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44958c6ecdbc66fb/Desktop/"/>
    </mc:Choice>
  </mc:AlternateContent>
  <xr:revisionPtr revIDLastSave="382" documentId="8_{59F0FFA0-0381-4EE4-82A3-46B00E2E9780}" xr6:coauthVersionLast="47" xr6:coauthVersionMax="47" xr10:uidLastSave="{058C2C81-7863-42E9-97B6-4FDE978904A4}"/>
  <bookViews>
    <workbookView xWindow="-120" yWindow="-120" windowWidth="20730" windowHeight="11040" activeTab="4" xr2:uid="{879B3CCA-7C99-46EA-9A5B-D09720ACB550}"/>
  </bookViews>
  <sheets>
    <sheet name="data" sheetId="4" r:id="rId1"/>
    <sheet name="brand" sheetId="7" r:id="rId2"/>
    <sheet name="Calculated Metrics " sheetId="2" r:id="rId3"/>
    <sheet name="insights" sheetId="5" r:id="rId4"/>
    <sheet name="dashboard" sheetId="6" r:id="rId5"/>
  </sheets>
  <definedNames>
    <definedName name="Slicer_Category">#N/A</definedName>
    <definedName name="Slicer_City">#N/A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Q8" i="6"/>
  <c r="N8" i="6"/>
  <c r="K8" i="6"/>
  <c r="H8" i="6"/>
  <c r="E8" i="6"/>
  <c r="F1000" i="2"/>
  <c r="E1000" i="2"/>
  <c r="D1000" i="2"/>
  <c r="C1000" i="2"/>
  <c r="B1000" i="2"/>
  <c r="F999" i="2"/>
  <c r="E999" i="2"/>
  <c r="D999" i="2"/>
  <c r="C999" i="2"/>
  <c r="B999" i="2"/>
  <c r="F998" i="2"/>
  <c r="E998" i="2"/>
  <c r="D998" i="2"/>
  <c r="C998" i="2"/>
  <c r="B998" i="2"/>
  <c r="F997" i="2"/>
  <c r="E997" i="2"/>
  <c r="D997" i="2"/>
  <c r="C997" i="2"/>
  <c r="B997" i="2"/>
  <c r="F996" i="2"/>
  <c r="E996" i="2"/>
  <c r="D996" i="2"/>
  <c r="C996" i="2"/>
  <c r="B996" i="2"/>
  <c r="F995" i="2"/>
  <c r="E995" i="2"/>
  <c r="D995" i="2"/>
  <c r="C995" i="2"/>
  <c r="B995" i="2"/>
  <c r="F994" i="2"/>
  <c r="E994" i="2"/>
  <c r="D994" i="2"/>
  <c r="C994" i="2"/>
  <c r="B994" i="2"/>
  <c r="F993" i="2"/>
  <c r="E993" i="2"/>
  <c r="D993" i="2"/>
  <c r="C993" i="2"/>
  <c r="B993" i="2"/>
  <c r="F992" i="2"/>
  <c r="E992" i="2"/>
  <c r="D992" i="2"/>
  <c r="C992" i="2"/>
  <c r="B992" i="2"/>
  <c r="F991" i="2"/>
  <c r="E991" i="2"/>
  <c r="D991" i="2"/>
  <c r="C991" i="2"/>
  <c r="B991" i="2"/>
  <c r="F990" i="2"/>
  <c r="E990" i="2"/>
  <c r="D990" i="2"/>
  <c r="C990" i="2"/>
  <c r="B990" i="2"/>
  <c r="F989" i="2"/>
  <c r="E989" i="2"/>
  <c r="D989" i="2"/>
  <c r="C989" i="2"/>
  <c r="B989" i="2"/>
  <c r="F988" i="2"/>
  <c r="E988" i="2"/>
  <c r="D988" i="2"/>
  <c r="C988" i="2"/>
  <c r="B988" i="2"/>
  <c r="F987" i="2"/>
  <c r="E987" i="2"/>
  <c r="D987" i="2"/>
  <c r="C987" i="2"/>
  <c r="B987" i="2"/>
  <c r="F986" i="2"/>
  <c r="E986" i="2"/>
  <c r="D986" i="2"/>
  <c r="C986" i="2"/>
  <c r="B986" i="2"/>
  <c r="F985" i="2"/>
  <c r="E985" i="2"/>
  <c r="D985" i="2"/>
  <c r="C985" i="2"/>
  <c r="B985" i="2"/>
  <c r="F984" i="2"/>
  <c r="E984" i="2"/>
  <c r="D984" i="2"/>
  <c r="C984" i="2"/>
  <c r="B984" i="2"/>
  <c r="F983" i="2"/>
  <c r="E983" i="2"/>
  <c r="D983" i="2"/>
  <c r="C983" i="2"/>
  <c r="B983" i="2"/>
  <c r="F982" i="2"/>
  <c r="E982" i="2"/>
  <c r="D982" i="2"/>
  <c r="C982" i="2"/>
  <c r="B982" i="2"/>
  <c r="F981" i="2"/>
  <c r="E981" i="2"/>
  <c r="D981" i="2"/>
  <c r="C981" i="2"/>
  <c r="B981" i="2"/>
  <c r="F980" i="2"/>
  <c r="E980" i="2"/>
  <c r="D980" i="2"/>
  <c r="C980" i="2"/>
  <c r="B980" i="2"/>
  <c r="F979" i="2"/>
  <c r="E979" i="2"/>
  <c r="D979" i="2"/>
  <c r="C979" i="2"/>
  <c r="B979" i="2"/>
  <c r="F978" i="2"/>
  <c r="E978" i="2"/>
  <c r="D978" i="2"/>
  <c r="C978" i="2"/>
  <c r="B978" i="2"/>
  <c r="F977" i="2"/>
  <c r="E977" i="2"/>
  <c r="D977" i="2"/>
  <c r="C977" i="2"/>
  <c r="B977" i="2"/>
  <c r="F976" i="2"/>
  <c r="E976" i="2"/>
  <c r="D976" i="2"/>
  <c r="C976" i="2"/>
  <c r="B976" i="2"/>
  <c r="F975" i="2"/>
  <c r="E975" i="2"/>
  <c r="D975" i="2"/>
  <c r="C975" i="2"/>
  <c r="B975" i="2"/>
  <c r="F974" i="2"/>
  <c r="E974" i="2"/>
  <c r="D974" i="2"/>
  <c r="C974" i="2"/>
  <c r="B974" i="2"/>
  <c r="F973" i="2"/>
  <c r="E973" i="2"/>
  <c r="D973" i="2"/>
  <c r="C973" i="2"/>
  <c r="B973" i="2"/>
  <c r="F972" i="2"/>
  <c r="E972" i="2"/>
  <c r="D972" i="2"/>
  <c r="C972" i="2"/>
  <c r="B972" i="2"/>
  <c r="F971" i="2"/>
  <c r="E971" i="2"/>
  <c r="D971" i="2"/>
  <c r="C971" i="2"/>
  <c r="B971" i="2"/>
  <c r="F970" i="2"/>
  <c r="E970" i="2"/>
  <c r="D970" i="2"/>
  <c r="C970" i="2"/>
  <c r="B970" i="2"/>
  <c r="F969" i="2"/>
  <c r="E969" i="2"/>
  <c r="D969" i="2"/>
  <c r="C969" i="2"/>
  <c r="B969" i="2"/>
  <c r="F968" i="2"/>
  <c r="E968" i="2"/>
  <c r="D968" i="2"/>
  <c r="C968" i="2"/>
  <c r="B968" i="2"/>
  <c r="F967" i="2"/>
  <c r="E967" i="2"/>
  <c r="D967" i="2"/>
  <c r="C967" i="2"/>
  <c r="B967" i="2"/>
  <c r="F966" i="2"/>
  <c r="E966" i="2"/>
  <c r="D966" i="2"/>
  <c r="C966" i="2"/>
  <c r="B966" i="2"/>
  <c r="F965" i="2"/>
  <c r="E965" i="2"/>
  <c r="D965" i="2"/>
  <c r="C965" i="2"/>
  <c r="B965" i="2"/>
  <c r="F964" i="2"/>
  <c r="E964" i="2"/>
  <c r="D964" i="2"/>
  <c r="C964" i="2"/>
  <c r="B964" i="2"/>
  <c r="F963" i="2"/>
  <c r="E963" i="2"/>
  <c r="D963" i="2"/>
  <c r="C963" i="2"/>
  <c r="B963" i="2"/>
  <c r="F962" i="2"/>
  <c r="E962" i="2"/>
  <c r="D962" i="2"/>
  <c r="C962" i="2"/>
  <c r="B962" i="2"/>
  <c r="F961" i="2"/>
  <c r="E961" i="2"/>
  <c r="D961" i="2"/>
  <c r="C961" i="2"/>
  <c r="B961" i="2"/>
  <c r="F960" i="2"/>
  <c r="E960" i="2"/>
  <c r="D960" i="2"/>
  <c r="C960" i="2"/>
  <c r="B960" i="2"/>
  <c r="F959" i="2"/>
  <c r="E959" i="2"/>
  <c r="D959" i="2"/>
  <c r="C959" i="2"/>
  <c r="B959" i="2"/>
  <c r="F958" i="2"/>
  <c r="E958" i="2"/>
  <c r="D958" i="2"/>
  <c r="C958" i="2"/>
  <c r="B958" i="2"/>
  <c r="F957" i="2"/>
  <c r="E957" i="2"/>
  <c r="D957" i="2"/>
  <c r="C957" i="2"/>
  <c r="B957" i="2"/>
  <c r="F956" i="2"/>
  <c r="E956" i="2"/>
  <c r="D956" i="2"/>
  <c r="C956" i="2"/>
  <c r="B956" i="2"/>
  <c r="F955" i="2"/>
  <c r="E955" i="2"/>
  <c r="D955" i="2"/>
  <c r="C955" i="2"/>
  <c r="B955" i="2"/>
  <c r="F954" i="2"/>
  <c r="E954" i="2"/>
  <c r="D954" i="2"/>
  <c r="C954" i="2"/>
  <c r="B954" i="2"/>
  <c r="F953" i="2"/>
  <c r="E953" i="2"/>
  <c r="D953" i="2"/>
  <c r="C953" i="2"/>
  <c r="B953" i="2"/>
  <c r="F952" i="2"/>
  <c r="E952" i="2"/>
  <c r="D952" i="2"/>
  <c r="C952" i="2"/>
  <c r="B952" i="2"/>
  <c r="F951" i="2"/>
  <c r="E951" i="2"/>
  <c r="D951" i="2"/>
  <c r="C951" i="2"/>
  <c r="B951" i="2"/>
  <c r="F950" i="2"/>
  <c r="E950" i="2"/>
  <c r="D950" i="2"/>
  <c r="C950" i="2"/>
  <c r="B950" i="2"/>
  <c r="F949" i="2"/>
  <c r="E949" i="2"/>
  <c r="D949" i="2"/>
  <c r="C949" i="2"/>
  <c r="B949" i="2"/>
  <c r="F948" i="2"/>
  <c r="E948" i="2"/>
  <c r="D948" i="2"/>
  <c r="C948" i="2"/>
  <c r="B948" i="2"/>
  <c r="F947" i="2"/>
  <c r="E947" i="2"/>
  <c r="D947" i="2"/>
  <c r="C947" i="2"/>
  <c r="B947" i="2"/>
  <c r="F946" i="2"/>
  <c r="E946" i="2"/>
  <c r="D946" i="2"/>
  <c r="C946" i="2"/>
  <c r="B946" i="2"/>
  <c r="F945" i="2"/>
  <c r="E945" i="2"/>
  <c r="D945" i="2"/>
  <c r="C945" i="2"/>
  <c r="B945" i="2"/>
  <c r="F944" i="2"/>
  <c r="E944" i="2"/>
  <c r="D944" i="2"/>
  <c r="C944" i="2"/>
  <c r="B944" i="2"/>
  <c r="F943" i="2"/>
  <c r="E943" i="2"/>
  <c r="D943" i="2"/>
  <c r="C943" i="2"/>
  <c r="B943" i="2"/>
  <c r="F942" i="2"/>
  <c r="E942" i="2"/>
  <c r="D942" i="2"/>
  <c r="C942" i="2"/>
  <c r="B942" i="2"/>
  <c r="F941" i="2"/>
  <c r="E941" i="2"/>
  <c r="D941" i="2"/>
  <c r="C941" i="2"/>
  <c r="B941" i="2"/>
  <c r="F940" i="2"/>
  <c r="E940" i="2"/>
  <c r="D940" i="2"/>
  <c r="C940" i="2"/>
  <c r="B940" i="2"/>
  <c r="F939" i="2"/>
  <c r="E939" i="2"/>
  <c r="D939" i="2"/>
  <c r="C939" i="2"/>
  <c r="B939" i="2"/>
  <c r="F938" i="2"/>
  <c r="E938" i="2"/>
  <c r="D938" i="2"/>
  <c r="C938" i="2"/>
  <c r="B938" i="2"/>
  <c r="F937" i="2"/>
  <c r="E937" i="2"/>
  <c r="D937" i="2"/>
  <c r="C937" i="2"/>
  <c r="B937" i="2"/>
  <c r="F936" i="2"/>
  <c r="E936" i="2"/>
  <c r="D936" i="2"/>
  <c r="C936" i="2"/>
  <c r="B936" i="2"/>
  <c r="F935" i="2"/>
  <c r="E935" i="2"/>
  <c r="D935" i="2"/>
  <c r="C935" i="2"/>
  <c r="B935" i="2"/>
  <c r="F934" i="2"/>
  <c r="E934" i="2"/>
  <c r="D934" i="2"/>
  <c r="C934" i="2"/>
  <c r="B934" i="2"/>
  <c r="F933" i="2"/>
  <c r="E933" i="2"/>
  <c r="D933" i="2"/>
  <c r="C933" i="2"/>
  <c r="B933" i="2"/>
  <c r="F932" i="2"/>
  <c r="E932" i="2"/>
  <c r="D932" i="2"/>
  <c r="C932" i="2"/>
  <c r="B932" i="2"/>
  <c r="F931" i="2"/>
  <c r="E931" i="2"/>
  <c r="D931" i="2"/>
  <c r="C931" i="2"/>
  <c r="B931" i="2"/>
  <c r="F930" i="2"/>
  <c r="E930" i="2"/>
  <c r="D930" i="2"/>
  <c r="C930" i="2"/>
  <c r="B930" i="2"/>
  <c r="F929" i="2"/>
  <c r="E929" i="2"/>
  <c r="D929" i="2"/>
  <c r="C929" i="2"/>
  <c r="B929" i="2"/>
  <c r="F928" i="2"/>
  <c r="E928" i="2"/>
  <c r="D928" i="2"/>
  <c r="C928" i="2"/>
  <c r="B928" i="2"/>
  <c r="F927" i="2"/>
  <c r="E927" i="2"/>
  <c r="D927" i="2"/>
  <c r="C927" i="2"/>
  <c r="B927" i="2"/>
  <c r="F926" i="2"/>
  <c r="E926" i="2"/>
  <c r="D926" i="2"/>
  <c r="C926" i="2"/>
  <c r="B926" i="2"/>
  <c r="F925" i="2"/>
  <c r="E925" i="2"/>
  <c r="D925" i="2"/>
  <c r="C925" i="2"/>
  <c r="B925" i="2"/>
  <c r="F924" i="2"/>
  <c r="E924" i="2"/>
  <c r="D924" i="2"/>
  <c r="C924" i="2"/>
  <c r="B924" i="2"/>
  <c r="F923" i="2"/>
  <c r="E923" i="2"/>
  <c r="D923" i="2"/>
  <c r="C923" i="2"/>
  <c r="B923" i="2"/>
  <c r="F922" i="2"/>
  <c r="E922" i="2"/>
  <c r="D922" i="2"/>
  <c r="C922" i="2"/>
  <c r="B922" i="2"/>
  <c r="F921" i="2"/>
  <c r="E921" i="2"/>
  <c r="D921" i="2"/>
  <c r="C921" i="2"/>
  <c r="B921" i="2"/>
  <c r="F920" i="2"/>
  <c r="E920" i="2"/>
  <c r="D920" i="2"/>
  <c r="C920" i="2"/>
  <c r="B920" i="2"/>
  <c r="F919" i="2"/>
  <c r="E919" i="2"/>
  <c r="D919" i="2"/>
  <c r="C919" i="2"/>
  <c r="B919" i="2"/>
  <c r="F918" i="2"/>
  <c r="E918" i="2"/>
  <c r="D918" i="2"/>
  <c r="C918" i="2"/>
  <c r="B918" i="2"/>
  <c r="F917" i="2"/>
  <c r="E917" i="2"/>
  <c r="D917" i="2"/>
  <c r="C917" i="2"/>
  <c r="B917" i="2"/>
  <c r="F916" i="2"/>
  <c r="E916" i="2"/>
  <c r="D916" i="2"/>
  <c r="C916" i="2"/>
  <c r="B916" i="2"/>
  <c r="F915" i="2"/>
  <c r="E915" i="2"/>
  <c r="D915" i="2"/>
  <c r="C915" i="2"/>
  <c r="B915" i="2"/>
  <c r="F914" i="2"/>
  <c r="E914" i="2"/>
  <c r="D914" i="2"/>
  <c r="C914" i="2"/>
  <c r="B914" i="2"/>
  <c r="F913" i="2"/>
  <c r="E913" i="2"/>
  <c r="D913" i="2"/>
  <c r="C913" i="2"/>
  <c r="B913" i="2"/>
  <c r="F912" i="2"/>
  <c r="E912" i="2"/>
  <c r="D912" i="2"/>
  <c r="C912" i="2"/>
  <c r="B912" i="2"/>
  <c r="F911" i="2"/>
  <c r="E911" i="2"/>
  <c r="D911" i="2"/>
  <c r="C911" i="2"/>
  <c r="B911" i="2"/>
  <c r="F910" i="2"/>
  <c r="E910" i="2"/>
  <c r="D910" i="2"/>
  <c r="C910" i="2"/>
  <c r="B910" i="2"/>
  <c r="F909" i="2"/>
  <c r="E909" i="2"/>
  <c r="D909" i="2"/>
  <c r="C909" i="2"/>
  <c r="B909" i="2"/>
  <c r="F908" i="2"/>
  <c r="E908" i="2"/>
  <c r="D908" i="2"/>
  <c r="C908" i="2"/>
  <c r="B908" i="2"/>
  <c r="F907" i="2"/>
  <c r="E907" i="2"/>
  <c r="D907" i="2"/>
  <c r="C907" i="2"/>
  <c r="B907" i="2"/>
  <c r="F906" i="2"/>
  <c r="E906" i="2"/>
  <c r="D906" i="2"/>
  <c r="C906" i="2"/>
  <c r="B906" i="2"/>
  <c r="F905" i="2"/>
  <c r="E905" i="2"/>
  <c r="D905" i="2"/>
  <c r="C905" i="2"/>
  <c r="B905" i="2"/>
  <c r="F904" i="2"/>
  <c r="E904" i="2"/>
  <c r="D904" i="2"/>
  <c r="C904" i="2"/>
  <c r="B904" i="2"/>
  <c r="F903" i="2"/>
  <c r="E903" i="2"/>
  <c r="D903" i="2"/>
  <c r="C903" i="2"/>
  <c r="B903" i="2"/>
  <c r="F902" i="2"/>
  <c r="E902" i="2"/>
  <c r="D902" i="2"/>
  <c r="C902" i="2"/>
  <c r="B902" i="2"/>
  <c r="F901" i="2"/>
  <c r="E901" i="2"/>
  <c r="D901" i="2"/>
  <c r="C901" i="2"/>
  <c r="B901" i="2"/>
  <c r="F900" i="2"/>
  <c r="E900" i="2"/>
  <c r="D900" i="2"/>
  <c r="C900" i="2"/>
  <c r="B900" i="2"/>
  <c r="F899" i="2"/>
  <c r="E899" i="2"/>
  <c r="D899" i="2"/>
  <c r="C899" i="2"/>
  <c r="B899" i="2"/>
  <c r="F898" i="2"/>
  <c r="E898" i="2"/>
  <c r="D898" i="2"/>
  <c r="C898" i="2"/>
  <c r="B898" i="2"/>
  <c r="F897" i="2"/>
  <c r="E897" i="2"/>
  <c r="D897" i="2"/>
  <c r="C897" i="2"/>
  <c r="B897" i="2"/>
  <c r="F896" i="2"/>
  <c r="E896" i="2"/>
  <c r="D896" i="2"/>
  <c r="C896" i="2"/>
  <c r="B896" i="2"/>
  <c r="F895" i="2"/>
  <c r="E895" i="2"/>
  <c r="D895" i="2"/>
  <c r="C895" i="2"/>
  <c r="B895" i="2"/>
  <c r="F894" i="2"/>
  <c r="E894" i="2"/>
  <c r="D894" i="2"/>
  <c r="C894" i="2"/>
  <c r="B894" i="2"/>
  <c r="F893" i="2"/>
  <c r="E893" i="2"/>
  <c r="D893" i="2"/>
  <c r="C893" i="2"/>
  <c r="B893" i="2"/>
  <c r="F892" i="2"/>
  <c r="E892" i="2"/>
  <c r="D892" i="2"/>
  <c r="C892" i="2"/>
  <c r="B892" i="2"/>
  <c r="F891" i="2"/>
  <c r="E891" i="2"/>
  <c r="D891" i="2"/>
  <c r="C891" i="2"/>
  <c r="B891" i="2"/>
  <c r="F890" i="2"/>
  <c r="E890" i="2"/>
  <c r="D890" i="2"/>
  <c r="C890" i="2"/>
  <c r="B890" i="2"/>
  <c r="F889" i="2"/>
  <c r="E889" i="2"/>
  <c r="D889" i="2"/>
  <c r="C889" i="2"/>
  <c r="B889" i="2"/>
  <c r="F888" i="2"/>
  <c r="E888" i="2"/>
  <c r="D888" i="2"/>
  <c r="C888" i="2"/>
  <c r="B888" i="2"/>
  <c r="F887" i="2"/>
  <c r="E887" i="2"/>
  <c r="D887" i="2"/>
  <c r="C887" i="2"/>
  <c r="B887" i="2"/>
  <c r="F886" i="2"/>
  <c r="E886" i="2"/>
  <c r="D886" i="2"/>
  <c r="C886" i="2"/>
  <c r="B886" i="2"/>
  <c r="F885" i="2"/>
  <c r="E885" i="2"/>
  <c r="D885" i="2"/>
  <c r="C885" i="2"/>
  <c r="B885" i="2"/>
  <c r="F884" i="2"/>
  <c r="E884" i="2"/>
  <c r="D884" i="2"/>
  <c r="C884" i="2"/>
  <c r="B884" i="2"/>
  <c r="F883" i="2"/>
  <c r="E883" i="2"/>
  <c r="D883" i="2"/>
  <c r="C883" i="2"/>
  <c r="B883" i="2"/>
  <c r="F882" i="2"/>
  <c r="E882" i="2"/>
  <c r="D882" i="2"/>
  <c r="C882" i="2"/>
  <c r="B882" i="2"/>
  <c r="F881" i="2"/>
  <c r="E881" i="2"/>
  <c r="D881" i="2"/>
  <c r="C881" i="2"/>
  <c r="B881" i="2"/>
  <c r="F880" i="2"/>
  <c r="E880" i="2"/>
  <c r="D880" i="2"/>
  <c r="C880" i="2"/>
  <c r="B880" i="2"/>
  <c r="F879" i="2"/>
  <c r="E879" i="2"/>
  <c r="D879" i="2"/>
  <c r="C879" i="2"/>
  <c r="B879" i="2"/>
  <c r="F878" i="2"/>
  <c r="E878" i="2"/>
  <c r="D878" i="2"/>
  <c r="C878" i="2"/>
  <c r="B878" i="2"/>
  <c r="F877" i="2"/>
  <c r="E877" i="2"/>
  <c r="D877" i="2"/>
  <c r="C877" i="2"/>
  <c r="B877" i="2"/>
  <c r="F876" i="2"/>
  <c r="E876" i="2"/>
  <c r="D876" i="2"/>
  <c r="C876" i="2"/>
  <c r="B876" i="2"/>
  <c r="F875" i="2"/>
  <c r="E875" i="2"/>
  <c r="D875" i="2"/>
  <c r="C875" i="2"/>
  <c r="B875" i="2"/>
  <c r="F874" i="2"/>
  <c r="E874" i="2"/>
  <c r="D874" i="2"/>
  <c r="C874" i="2"/>
  <c r="B874" i="2"/>
  <c r="F873" i="2"/>
  <c r="E873" i="2"/>
  <c r="D873" i="2"/>
  <c r="C873" i="2"/>
  <c r="B873" i="2"/>
  <c r="F872" i="2"/>
  <c r="E872" i="2"/>
  <c r="D872" i="2"/>
  <c r="C872" i="2"/>
  <c r="B872" i="2"/>
  <c r="F871" i="2"/>
  <c r="E871" i="2"/>
  <c r="D871" i="2"/>
  <c r="C871" i="2"/>
  <c r="B871" i="2"/>
  <c r="F870" i="2"/>
  <c r="E870" i="2"/>
  <c r="D870" i="2"/>
  <c r="C870" i="2"/>
  <c r="B870" i="2"/>
  <c r="F869" i="2"/>
  <c r="E869" i="2"/>
  <c r="D869" i="2"/>
  <c r="C869" i="2"/>
  <c r="B869" i="2"/>
  <c r="F868" i="2"/>
  <c r="E868" i="2"/>
  <c r="D868" i="2"/>
  <c r="C868" i="2"/>
  <c r="B868" i="2"/>
  <c r="F867" i="2"/>
  <c r="E867" i="2"/>
  <c r="D867" i="2"/>
  <c r="C867" i="2"/>
  <c r="B867" i="2"/>
  <c r="F866" i="2"/>
  <c r="E866" i="2"/>
  <c r="D866" i="2"/>
  <c r="C866" i="2"/>
  <c r="B866" i="2"/>
  <c r="F865" i="2"/>
  <c r="E865" i="2"/>
  <c r="D865" i="2"/>
  <c r="C865" i="2"/>
  <c r="B865" i="2"/>
  <c r="F864" i="2"/>
  <c r="E864" i="2"/>
  <c r="D864" i="2"/>
  <c r="C864" i="2"/>
  <c r="B864" i="2"/>
  <c r="F863" i="2"/>
  <c r="E863" i="2"/>
  <c r="D863" i="2"/>
  <c r="C863" i="2"/>
  <c r="B863" i="2"/>
  <c r="F862" i="2"/>
  <c r="E862" i="2"/>
  <c r="D862" i="2"/>
  <c r="C862" i="2"/>
  <c r="B862" i="2"/>
  <c r="F861" i="2"/>
  <c r="E861" i="2"/>
  <c r="D861" i="2"/>
  <c r="C861" i="2"/>
  <c r="B861" i="2"/>
  <c r="F860" i="2"/>
  <c r="E860" i="2"/>
  <c r="D860" i="2"/>
  <c r="C860" i="2"/>
  <c r="B860" i="2"/>
  <c r="F859" i="2"/>
  <c r="E859" i="2"/>
  <c r="D859" i="2"/>
  <c r="C859" i="2"/>
  <c r="B859" i="2"/>
  <c r="F858" i="2"/>
  <c r="E858" i="2"/>
  <c r="D858" i="2"/>
  <c r="C858" i="2"/>
  <c r="B858" i="2"/>
  <c r="F857" i="2"/>
  <c r="E857" i="2"/>
  <c r="D857" i="2"/>
  <c r="C857" i="2"/>
  <c r="B857" i="2"/>
  <c r="F856" i="2"/>
  <c r="E856" i="2"/>
  <c r="D856" i="2"/>
  <c r="C856" i="2"/>
  <c r="B856" i="2"/>
  <c r="F855" i="2"/>
  <c r="E855" i="2"/>
  <c r="D855" i="2"/>
  <c r="C855" i="2"/>
  <c r="B855" i="2"/>
  <c r="F854" i="2"/>
  <c r="E854" i="2"/>
  <c r="D854" i="2"/>
  <c r="C854" i="2"/>
  <c r="B854" i="2"/>
  <c r="F853" i="2"/>
  <c r="E853" i="2"/>
  <c r="D853" i="2"/>
  <c r="C853" i="2"/>
  <c r="B853" i="2"/>
  <c r="F852" i="2"/>
  <c r="E852" i="2"/>
  <c r="D852" i="2"/>
  <c r="C852" i="2"/>
  <c r="B852" i="2"/>
  <c r="F851" i="2"/>
  <c r="E851" i="2"/>
  <c r="D851" i="2"/>
  <c r="C851" i="2"/>
  <c r="B851" i="2"/>
  <c r="F850" i="2"/>
  <c r="E850" i="2"/>
  <c r="D850" i="2"/>
  <c r="C850" i="2"/>
  <c r="B850" i="2"/>
  <c r="F849" i="2"/>
  <c r="E849" i="2"/>
  <c r="D849" i="2"/>
  <c r="C849" i="2"/>
  <c r="B849" i="2"/>
  <c r="F848" i="2"/>
  <c r="E848" i="2"/>
  <c r="D848" i="2"/>
  <c r="C848" i="2"/>
  <c r="B848" i="2"/>
  <c r="F847" i="2"/>
  <c r="E847" i="2"/>
  <c r="D847" i="2"/>
  <c r="C847" i="2"/>
  <c r="B847" i="2"/>
  <c r="F846" i="2"/>
  <c r="E846" i="2"/>
  <c r="D846" i="2"/>
  <c r="C846" i="2"/>
  <c r="B846" i="2"/>
  <c r="F845" i="2"/>
  <c r="E845" i="2"/>
  <c r="D845" i="2"/>
  <c r="C845" i="2"/>
  <c r="B845" i="2"/>
  <c r="F844" i="2"/>
  <c r="E844" i="2"/>
  <c r="D844" i="2"/>
  <c r="C844" i="2"/>
  <c r="B844" i="2"/>
  <c r="F843" i="2"/>
  <c r="E843" i="2"/>
  <c r="D843" i="2"/>
  <c r="C843" i="2"/>
  <c r="B843" i="2"/>
  <c r="F842" i="2"/>
  <c r="E842" i="2"/>
  <c r="D842" i="2"/>
  <c r="C842" i="2"/>
  <c r="B842" i="2"/>
  <c r="F841" i="2"/>
  <c r="E841" i="2"/>
  <c r="D841" i="2"/>
  <c r="C841" i="2"/>
  <c r="B841" i="2"/>
  <c r="F840" i="2"/>
  <c r="E840" i="2"/>
  <c r="D840" i="2"/>
  <c r="C840" i="2"/>
  <c r="B840" i="2"/>
  <c r="F839" i="2"/>
  <c r="E839" i="2"/>
  <c r="D839" i="2"/>
  <c r="C839" i="2"/>
  <c r="B839" i="2"/>
  <c r="F838" i="2"/>
  <c r="E838" i="2"/>
  <c r="D838" i="2"/>
  <c r="C838" i="2"/>
  <c r="B838" i="2"/>
  <c r="F837" i="2"/>
  <c r="E837" i="2"/>
  <c r="D837" i="2"/>
  <c r="C837" i="2"/>
  <c r="B837" i="2"/>
  <c r="F836" i="2"/>
  <c r="E836" i="2"/>
  <c r="D836" i="2"/>
  <c r="C836" i="2"/>
  <c r="B836" i="2"/>
  <c r="F835" i="2"/>
  <c r="E835" i="2"/>
  <c r="D835" i="2"/>
  <c r="C835" i="2"/>
  <c r="B835" i="2"/>
  <c r="F834" i="2"/>
  <c r="E834" i="2"/>
  <c r="D834" i="2"/>
  <c r="C834" i="2"/>
  <c r="B834" i="2"/>
  <c r="F833" i="2"/>
  <c r="E833" i="2"/>
  <c r="D833" i="2"/>
  <c r="C833" i="2"/>
  <c r="B833" i="2"/>
  <c r="F832" i="2"/>
  <c r="E832" i="2"/>
  <c r="D832" i="2"/>
  <c r="C832" i="2"/>
  <c r="B832" i="2"/>
  <c r="F831" i="2"/>
  <c r="E831" i="2"/>
  <c r="D831" i="2"/>
  <c r="C831" i="2"/>
  <c r="B831" i="2"/>
  <c r="F830" i="2"/>
  <c r="E830" i="2"/>
  <c r="D830" i="2"/>
  <c r="C830" i="2"/>
  <c r="B830" i="2"/>
  <c r="F829" i="2"/>
  <c r="E829" i="2"/>
  <c r="D829" i="2"/>
  <c r="C829" i="2"/>
  <c r="B829" i="2"/>
  <c r="F828" i="2"/>
  <c r="E828" i="2"/>
  <c r="D828" i="2"/>
  <c r="C828" i="2"/>
  <c r="B828" i="2"/>
  <c r="F827" i="2"/>
  <c r="E827" i="2"/>
  <c r="D827" i="2"/>
  <c r="C827" i="2"/>
  <c r="B827" i="2"/>
  <c r="F826" i="2"/>
  <c r="E826" i="2"/>
  <c r="D826" i="2"/>
  <c r="C826" i="2"/>
  <c r="B826" i="2"/>
  <c r="F825" i="2"/>
  <c r="E825" i="2"/>
  <c r="D825" i="2"/>
  <c r="C825" i="2"/>
  <c r="B825" i="2"/>
  <c r="F824" i="2"/>
  <c r="E824" i="2"/>
  <c r="D824" i="2"/>
  <c r="C824" i="2"/>
  <c r="B824" i="2"/>
  <c r="F823" i="2"/>
  <c r="E823" i="2"/>
  <c r="D823" i="2"/>
  <c r="C823" i="2"/>
  <c r="B823" i="2"/>
  <c r="F822" i="2"/>
  <c r="E822" i="2"/>
  <c r="D822" i="2"/>
  <c r="C822" i="2"/>
  <c r="B822" i="2"/>
  <c r="F821" i="2"/>
  <c r="E821" i="2"/>
  <c r="D821" i="2"/>
  <c r="C821" i="2"/>
  <c r="B821" i="2"/>
  <c r="F820" i="2"/>
  <c r="E820" i="2"/>
  <c r="D820" i="2"/>
  <c r="C820" i="2"/>
  <c r="B820" i="2"/>
  <c r="F819" i="2"/>
  <c r="E819" i="2"/>
  <c r="D819" i="2"/>
  <c r="C819" i="2"/>
  <c r="B819" i="2"/>
  <c r="F818" i="2"/>
  <c r="E818" i="2"/>
  <c r="D818" i="2"/>
  <c r="C818" i="2"/>
  <c r="B818" i="2"/>
  <c r="F817" i="2"/>
  <c r="E817" i="2"/>
  <c r="D817" i="2"/>
  <c r="C817" i="2"/>
  <c r="B817" i="2"/>
  <c r="F816" i="2"/>
  <c r="E816" i="2"/>
  <c r="D816" i="2"/>
  <c r="C816" i="2"/>
  <c r="B816" i="2"/>
  <c r="F815" i="2"/>
  <c r="E815" i="2"/>
  <c r="D815" i="2"/>
  <c r="C815" i="2"/>
  <c r="B815" i="2"/>
  <c r="F814" i="2"/>
  <c r="E814" i="2"/>
  <c r="D814" i="2"/>
  <c r="C814" i="2"/>
  <c r="B814" i="2"/>
  <c r="F813" i="2"/>
  <c r="E813" i="2"/>
  <c r="D813" i="2"/>
  <c r="C813" i="2"/>
  <c r="B813" i="2"/>
  <c r="F812" i="2"/>
  <c r="E812" i="2"/>
  <c r="D812" i="2"/>
  <c r="C812" i="2"/>
  <c r="B812" i="2"/>
  <c r="F811" i="2"/>
  <c r="E811" i="2"/>
  <c r="D811" i="2"/>
  <c r="C811" i="2"/>
  <c r="B811" i="2"/>
  <c r="F810" i="2"/>
  <c r="E810" i="2"/>
  <c r="D810" i="2"/>
  <c r="C810" i="2"/>
  <c r="B810" i="2"/>
  <c r="F809" i="2"/>
  <c r="E809" i="2"/>
  <c r="D809" i="2"/>
  <c r="C809" i="2"/>
  <c r="B809" i="2"/>
  <c r="F808" i="2"/>
  <c r="E808" i="2"/>
  <c r="D808" i="2"/>
  <c r="C808" i="2"/>
  <c r="B808" i="2"/>
  <c r="F807" i="2"/>
  <c r="E807" i="2"/>
  <c r="D807" i="2"/>
  <c r="C807" i="2"/>
  <c r="B807" i="2"/>
  <c r="F806" i="2"/>
  <c r="E806" i="2"/>
  <c r="D806" i="2"/>
  <c r="C806" i="2"/>
  <c r="B806" i="2"/>
  <c r="F805" i="2"/>
  <c r="E805" i="2"/>
  <c r="D805" i="2"/>
  <c r="C805" i="2"/>
  <c r="B805" i="2"/>
  <c r="F804" i="2"/>
  <c r="E804" i="2"/>
  <c r="D804" i="2"/>
  <c r="C804" i="2"/>
  <c r="B804" i="2"/>
  <c r="F803" i="2"/>
  <c r="E803" i="2"/>
  <c r="D803" i="2"/>
  <c r="C803" i="2"/>
  <c r="B803" i="2"/>
  <c r="F802" i="2"/>
  <c r="E802" i="2"/>
  <c r="D802" i="2"/>
  <c r="C802" i="2"/>
  <c r="B802" i="2"/>
  <c r="F801" i="2"/>
  <c r="E801" i="2"/>
  <c r="D801" i="2"/>
  <c r="C801" i="2"/>
  <c r="B801" i="2"/>
  <c r="F800" i="2"/>
  <c r="E800" i="2"/>
  <c r="D800" i="2"/>
  <c r="C800" i="2"/>
  <c r="B800" i="2"/>
  <c r="F799" i="2"/>
  <c r="E799" i="2"/>
  <c r="D799" i="2"/>
  <c r="C799" i="2"/>
  <c r="B799" i="2"/>
  <c r="F798" i="2"/>
  <c r="E798" i="2"/>
  <c r="D798" i="2"/>
  <c r="C798" i="2"/>
  <c r="B798" i="2"/>
  <c r="F797" i="2"/>
  <c r="E797" i="2"/>
  <c r="D797" i="2"/>
  <c r="C797" i="2"/>
  <c r="B797" i="2"/>
  <c r="F796" i="2"/>
  <c r="E796" i="2"/>
  <c r="D796" i="2"/>
  <c r="C796" i="2"/>
  <c r="B796" i="2"/>
  <c r="F795" i="2"/>
  <c r="E795" i="2"/>
  <c r="D795" i="2"/>
  <c r="C795" i="2"/>
  <c r="B795" i="2"/>
  <c r="F794" i="2"/>
  <c r="E794" i="2"/>
  <c r="D794" i="2"/>
  <c r="C794" i="2"/>
  <c r="B794" i="2"/>
  <c r="F793" i="2"/>
  <c r="E793" i="2"/>
  <c r="D793" i="2"/>
  <c r="C793" i="2"/>
  <c r="B793" i="2"/>
  <c r="F792" i="2"/>
  <c r="E792" i="2"/>
  <c r="D792" i="2"/>
  <c r="C792" i="2"/>
  <c r="B792" i="2"/>
  <c r="F791" i="2"/>
  <c r="E791" i="2"/>
  <c r="D791" i="2"/>
  <c r="C791" i="2"/>
  <c r="B791" i="2"/>
  <c r="F790" i="2"/>
  <c r="E790" i="2"/>
  <c r="D790" i="2"/>
  <c r="C790" i="2"/>
  <c r="B790" i="2"/>
  <c r="F789" i="2"/>
  <c r="E789" i="2"/>
  <c r="D789" i="2"/>
  <c r="C789" i="2"/>
  <c r="B789" i="2"/>
  <c r="F788" i="2"/>
  <c r="E788" i="2"/>
  <c r="D788" i="2"/>
  <c r="C788" i="2"/>
  <c r="B788" i="2"/>
  <c r="F787" i="2"/>
  <c r="E787" i="2"/>
  <c r="D787" i="2"/>
  <c r="C787" i="2"/>
  <c r="B787" i="2"/>
  <c r="F786" i="2"/>
  <c r="E786" i="2"/>
  <c r="D786" i="2"/>
  <c r="C786" i="2"/>
  <c r="B786" i="2"/>
  <c r="F785" i="2"/>
  <c r="E785" i="2"/>
  <c r="D785" i="2"/>
  <c r="C785" i="2"/>
  <c r="B785" i="2"/>
  <c r="F784" i="2"/>
  <c r="E784" i="2"/>
  <c r="D784" i="2"/>
  <c r="C784" i="2"/>
  <c r="B784" i="2"/>
  <c r="F783" i="2"/>
  <c r="E783" i="2"/>
  <c r="D783" i="2"/>
  <c r="C783" i="2"/>
  <c r="B783" i="2"/>
  <c r="F782" i="2"/>
  <c r="E782" i="2"/>
  <c r="D782" i="2"/>
  <c r="C782" i="2"/>
  <c r="B782" i="2"/>
  <c r="F781" i="2"/>
  <c r="E781" i="2"/>
  <c r="D781" i="2"/>
  <c r="C781" i="2"/>
  <c r="B781" i="2"/>
  <c r="F780" i="2"/>
  <c r="E780" i="2"/>
  <c r="D780" i="2"/>
  <c r="C780" i="2"/>
  <c r="B780" i="2"/>
  <c r="F779" i="2"/>
  <c r="E779" i="2"/>
  <c r="D779" i="2"/>
  <c r="C779" i="2"/>
  <c r="B779" i="2"/>
  <c r="F778" i="2"/>
  <c r="E778" i="2"/>
  <c r="D778" i="2"/>
  <c r="C778" i="2"/>
  <c r="B778" i="2"/>
  <c r="F777" i="2"/>
  <c r="E777" i="2"/>
  <c r="D777" i="2"/>
  <c r="C777" i="2"/>
  <c r="B777" i="2"/>
  <c r="F776" i="2"/>
  <c r="E776" i="2"/>
  <c r="D776" i="2"/>
  <c r="C776" i="2"/>
  <c r="B776" i="2"/>
  <c r="F775" i="2"/>
  <c r="E775" i="2"/>
  <c r="D775" i="2"/>
  <c r="C775" i="2"/>
  <c r="B775" i="2"/>
  <c r="F774" i="2"/>
  <c r="E774" i="2"/>
  <c r="D774" i="2"/>
  <c r="C774" i="2"/>
  <c r="B774" i="2"/>
  <c r="F773" i="2"/>
  <c r="E773" i="2"/>
  <c r="D773" i="2"/>
  <c r="C773" i="2"/>
  <c r="B773" i="2"/>
  <c r="F772" i="2"/>
  <c r="E772" i="2"/>
  <c r="D772" i="2"/>
  <c r="C772" i="2"/>
  <c r="B772" i="2"/>
  <c r="F771" i="2"/>
  <c r="E771" i="2"/>
  <c r="D771" i="2"/>
  <c r="C771" i="2"/>
  <c r="B771" i="2"/>
  <c r="F770" i="2"/>
  <c r="E770" i="2"/>
  <c r="D770" i="2"/>
  <c r="C770" i="2"/>
  <c r="B770" i="2"/>
  <c r="F769" i="2"/>
  <c r="E769" i="2"/>
  <c r="D769" i="2"/>
  <c r="C769" i="2"/>
  <c r="B769" i="2"/>
  <c r="F768" i="2"/>
  <c r="E768" i="2"/>
  <c r="D768" i="2"/>
  <c r="C768" i="2"/>
  <c r="B768" i="2"/>
  <c r="F767" i="2"/>
  <c r="E767" i="2"/>
  <c r="D767" i="2"/>
  <c r="C767" i="2"/>
  <c r="B767" i="2"/>
  <c r="F766" i="2"/>
  <c r="E766" i="2"/>
  <c r="D766" i="2"/>
  <c r="C766" i="2"/>
  <c r="B766" i="2"/>
  <c r="F765" i="2"/>
  <c r="E765" i="2"/>
  <c r="D765" i="2"/>
  <c r="C765" i="2"/>
  <c r="B765" i="2"/>
  <c r="F764" i="2"/>
  <c r="E764" i="2"/>
  <c r="D764" i="2"/>
  <c r="C764" i="2"/>
  <c r="B764" i="2"/>
  <c r="F763" i="2"/>
  <c r="E763" i="2"/>
  <c r="D763" i="2"/>
  <c r="C763" i="2"/>
  <c r="B763" i="2"/>
  <c r="F762" i="2"/>
  <c r="E762" i="2"/>
  <c r="D762" i="2"/>
  <c r="C762" i="2"/>
  <c r="B762" i="2"/>
  <c r="F761" i="2"/>
  <c r="E761" i="2"/>
  <c r="D761" i="2"/>
  <c r="C761" i="2"/>
  <c r="B761" i="2"/>
  <c r="F760" i="2"/>
  <c r="E760" i="2"/>
  <c r="D760" i="2"/>
  <c r="C760" i="2"/>
  <c r="B760" i="2"/>
  <c r="F759" i="2"/>
  <c r="E759" i="2"/>
  <c r="D759" i="2"/>
  <c r="C759" i="2"/>
  <c r="B759" i="2"/>
  <c r="F758" i="2"/>
  <c r="E758" i="2"/>
  <c r="D758" i="2"/>
  <c r="C758" i="2"/>
  <c r="B758" i="2"/>
  <c r="F757" i="2"/>
  <c r="E757" i="2"/>
  <c r="D757" i="2"/>
  <c r="C757" i="2"/>
  <c r="B757" i="2"/>
  <c r="F756" i="2"/>
  <c r="E756" i="2"/>
  <c r="D756" i="2"/>
  <c r="C756" i="2"/>
  <c r="B756" i="2"/>
  <c r="F755" i="2"/>
  <c r="E755" i="2"/>
  <c r="D755" i="2"/>
  <c r="C755" i="2"/>
  <c r="B755" i="2"/>
  <c r="F754" i="2"/>
  <c r="E754" i="2"/>
  <c r="D754" i="2"/>
  <c r="C754" i="2"/>
  <c r="B754" i="2"/>
  <c r="F753" i="2"/>
  <c r="E753" i="2"/>
  <c r="D753" i="2"/>
  <c r="C753" i="2"/>
  <c r="B753" i="2"/>
  <c r="F752" i="2"/>
  <c r="E752" i="2"/>
  <c r="D752" i="2"/>
  <c r="C752" i="2"/>
  <c r="B752" i="2"/>
  <c r="F751" i="2"/>
  <c r="E751" i="2"/>
  <c r="D751" i="2"/>
  <c r="C751" i="2"/>
  <c r="B751" i="2"/>
  <c r="F750" i="2"/>
  <c r="E750" i="2"/>
  <c r="D750" i="2"/>
  <c r="C750" i="2"/>
  <c r="B750" i="2"/>
  <c r="F749" i="2"/>
  <c r="E749" i="2"/>
  <c r="D749" i="2"/>
  <c r="C749" i="2"/>
  <c r="B749" i="2"/>
  <c r="F748" i="2"/>
  <c r="E748" i="2"/>
  <c r="D748" i="2"/>
  <c r="C748" i="2"/>
  <c r="B748" i="2"/>
  <c r="F747" i="2"/>
  <c r="E747" i="2"/>
  <c r="D747" i="2"/>
  <c r="C747" i="2"/>
  <c r="B747" i="2"/>
  <c r="F746" i="2"/>
  <c r="E746" i="2"/>
  <c r="D746" i="2"/>
  <c r="C746" i="2"/>
  <c r="B746" i="2"/>
  <c r="F745" i="2"/>
  <c r="E745" i="2"/>
  <c r="D745" i="2"/>
  <c r="C745" i="2"/>
  <c r="B745" i="2"/>
  <c r="F744" i="2"/>
  <c r="E744" i="2"/>
  <c r="D744" i="2"/>
  <c r="C744" i="2"/>
  <c r="B744" i="2"/>
  <c r="F743" i="2"/>
  <c r="E743" i="2"/>
  <c r="D743" i="2"/>
  <c r="C743" i="2"/>
  <c r="B743" i="2"/>
  <c r="F742" i="2"/>
  <c r="E742" i="2"/>
  <c r="D742" i="2"/>
  <c r="C742" i="2"/>
  <c r="B742" i="2"/>
  <c r="F741" i="2"/>
  <c r="E741" i="2"/>
  <c r="D741" i="2"/>
  <c r="C741" i="2"/>
  <c r="B741" i="2"/>
  <c r="F740" i="2"/>
  <c r="E740" i="2"/>
  <c r="D740" i="2"/>
  <c r="C740" i="2"/>
  <c r="B740" i="2"/>
  <c r="F739" i="2"/>
  <c r="E739" i="2"/>
  <c r="D739" i="2"/>
  <c r="C739" i="2"/>
  <c r="B739" i="2"/>
  <c r="F738" i="2"/>
  <c r="E738" i="2"/>
  <c r="D738" i="2"/>
  <c r="C738" i="2"/>
  <c r="B738" i="2"/>
  <c r="F737" i="2"/>
  <c r="E737" i="2"/>
  <c r="D737" i="2"/>
  <c r="C737" i="2"/>
  <c r="B737" i="2"/>
  <c r="F736" i="2"/>
  <c r="E736" i="2"/>
  <c r="D736" i="2"/>
  <c r="C736" i="2"/>
  <c r="B736" i="2"/>
  <c r="F735" i="2"/>
  <c r="E735" i="2"/>
  <c r="D735" i="2"/>
  <c r="C735" i="2"/>
  <c r="B735" i="2"/>
  <c r="F734" i="2"/>
  <c r="E734" i="2"/>
  <c r="D734" i="2"/>
  <c r="C734" i="2"/>
  <c r="B734" i="2"/>
  <c r="F733" i="2"/>
  <c r="E733" i="2"/>
  <c r="D733" i="2"/>
  <c r="C733" i="2"/>
  <c r="B733" i="2"/>
  <c r="F732" i="2"/>
  <c r="E732" i="2"/>
  <c r="D732" i="2"/>
  <c r="C732" i="2"/>
  <c r="B732" i="2"/>
  <c r="F731" i="2"/>
  <c r="E731" i="2"/>
  <c r="D731" i="2"/>
  <c r="C731" i="2"/>
  <c r="B731" i="2"/>
  <c r="F730" i="2"/>
  <c r="E730" i="2"/>
  <c r="D730" i="2"/>
  <c r="C730" i="2"/>
  <c r="B730" i="2"/>
  <c r="F729" i="2"/>
  <c r="E729" i="2"/>
  <c r="D729" i="2"/>
  <c r="C729" i="2"/>
  <c r="B729" i="2"/>
  <c r="F728" i="2"/>
  <c r="E728" i="2"/>
  <c r="D728" i="2"/>
  <c r="C728" i="2"/>
  <c r="B728" i="2"/>
  <c r="F727" i="2"/>
  <c r="E727" i="2"/>
  <c r="D727" i="2"/>
  <c r="C727" i="2"/>
  <c r="B727" i="2"/>
  <c r="F726" i="2"/>
  <c r="E726" i="2"/>
  <c r="D726" i="2"/>
  <c r="C726" i="2"/>
  <c r="B726" i="2"/>
  <c r="F725" i="2"/>
  <c r="E725" i="2"/>
  <c r="D725" i="2"/>
  <c r="C725" i="2"/>
  <c r="B725" i="2"/>
  <c r="F724" i="2"/>
  <c r="E724" i="2"/>
  <c r="D724" i="2"/>
  <c r="C724" i="2"/>
  <c r="B724" i="2"/>
  <c r="F723" i="2"/>
  <c r="E723" i="2"/>
  <c r="D723" i="2"/>
  <c r="C723" i="2"/>
  <c r="B723" i="2"/>
  <c r="F722" i="2"/>
  <c r="E722" i="2"/>
  <c r="D722" i="2"/>
  <c r="C722" i="2"/>
  <c r="B722" i="2"/>
  <c r="F721" i="2"/>
  <c r="E721" i="2"/>
  <c r="D721" i="2"/>
  <c r="C721" i="2"/>
  <c r="B721" i="2"/>
  <c r="F720" i="2"/>
  <c r="E720" i="2"/>
  <c r="D720" i="2"/>
  <c r="C720" i="2"/>
  <c r="B720" i="2"/>
  <c r="F719" i="2"/>
  <c r="E719" i="2"/>
  <c r="D719" i="2"/>
  <c r="C719" i="2"/>
  <c r="B719" i="2"/>
  <c r="F718" i="2"/>
  <c r="E718" i="2"/>
  <c r="D718" i="2"/>
  <c r="C718" i="2"/>
  <c r="B718" i="2"/>
  <c r="F717" i="2"/>
  <c r="E717" i="2"/>
  <c r="D717" i="2"/>
  <c r="C717" i="2"/>
  <c r="B717" i="2"/>
  <c r="F716" i="2"/>
  <c r="E716" i="2"/>
  <c r="D716" i="2"/>
  <c r="C716" i="2"/>
  <c r="B716" i="2"/>
  <c r="F715" i="2"/>
  <c r="E715" i="2"/>
  <c r="D715" i="2"/>
  <c r="C715" i="2"/>
  <c r="B715" i="2"/>
  <c r="F714" i="2"/>
  <c r="E714" i="2"/>
  <c r="D714" i="2"/>
  <c r="C714" i="2"/>
  <c r="B714" i="2"/>
  <c r="F713" i="2"/>
  <c r="E713" i="2"/>
  <c r="D713" i="2"/>
  <c r="C713" i="2"/>
  <c r="B713" i="2"/>
  <c r="F712" i="2"/>
  <c r="E712" i="2"/>
  <c r="D712" i="2"/>
  <c r="C712" i="2"/>
  <c r="B712" i="2"/>
  <c r="F711" i="2"/>
  <c r="E711" i="2"/>
  <c r="D711" i="2"/>
  <c r="C711" i="2"/>
  <c r="B711" i="2"/>
  <c r="F710" i="2"/>
  <c r="E710" i="2"/>
  <c r="D710" i="2"/>
  <c r="C710" i="2"/>
  <c r="B710" i="2"/>
  <c r="F709" i="2"/>
  <c r="E709" i="2"/>
  <c r="D709" i="2"/>
  <c r="C709" i="2"/>
  <c r="B709" i="2"/>
  <c r="F708" i="2"/>
  <c r="E708" i="2"/>
  <c r="D708" i="2"/>
  <c r="C708" i="2"/>
  <c r="B708" i="2"/>
  <c r="F707" i="2"/>
  <c r="E707" i="2"/>
  <c r="D707" i="2"/>
  <c r="C707" i="2"/>
  <c r="B707" i="2"/>
  <c r="F706" i="2"/>
  <c r="E706" i="2"/>
  <c r="D706" i="2"/>
  <c r="C706" i="2"/>
  <c r="B706" i="2"/>
  <c r="F705" i="2"/>
  <c r="E705" i="2"/>
  <c r="D705" i="2"/>
  <c r="C705" i="2"/>
  <c r="B705" i="2"/>
  <c r="F704" i="2"/>
  <c r="E704" i="2"/>
  <c r="D704" i="2"/>
  <c r="C704" i="2"/>
  <c r="B704" i="2"/>
  <c r="F703" i="2"/>
  <c r="E703" i="2"/>
  <c r="D703" i="2"/>
  <c r="C703" i="2"/>
  <c r="B703" i="2"/>
  <c r="F702" i="2"/>
  <c r="E702" i="2"/>
  <c r="D702" i="2"/>
  <c r="C702" i="2"/>
  <c r="B702" i="2"/>
  <c r="F701" i="2"/>
  <c r="E701" i="2"/>
  <c r="D701" i="2"/>
  <c r="C701" i="2"/>
  <c r="B701" i="2"/>
  <c r="F700" i="2"/>
  <c r="E700" i="2"/>
  <c r="D700" i="2"/>
  <c r="C700" i="2"/>
  <c r="B700" i="2"/>
  <c r="F699" i="2"/>
  <c r="E699" i="2"/>
  <c r="D699" i="2"/>
  <c r="C699" i="2"/>
  <c r="B699" i="2"/>
  <c r="F698" i="2"/>
  <c r="E698" i="2"/>
  <c r="D698" i="2"/>
  <c r="C698" i="2"/>
  <c r="B698" i="2"/>
  <c r="F697" i="2"/>
  <c r="E697" i="2"/>
  <c r="D697" i="2"/>
  <c r="C697" i="2"/>
  <c r="B697" i="2"/>
  <c r="F696" i="2"/>
  <c r="E696" i="2"/>
  <c r="D696" i="2"/>
  <c r="C696" i="2"/>
  <c r="B696" i="2"/>
  <c r="F695" i="2"/>
  <c r="E695" i="2"/>
  <c r="D695" i="2"/>
  <c r="C695" i="2"/>
  <c r="B695" i="2"/>
  <c r="F694" i="2"/>
  <c r="E694" i="2"/>
  <c r="D694" i="2"/>
  <c r="C694" i="2"/>
  <c r="B694" i="2"/>
  <c r="F693" i="2"/>
  <c r="E693" i="2"/>
  <c r="D693" i="2"/>
  <c r="C693" i="2"/>
  <c r="B693" i="2"/>
  <c r="F692" i="2"/>
  <c r="E692" i="2"/>
  <c r="D692" i="2"/>
  <c r="C692" i="2"/>
  <c r="B692" i="2"/>
  <c r="F691" i="2"/>
  <c r="E691" i="2"/>
  <c r="D691" i="2"/>
  <c r="C691" i="2"/>
  <c r="B691" i="2"/>
  <c r="F690" i="2"/>
  <c r="E690" i="2"/>
  <c r="D690" i="2"/>
  <c r="C690" i="2"/>
  <c r="B690" i="2"/>
  <c r="F689" i="2"/>
  <c r="E689" i="2"/>
  <c r="D689" i="2"/>
  <c r="C689" i="2"/>
  <c r="B689" i="2"/>
  <c r="F688" i="2"/>
  <c r="E688" i="2"/>
  <c r="D688" i="2"/>
  <c r="C688" i="2"/>
  <c r="B688" i="2"/>
  <c r="F687" i="2"/>
  <c r="E687" i="2"/>
  <c r="D687" i="2"/>
  <c r="C687" i="2"/>
  <c r="B687" i="2"/>
  <c r="F686" i="2"/>
  <c r="E686" i="2"/>
  <c r="D686" i="2"/>
  <c r="C686" i="2"/>
  <c r="B686" i="2"/>
  <c r="F685" i="2"/>
  <c r="E685" i="2"/>
  <c r="D685" i="2"/>
  <c r="C685" i="2"/>
  <c r="B685" i="2"/>
  <c r="F684" i="2"/>
  <c r="E684" i="2"/>
  <c r="D684" i="2"/>
  <c r="C684" i="2"/>
  <c r="B684" i="2"/>
  <c r="F683" i="2"/>
  <c r="E683" i="2"/>
  <c r="D683" i="2"/>
  <c r="C683" i="2"/>
  <c r="B683" i="2"/>
  <c r="F682" i="2"/>
  <c r="E682" i="2"/>
  <c r="D682" i="2"/>
  <c r="C682" i="2"/>
  <c r="B682" i="2"/>
  <c r="F681" i="2"/>
  <c r="E681" i="2"/>
  <c r="D681" i="2"/>
  <c r="C681" i="2"/>
  <c r="B681" i="2"/>
  <c r="F680" i="2"/>
  <c r="E680" i="2"/>
  <c r="D680" i="2"/>
  <c r="C680" i="2"/>
  <c r="B680" i="2"/>
  <c r="F679" i="2"/>
  <c r="E679" i="2"/>
  <c r="D679" i="2"/>
  <c r="C679" i="2"/>
  <c r="B679" i="2"/>
  <c r="F678" i="2"/>
  <c r="E678" i="2"/>
  <c r="D678" i="2"/>
  <c r="C678" i="2"/>
  <c r="B678" i="2"/>
  <c r="F677" i="2"/>
  <c r="E677" i="2"/>
  <c r="D677" i="2"/>
  <c r="C677" i="2"/>
  <c r="B677" i="2"/>
  <c r="F676" i="2"/>
  <c r="E676" i="2"/>
  <c r="D676" i="2"/>
  <c r="C676" i="2"/>
  <c r="B676" i="2"/>
  <c r="F675" i="2"/>
  <c r="E675" i="2"/>
  <c r="D675" i="2"/>
  <c r="C675" i="2"/>
  <c r="B675" i="2"/>
  <c r="F674" i="2"/>
  <c r="E674" i="2"/>
  <c r="D674" i="2"/>
  <c r="C674" i="2"/>
  <c r="B674" i="2"/>
  <c r="F673" i="2"/>
  <c r="E673" i="2"/>
  <c r="D673" i="2"/>
  <c r="C673" i="2"/>
  <c r="B673" i="2"/>
  <c r="F672" i="2"/>
  <c r="E672" i="2"/>
  <c r="D672" i="2"/>
  <c r="C672" i="2"/>
  <c r="B672" i="2"/>
  <c r="F671" i="2"/>
  <c r="E671" i="2"/>
  <c r="D671" i="2"/>
  <c r="C671" i="2"/>
  <c r="B671" i="2"/>
  <c r="F670" i="2"/>
  <c r="E670" i="2"/>
  <c r="D670" i="2"/>
  <c r="C670" i="2"/>
  <c r="B670" i="2"/>
  <c r="F669" i="2"/>
  <c r="E669" i="2"/>
  <c r="D669" i="2"/>
  <c r="C669" i="2"/>
  <c r="B669" i="2"/>
  <c r="F668" i="2"/>
  <c r="E668" i="2"/>
  <c r="D668" i="2"/>
  <c r="C668" i="2"/>
  <c r="B668" i="2"/>
  <c r="F667" i="2"/>
  <c r="E667" i="2"/>
  <c r="D667" i="2"/>
  <c r="C667" i="2"/>
  <c r="B667" i="2"/>
  <c r="F666" i="2"/>
  <c r="E666" i="2"/>
  <c r="D666" i="2"/>
  <c r="C666" i="2"/>
  <c r="B666" i="2"/>
  <c r="F665" i="2"/>
  <c r="E665" i="2"/>
  <c r="D665" i="2"/>
  <c r="C665" i="2"/>
  <c r="B665" i="2"/>
  <c r="F664" i="2"/>
  <c r="E664" i="2"/>
  <c r="D664" i="2"/>
  <c r="C664" i="2"/>
  <c r="B664" i="2"/>
  <c r="F663" i="2"/>
  <c r="E663" i="2"/>
  <c r="D663" i="2"/>
  <c r="C663" i="2"/>
  <c r="B663" i="2"/>
  <c r="F662" i="2"/>
  <c r="E662" i="2"/>
  <c r="D662" i="2"/>
  <c r="C662" i="2"/>
  <c r="B662" i="2"/>
  <c r="F661" i="2"/>
  <c r="E661" i="2"/>
  <c r="D661" i="2"/>
  <c r="C661" i="2"/>
  <c r="B661" i="2"/>
  <c r="F660" i="2"/>
  <c r="E660" i="2"/>
  <c r="D660" i="2"/>
  <c r="C660" i="2"/>
  <c r="B660" i="2"/>
  <c r="F659" i="2"/>
  <c r="E659" i="2"/>
  <c r="D659" i="2"/>
  <c r="C659" i="2"/>
  <c r="B659" i="2"/>
  <c r="F658" i="2"/>
  <c r="E658" i="2"/>
  <c r="D658" i="2"/>
  <c r="C658" i="2"/>
  <c r="B658" i="2"/>
  <c r="F657" i="2"/>
  <c r="E657" i="2"/>
  <c r="D657" i="2"/>
  <c r="C657" i="2"/>
  <c r="B657" i="2"/>
  <c r="F656" i="2"/>
  <c r="E656" i="2"/>
  <c r="D656" i="2"/>
  <c r="C656" i="2"/>
  <c r="B656" i="2"/>
  <c r="F655" i="2"/>
  <c r="E655" i="2"/>
  <c r="D655" i="2"/>
  <c r="C655" i="2"/>
  <c r="B655" i="2"/>
  <c r="F654" i="2"/>
  <c r="E654" i="2"/>
  <c r="D654" i="2"/>
  <c r="C654" i="2"/>
  <c r="B654" i="2"/>
  <c r="F653" i="2"/>
  <c r="E653" i="2"/>
  <c r="D653" i="2"/>
  <c r="C653" i="2"/>
  <c r="B653" i="2"/>
  <c r="F652" i="2"/>
  <c r="E652" i="2"/>
  <c r="D652" i="2"/>
  <c r="C652" i="2"/>
  <c r="B652" i="2"/>
  <c r="F651" i="2"/>
  <c r="E651" i="2"/>
  <c r="D651" i="2"/>
  <c r="C651" i="2"/>
  <c r="B651" i="2"/>
  <c r="F650" i="2"/>
  <c r="E650" i="2"/>
  <c r="D650" i="2"/>
  <c r="C650" i="2"/>
  <c r="B650" i="2"/>
  <c r="F649" i="2"/>
  <c r="E649" i="2"/>
  <c r="D649" i="2"/>
  <c r="C649" i="2"/>
  <c r="B649" i="2"/>
  <c r="F648" i="2"/>
  <c r="E648" i="2"/>
  <c r="D648" i="2"/>
  <c r="C648" i="2"/>
  <c r="B648" i="2"/>
  <c r="F647" i="2"/>
  <c r="E647" i="2"/>
  <c r="D647" i="2"/>
  <c r="C647" i="2"/>
  <c r="B647" i="2"/>
  <c r="F646" i="2"/>
  <c r="E646" i="2"/>
  <c r="D646" i="2"/>
  <c r="C646" i="2"/>
  <c r="B646" i="2"/>
  <c r="F645" i="2"/>
  <c r="E645" i="2"/>
  <c r="D645" i="2"/>
  <c r="C645" i="2"/>
  <c r="B645" i="2"/>
  <c r="F644" i="2"/>
  <c r="E644" i="2"/>
  <c r="D644" i="2"/>
  <c r="C644" i="2"/>
  <c r="B644" i="2"/>
  <c r="F643" i="2"/>
  <c r="E643" i="2"/>
  <c r="D643" i="2"/>
  <c r="C643" i="2"/>
  <c r="B643" i="2"/>
  <c r="F642" i="2"/>
  <c r="E642" i="2"/>
  <c r="D642" i="2"/>
  <c r="C642" i="2"/>
  <c r="B642" i="2"/>
  <c r="F641" i="2"/>
  <c r="E641" i="2"/>
  <c r="D641" i="2"/>
  <c r="C641" i="2"/>
  <c r="B641" i="2"/>
  <c r="F640" i="2"/>
  <c r="E640" i="2"/>
  <c r="D640" i="2"/>
  <c r="C640" i="2"/>
  <c r="B640" i="2"/>
  <c r="F639" i="2"/>
  <c r="E639" i="2"/>
  <c r="D639" i="2"/>
  <c r="C639" i="2"/>
  <c r="B639" i="2"/>
  <c r="F638" i="2"/>
  <c r="E638" i="2"/>
  <c r="D638" i="2"/>
  <c r="C638" i="2"/>
  <c r="B638" i="2"/>
  <c r="F637" i="2"/>
  <c r="E637" i="2"/>
  <c r="D637" i="2"/>
  <c r="C637" i="2"/>
  <c r="B637" i="2"/>
  <c r="F636" i="2"/>
  <c r="E636" i="2"/>
  <c r="D636" i="2"/>
  <c r="C636" i="2"/>
  <c r="B636" i="2"/>
  <c r="F635" i="2"/>
  <c r="E635" i="2"/>
  <c r="D635" i="2"/>
  <c r="C635" i="2"/>
  <c r="B635" i="2"/>
  <c r="F634" i="2"/>
  <c r="E634" i="2"/>
  <c r="D634" i="2"/>
  <c r="C634" i="2"/>
  <c r="B634" i="2"/>
  <c r="F633" i="2"/>
  <c r="E633" i="2"/>
  <c r="D633" i="2"/>
  <c r="C633" i="2"/>
  <c r="B633" i="2"/>
  <c r="F632" i="2"/>
  <c r="E632" i="2"/>
  <c r="D632" i="2"/>
  <c r="C632" i="2"/>
  <c r="B632" i="2"/>
  <c r="F631" i="2"/>
  <c r="E631" i="2"/>
  <c r="D631" i="2"/>
  <c r="C631" i="2"/>
  <c r="B631" i="2"/>
  <c r="F630" i="2"/>
  <c r="E630" i="2"/>
  <c r="D630" i="2"/>
  <c r="C630" i="2"/>
  <c r="B630" i="2"/>
  <c r="F629" i="2"/>
  <c r="E629" i="2"/>
  <c r="D629" i="2"/>
  <c r="C629" i="2"/>
  <c r="B629" i="2"/>
  <c r="F628" i="2"/>
  <c r="E628" i="2"/>
  <c r="D628" i="2"/>
  <c r="C628" i="2"/>
  <c r="B628" i="2"/>
  <c r="F627" i="2"/>
  <c r="E627" i="2"/>
  <c r="D627" i="2"/>
  <c r="C627" i="2"/>
  <c r="B627" i="2"/>
  <c r="F626" i="2"/>
  <c r="E626" i="2"/>
  <c r="D626" i="2"/>
  <c r="C626" i="2"/>
  <c r="B626" i="2"/>
  <c r="F625" i="2"/>
  <c r="E625" i="2"/>
  <c r="D625" i="2"/>
  <c r="C625" i="2"/>
  <c r="B625" i="2"/>
  <c r="F624" i="2"/>
  <c r="E624" i="2"/>
  <c r="D624" i="2"/>
  <c r="C624" i="2"/>
  <c r="B624" i="2"/>
  <c r="F623" i="2"/>
  <c r="E623" i="2"/>
  <c r="D623" i="2"/>
  <c r="C623" i="2"/>
  <c r="B623" i="2"/>
  <c r="F622" i="2"/>
  <c r="E622" i="2"/>
  <c r="D622" i="2"/>
  <c r="C622" i="2"/>
  <c r="B622" i="2"/>
  <c r="F621" i="2"/>
  <c r="E621" i="2"/>
  <c r="D621" i="2"/>
  <c r="C621" i="2"/>
  <c r="B621" i="2"/>
  <c r="F620" i="2"/>
  <c r="E620" i="2"/>
  <c r="D620" i="2"/>
  <c r="C620" i="2"/>
  <c r="B620" i="2"/>
  <c r="F619" i="2"/>
  <c r="E619" i="2"/>
  <c r="D619" i="2"/>
  <c r="C619" i="2"/>
  <c r="B619" i="2"/>
  <c r="F618" i="2"/>
  <c r="E618" i="2"/>
  <c r="D618" i="2"/>
  <c r="C618" i="2"/>
  <c r="B618" i="2"/>
  <c r="F617" i="2"/>
  <c r="E617" i="2"/>
  <c r="D617" i="2"/>
  <c r="C617" i="2"/>
  <c r="B617" i="2"/>
  <c r="F616" i="2"/>
  <c r="E616" i="2"/>
  <c r="D616" i="2"/>
  <c r="C616" i="2"/>
  <c r="B616" i="2"/>
  <c r="F615" i="2"/>
  <c r="E615" i="2"/>
  <c r="D615" i="2"/>
  <c r="C615" i="2"/>
  <c r="B615" i="2"/>
  <c r="F614" i="2"/>
  <c r="E614" i="2"/>
  <c r="D614" i="2"/>
  <c r="C614" i="2"/>
  <c r="B614" i="2"/>
  <c r="F613" i="2"/>
  <c r="E613" i="2"/>
  <c r="D613" i="2"/>
  <c r="C613" i="2"/>
  <c r="B613" i="2"/>
  <c r="F612" i="2"/>
  <c r="E612" i="2"/>
  <c r="D612" i="2"/>
  <c r="C612" i="2"/>
  <c r="B612" i="2"/>
  <c r="F611" i="2"/>
  <c r="E611" i="2"/>
  <c r="D611" i="2"/>
  <c r="C611" i="2"/>
  <c r="B611" i="2"/>
  <c r="F610" i="2"/>
  <c r="E610" i="2"/>
  <c r="D610" i="2"/>
  <c r="C610" i="2"/>
  <c r="B610" i="2"/>
  <c r="F609" i="2"/>
  <c r="E609" i="2"/>
  <c r="D609" i="2"/>
  <c r="C609" i="2"/>
  <c r="B609" i="2"/>
  <c r="F608" i="2"/>
  <c r="E608" i="2"/>
  <c r="D608" i="2"/>
  <c r="C608" i="2"/>
  <c r="B608" i="2"/>
  <c r="F607" i="2"/>
  <c r="E607" i="2"/>
  <c r="D607" i="2"/>
  <c r="C607" i="2"/>
  <c r="B607" i="2"/>
  <c r="F606" i="2"/>
  <c r="E606" i="2"/>
  <c r="D606" i="2"/>
  <c r="C606" i="2"/>
  <c r="B606" i="2"/>
  <c r="F605" i="2"/>
  <c r="E605" i="2"/>
  <c r="D605" i="2"/>
  <c r="C605" i="2"/>
  <c r="B605" i="2"/>
  <c r="F604" i="2"/>
  <c r="E604" i="2"/>
  <c r="D604" i="2"/>
  <c r="C604" i="2"/>
  <c r="B604" i="2"/>
  <c r="F603" i="2"/>
  <c r="E603" i="2"/>
  <c r="D603" i="2"/>
  <c r="C603" i="2"/>
  <c r="B603" i="2"/>
  <c r="F602" i="2"/>
  <c r="E602" i="2"/>
  <c r="D602" i="2"/>
  <c r="C602" i="2"/>
  <c r="B602" i="2"/>
  <c r="F601" i="2"/>
  <c r="E601" i="2"/>
  <c r="D601" i="2"/>
  <c r="C601" i="2"/>
  <c r="B601" i="2"/>
  <c r="F600" i="2"/>
  <c r="E600" i="2"/>
  <c r="D600" i="2"/>
  <c r="C600" i="2"/>
  <c r="B600" i="2"/>
  <c r="F599" i="2"/>
  <c r="E599" i="2"/>
  <c r="D599" i="2"/>
  <c r="C599" i="2"/>
  <c r="B599" i="2"/>
  <c r="F598" i="2"/>
  <c r="E598" i="2"/>
  <c r="D598" i="2"/>
  <c r="C598" i="2"/>
  <c r="B598" i="2"/>
  <c r="F597" i="2"/>
  <c r="E597" i="2"/>
  <c r="D597" i="2"/>
  <c r="C597" i="2"/>
  <c r="B597" i="2"/>
  <c r="F596" i="2"/>
  <c r="E596" i="2"/>
  <c r="D596" i="2"/>
  <c r="C596" i="2"/>
  <c r="B596" i="2"/>
  <c r="F595" i="2"/>
  <c r="E595" i="2"/>
  <c r="D595" i="2"/>
  <c r="C595" i="2"/>
  <c r="B595" i="2"/>
  <c r="F594" i="2"/>
  <c r="E594" i="2"/>
  <c r="D594" i="2"/>
  <c r="C594" i="2"/>
  <c r="B594" i="2"/>
  <c r="F593" i="2"/>
  <c r="E593" i="2"/>
  <c r="D593" i="2"/>
  <c r="C593" i="2"/>
  <c r="B593" i="2"/>
  <c r="F592" i="2"/>
  <c r="E592" i="2"/>
  <c r="D592" i="2"/>
  <c r="C592" i="2"/>
  <c r="B592" i="2"/>
  <c r="F591" i="2"/>
  <c r="E591" i="2"/>
  <c r="D591" i="2"/>
  <c r="C591" i="2"/>
  <c r="B591" i="2"/>
  <c r="F590" i="2"/>
  <c r="E590" i="2"/>
  <c r="D590" i="2"/>
  <c r="C590" i="2"/>
  <c r="B590" i="2"/>
  <c r="F589" i="2"/>
  <c r="E589" i="2"/>
  <c r="D589" i="2"/>
  <c r="C589" i="2"/>
  <c r="B589" i="2"/>
  <c r="F588" i="2"/>
  <c r="E588" i="2"/>
  <c r="D588" i="2"/>
  <c r="C588" i="2"/>
  <c r="B588" i="2"/>
  <c r="F587" i="2"/>
  <c r="E587" i="2"/>
  <c r="D587" i="2"/>
  <c r="C587" i="2"/>
  <c r="B587" i="2"/>
  <c r="F586" i="2"/>
  <c r="E586" i="2"/>
  <c r="D586" i="2"/>
  <c r="C586" i="2"/>
  <c r="B586" i="2"/>
  <c r="F585" i="2"/>
  <c r="E585" i="2"/>
  <c r="D585" i="2"/>
  <c r="C585" i="2"/>
  <c r="B585" i="2"/>
  <c r="F584" i="2"/>
  <c r="E584" i="2"/>
  <c r="D584" i="2"/>
  <c r="C584" i="2"/>
  <c r="B584" i="2"/>
  <c r="F583" i="2"/>
  <c r="E583" i="2"/>
  <c r="D583" i="2"/>
  <c r="C583" i="2"/>
  <c r="B583" i="2"/>
  <c r="F582" i="2"/>
  <c r="E582" i="2"/>
  <c r="D582" i="2"/>
  <c r="C582" i="2"/>
  <c r="B582" i="2"/>
  <c r="F581" i="2"/>
  <c r="E581" i="2"/>
  <c r="D581" i="2"/>
  <c r="C581" i="2"/>
  <c r="B581" i="2"/>
  <c r="F580" i="2"/>
  <c r="E580" i="2"/>
  <c r="D580" i="2"/>
  <c r="C580" i="2"/>
  <c r="B580" i="2"/>
  <c r="F579" i="2"/>
  <c r="E579" i="2"/>
  <c r="D579" i="2"/>
  <c r="C579" i="2"/>
  <c r="B579" i="2"/>
  <c r="F578" i="2"/>
  <c r="E578" i="2"/>
  <c r="D578" i="2"/>
  <c r="C578" i="2"/>
  <c r="B578" i="2"/>
  <c r="F577" i="2"/>
  <c r="E577" i="2"/>
  <c r="D577" i="2"/>
  <c r="C577" i="2"/>
  <c r="B577" i="2"/>
  <c r="F576" i="2"/>
  <c r="E576" i="2"/>
  <c r="D576" i="2"/>
  <c r="C576" i="2"/>
  <c r="B576" i="2"/>
  <c r="F575" i="2"/>
  <c r="E575" i="2"/>
  <c r="D575" i="2"/>
  <c r="C575" i="2"/>
  <c r="B575" i="2"/>
  <c r="F574" i="2"/>
  <c r="E574" i="2"/>
  <c r="D574" i="2"/>
  <c r="C574" i="2"/>
  <c r="B574" i="2"/>
  <c r="F573" i="2"/>
  <c r="E573" i="2"/>
  <c r="D573" i="2"/>
  <c r="C573" i="2"/>
  <c r="B573" i="2"/>
  <c r="F572" i="2"/>
  <c r="E572" i="2"/>
  <c r="D572" i="2"/>
  <c r="C572" i="2"/>
  <c r="B572" i="2"/>
  <c r="F571" i="2"/>
  <c r="E571" i="2"/>
  <c r="D571" i="2"/>
  <c r="C571" i="2"/>
  <c r="B571" i="2"/>
  <c r="F570" i="2"/>
  <c r="E570" i="2"/>
  <c r="D570" i="2"/>
  <c r="C570" i="2"/>
  <c r="B570" i="2"/>
  <c r="F569" i="2"/>
  <c r="E569" i="2"/>
  <c r="D569" i="2"/>
  <c r="C569" i="2"/>
  <c r="B569" i="2"/>
  <c r="F568" i="2"/>
  <c r="E568" i="2"/>
  <c r="D568" i="2"/>
  <c r="C568" i="2"/>
  <c r="B568" i="2"/>
  <c r="F567" i="2"/>
  <c r="E567" i="2"/>
  <c r="D567" i="2"/>
  <c r="C567" i="2"/>
  <c r="B567" i="2"/>
  <c r="F566" i="2"/>
  <c r="E566" i="2"/>
  <c r="D566" i="2"/>
  <c r="C566" i="2"/>
  <c r="B566" i="2"/>
  <c r="F565" i="2"/>
  <c r="E565" i="2"/>
  <c r="D565" i="2"/>
  <c r="C565" i="2"/>
  <c r="B565" i="2"/>
  <c r="F564" i="2"/>
  <c r="E564" i="2"/>
  <c r="D564" i="2"/>
  <c r="C564" i="2"/>
  <c r="B564" i="2"/>
  <c r="F563" i="2"/>
  <c r="E563" i="2"/>
  <c r="D563" i="2"/>
  <c r="C563" i="2"/>
  <c r="B563" i="2"/>
  <c r="F562" i="2"/>
  <c r="E562" i="2"/>
  <c r="D562" i="2"/>
  <c r="C562" i="2"/>
  <c r="B562" i="2"/>
  <c r="F561" i="2"/>
  <c r="E561" i="2"/>
  <c r="D561" i="2"/>
  <c r="C561" i="2"/>
  <c r="B561" i="2"/>
  <c r="F560" i="2"/>
  <c r="E560" i="2"/>
  <c r="D560" i="2"/>
  <c r="C560" i="2"/>
  <c r="B560" i="2"/>
  <c r="F559" i="2"/>
  <c r="E559" i="2"/>
  <c r="D559" i="2"/>
  <c r="C559" i="2"/>
  <c r="B559" i="2"/>
  <c r="F558" i="2"/>
  <c r="E558" i="2"/>
  <c r="D558" i="2"/>
  <c r="C558" i="2"/>
  <c r="B558" i="2"/>
  <c r="F557" i="2"/>
  <c r="E557" i="2"/>
  <c r="D557" i="2"/>
  <c r="C557" i="2"/>
  <c r="B557" i="2"/>
  <c r="F556" i="2"/>
  <c r="E556" i="2"/>
  <c r="D556" i="2"/>
  <c r="C556" i="2"/>
  <c r="B556" i="2"/>
  <c r="F555" i="2"/>
  <c r="E555" i="2"/>
  <c r="D555" i="2"/>
  <c r="C555" i="2"/>
  <c r="B555" i="2"/>
  <c r="F554" i="2"/>
  <c r="E554" i="2"/>
  <c r="D554" i="2"/>
  <c r="C554" i="2"/>
  <c r="B554" i="2"/>
  <c r="F553" i="2"/>
  <c r="E553" i="2"/>
  <c r="D553" i="2"/>
  <c r="C553" i="2"/>
  <c r="B553" i="2"/>
  <c r="F552" i="2"/>
  <c r="E552" i="2"/>
  <c r="D552" i="2"/>
  <c r="C552" i="2"/>
  <c r="B552" i="2"/>
  <c r="F551" i="2"/>
  <c r="E551" i="2"/>
  <c r="D551" i="2"/>
  <c r="C551" i="2"/>
  <c r="B551" i="2"/>
  <c r="F550" i="2"/>
  <c r="E550" i="2"/>
  <c r="D550" i="2"/>
  <c r="C550" i="2"/>
  <c r="B550" i="2"/>
  <c r="F549" i="2"/>
  <c r="E549" i="2"/>
  <c r="D549" i="2"/>
  <c r="C549" i="2"/>
  <c r="B549" i="2"/>
  <c r="F548" i="2"/>
  <c r="E548" i="2"/>
  <c r="D548" i="2"/>
  <c r="C548" i="2"/>
  <c r="B548" i="2"/>
  <c r="F547" i="2"/>
  <c r="E547" i="2"/>
  <c r="D547" i="2"/>
  <c r="C547" i="2"/>
  <c r="B547" i="2"/>
  <c r="F546" i="2"/>
  <c r="E546" i="2"/>
  <c r="D546" i="2"/>
  <c r="C546" i="2"/>
  <c r="B546" i="2"/>
  <c r="F545" i="2"/>
  <c r="E545" i="2"/>
  <c r="D545" i="2"/>
  <c r="C545" i="2"/>
  <c r="B545" i="2"/>
  <c r="F544" i="2"/>
  <c r="E544" i="2"/>
  <c r="D544" i="2"/>
  <c r="C544" i="2"/>
  <c r="B544" i="2"/>
  <c r="F543" i="2"/>
  <c r="E543" i="2"/>
  <c r="D543" i="2"/>
  <c r="C543" i="2"/>
  <c r="B543" i="2"/>
  <c r="F542" i="2"/>
  <c r="E542" i="2"/>
  <c r="D542" i="2"/>
  <c r="C542" i="2"/>
  <c r="B542" i="2"/>
  <c r="F541" i="2"/>
  <c r="E541" i="2"/>
  <c r="D541" i="2"/>
  <c r="C541" i="2"/>
  <c r="B541" i="2"/>
  <c r="F540" i="2"/>
  <c r="E540" i="2"/>
  <c r="D540" i="2"/>
  <c r="C540" i="2"/>
  <c r="B540" i="2"/>
  <c r="F539" i="2"/>
  <c r="E539" i="2"/>
  <c r="D539" i="2"/>
  <c r="C539" i="2"/>
  <c r="B539" i="2"/>
  <c r="F538" i="2"/>
  <c r="E538" i="2"/>
  <c r="D538" i="2"/>
  <c r="C538" i="2"/>
  <c r="B538" i="2"/>
  <c r="F537" i="2"/>
  <c r="E537" i="2"/>
  <c r="D537" i="2"/>
  <c r="C537" i="2"/>
  <c r="B537" i="2"/>
  <c r="F536" i="2"/>
  <c r="E536" i="2"/>
  <c r="D536" i="2"/>
  <c r="C536" i="2"/>
  <c r="B536" i="2"/>
  <c r="F535" i="2"/>
  <c r="E535" i="2"/>
  <c r="D535" i="2"/>
  <c r="C535" i="2"/>
  <c r="B535" i="2"/>
  <c r="F534" i="2"/>
  <c r="E534" i="2"/>
  <c r="D534" i="2"/>
  <c r="C534" i="2"/>
  <c r="B534" i="2"/>
  <c r="F533" i="2"/>
  <c r="E533" i="2"/>
  <c r="D533" i="2"/>
  <c r="C533" i="2"/>
  <c r="B533" i="2"/>
  <c r="F532" i="2"/>
  <c r="E532" i="2"/>
  <c r="D532" i="2"/>
  <c r="C532" i="2"/>
  <c r="B532" i="2"/>
  <c r="F531" i="2"/>
  <c r="E531" i="2"/>
  <c r="D531" i="2"/>
  <c r="C531" i="2"/>
  <c r="B531" i="2"/>
  <c r="F530" i="2"/>
  <c r="E530" i="2"/>
  <c r="D530" i="2"/>
  <c r="C530" i="2"/>
  <c r="B530" i="2"/>
  <c r="F529" i="2"/>
  <c r="E529" i="2"/>
  <c r="D529" i="2"/>
  <c r="C529" i="2"/>
  <c r="B529" i="2"/>
  <c r="F528" i="2"/>
  <c r="E528" i="2"/>
  <c r="D528" i="2"/>
  <c r="C528" i="2"/>
  <c r="B528" i="2"/>
  <c r="F527" i="2"/>
  <c r="E527" i="2"/>
  <c r="D527" i="2"/>
  <c r="C527" i="2"/>
  <c r="B527" i="2"/>
  <c r="F526" i="2"/>
  <c r="E526" i="2"/>
  <c r="D526" i="2"/>
  <c r="C526" i="2"/>
  <c r="B526" i="2"/>
  <c r="F525" i="2"/>
  <c r="E525" i="2"/>
  <c r="D525" i="2"/>
  <c r="C525" i="2"/>
  <c r="B525" i="2"/>
  <c r="F524" i="2"/>
  <c r="E524" i="2"/>
  <c r="D524" i="2"/>
  <c r="C524" i="2"/>
  <c r="B524" i="2"/>
  <c r="F523" i="2"/>
  <c r="E523" i="2"/>
  <c r="D523" i="2"/>
  <c r="C523" i="2"/>
  <c r="B523" i="2"/>
  <c r="F522" i="2"/>
  <c r="E522" i="2"/>
  <c r="D522" i="2"/>
  <c r="C522" i="2"/>
  <c r="B522" i="2"/>
  <c r="F521" i="2"/>
  <c r="E521" i="2"/>
  <c r="D521" i="2"/>
  <c r="C521" i="2"/>
  <c r="B521" i="2"/>
  <c r="F520" i="2"/>
  <c r="E520" i="2"/>
  <c r="D520" i="2"/>
  <c r="C520" i="2"/>
  <c r="B520" i="2"/>
  <c r="F519" i="2"/>
  <c r="E519" i="2"/>
  <c r="D519" i="2"/>
  <c r="C519" i="2"/>
  <c r="B519" i="2"/>
  <c r="F518" i="2"/>
  <c r="E518" i="2"/>
  <c r="D518" i="2"/>
  <c r="C518" i="2"/>
  <c r="B518" i="2"/>
  <c r="F517" i="2"/>
  <c r="E517" i="2"/>
  <c r="D517" i="2"/>
  <c r="C517" i="2"/>
  <c r="B517" i="2"/>
  <c r="F516" i="2"/>
  <c r="E516" i="2"/>
  <c r="D516" i="2"/>
  <c r="C516" i="2"/>
  <c r="B516" i="2"/>
  <c r="F515" i="2"/>
  <c r="E515" i="2"/>
  <c r="D515" i="2"/>
  <c r="C515" i="2"/>
  <c r="B515" i="2"/>
  <c r="F514" i="2"/>
  <c r="E514" i="2"/>
  <c r="D514" i="2"/>
  <c r="C514" i="2"/>
  <c r="B514" i="2"/>
  <c r="F513" i="2"/>
  <c r="E513" i="2"/>
  <c r="D513" i="2"/>
  <c r="C513" i="2"/>
  <c r="B513" i="2"/>
  <c r="F512" i="2"/>
  <c r="E512" i="2"/>
  <c r="D512" i="2"/>
  <c r="C512" i="2"/>
  <c r="B512" i="2"/>
  <c r="F511" i="2"/>
  <c r="E511" i="2"/>
  <c r="D511" i="2"/>
  <c r="C511" i="2"/>
  <c r="B511" i="2"/>
  <c r="F510" i="2"/>
  <c r="E510" i="2"/>
  <c r="D510" i="2"/>
  <c r="C510" i="2"/>
  <c r="B510" i="2"/>
  <c r="F509" i="2"/>
  <c r="E509" i="2"/>
  <c r="D509" i="2"/>
  <c r="C509" i="2"/>
  <c r="B509" i="2"/>
  <c r="F508" i="2"/>
  <c r="E508" i="2"/>
  <c r="D508" i="2"/>
  <c r="C508" i="2"/>
  <c r="B508" i="2"/>
  <c r="F507" i="2"/>
  <c r="E507" i="2"/>
  <c r="D507" i="2"/>
  <c r="C507" i="2"/>
  <c r="B507" i="2"/>
  <c r="F506" i="2"/>
  <c r="E506" i="2"/>
  <c r="D506" i="2"/>
  <c r="C506" i="2"/>
  <c r="B506" i="2"/>
  <c r="F505" i="2"/>
  <c r="E505" i="2"/>
  <c r="D505" i="2"/>
  <c r="C505" i="2"/>
  <c r="B505" i="2"/>
  <c r="F504" i="2"/>
  <c r="E504" i="2"/>
  <c r="D504" i="2"/>
  <c r="C504" i="2"/>
  <c r="B504" i="2"/>
  <c r="F503" i="2"/>
  <c r="E503" i="2"/>
  <c r="D503" i="2"/>
  <c r="C503" i="2"/>
  <c r="B503" i="2"/>
  <c r="F502" i="2"/>
  <c r="E502" i="2"/>
  <c r="D502" i="2"/>
  <c r="C502" i="2"/>
  <c r="B502" i="2"/>
  <c r="F501" i="2"/>
  <c r="E501" i="2"/>
  <c r="D501" i="2"/>
  <c r="C501" i="2"/>
  <c r="B501" i="2"/>
  <c r="F500" i="2"/>
  <c r="E500" i="2"/>
  <c r="D500" i="2"/>
  <c r="C500" i="2"/>
  <c r="B500" i="2"/>
  <c r="F499" i="2"/>
  <c r="E499" i="2"/>
  <c r="D499" i="2"/>
  <c r="C499" i="2"/>
  <c r="B499" i="2"/>
  <c r="F498" i="2"/>
  <c r="E498" i="2"/>
  <c r="D498" i="2"/>
  <c r="C498" i="2"/>
  <c r="B498" i="2"/>
  <c r="F497" i="2"/>
  <c r="E497" i="2"/>
  <c r="D497" i="2"/>
  <c r="C497" i="2"/>
  <c r="B497" i="2"/>
  <c r="F496" i="2"/>
  <c r="E496" i="2"/>
  <c r="D496" i="2"/>
  <c r="C496" i="2"/>
  <c r="B496" i="2"/>
  <c r="F495" i="2"/>
  <c r="E495" i="2"/>
  <c r="D495" i="2"/>
  <c r="C495" i="2"/>
  <c r="B495" i="2"/>
  <c r="F494" i="2"/>
  <c r="E494" i="2"/>
  <c r="D494" i="2"/>
  <c r="C494" i="2"/>
  <c r="B494" i="2"/>
  <c r="F493" i="2"/>
  <c r="E493" i="2"/>
  <c r="D493" i="2"/>
  <c r="C493" i="2"/>
  <c r="B493" i="2"/>
  <c r="F492" i="2"/>
  <c r="E492" i="2"/>
  <c r="D492" i="2"/>
  <c r="C492" i="2"/>
  <c r="B492" i="2"/>
  <c r="F491" i="2"/>
  <c r="E491" i="2"/>
  <c r="D491" i="2"/>
  <c r="C491" i="2"/>
  <c r="B491" i="2"/>
  <c r="F490" i="2"/>
  <c r="E490" i="2"/>
  <c r="D490" i="2"/>
  <c r="C490" i="2"/>
  <c r="B490" i="2"/>
  <c r="F489" i="2"/>
  <c r="E489" i="2"/>
  <c r="D489" i="2"/>
  <c r="C489" i="2"/>
  <c r="B489" i="2"/>
  <c r="F488" i="2"/>
  <c r="E488" i="2"/>
  <c r="D488" i="2"/>
  <c r="C488" i="2"/>
  <c r="B488" i="2"/>
  <c r="F487" i="2"/>
  <c r="E487" i="2"/>
  <c r="D487" i="2"/>
  <c r="C487" i="2"/>
  <c r="B487" i="2"/>
  <c r="F486" i="2"/>
  <c r="E486" i="2"/>
  <c r="D486" i="2"/>
  <c r="C486" i="2"/>
  <c r="B486" i="2"/>
  <c r="F485" i="2"/>
  <c r="E485" i="2"/>
  <c r="D485" i="2"/>
  <c r="C485" i="2"/>
  <c r="B485" i="2"/>
  <c r="F484" i="2"/>
  <c r="E484" i="2"/>
  <c r="D484" i="2"/>
  <c r="C484" i="2"/>
  <c r="B484" i="2"/>
  <c r="F483" i="2"/>
  <c r="E483" i="2"/>
  <c r="D483" i="2"/>
  <c r="C483" i="2"/>
  <c r="B483" i="2"/>
  <c r="F482" i="2"/>
  <c r="E482" i="2"/>
  <c r="D482" i="2"/>
  <c r="C482" i="2"/>
  <c r="B482" i="2"/>
  <c r="F481" i="2"/>
  <c r="E481" i="2"/>
  <c r="D481" i="2"/>
  <c r="C481" i="2"/>
  <c r="B481" i="2"/>
  <c r="F480" i="2"/>
  <c r="E480" i="2"/>
  <c r="D480" i="2"/>
  <c r="C480" i="2"/>
  <c r="B480" i="2"/>
  <c r="F479" i="2"/>
  <c r="E479" i="2"/>
  <c r="D479" i="2"/>
  <c r="C479" i="2"/>
  <c r="B479" i="2"/>
  <c r="F478" i="2"/>
  <c r="E478" i="2"/>
  <c r="D478" i="2"/>
  <c r="C478" i="2"/>
  <c r="B478" i="2"/>
  <c r="F477" i="2"/>
  <c r="E477" i="2"/>
  <c r="D477" i="2"/>
  <c r="C477" i="2"/>
  <c r="B477" i="2"/>
  <c r="F476" i="2"/>
  <c r="E476" i="2"/>
  <c r="D476" i="2"/>
  <c r="C476" i="2"/>
  <c r="B476" i="2"/>
  <c r="F475" i="2"/>
  <c r="E475" i="2"/>
  <c r="D475" i="2"/>
  <c r="C475" i="2"/>
  <c r="B475" i="2"/>
  <c r="F474" i="2"/>
  <c r="E474" i="2"/>
  <c r="D474" i="2"/>
  <c r="C474" i="2"/>
  <c r="B474" i="2"/>
  <c r="F473" i="2"/>
  <c r="E473" i="2"/>
  <c r="D473" i="2"/>
  <c r="C473" i="2"/>
  <c r="B473" i="2"/>
  <c r="F472" i="2"/>
  <c r="E472" i="2"/>
  <c r="D472" i="2"/>
  <c r="C472" i="2"/>
  <c r="B472" i="2"/>
  <c r="F471" i="2"/>
  <c r="E471" i="2"/>
  <c r="D471" i="2"/>
  <c r="C471" i="2"/>
  <c r="B471" i="2"/>
  <c r="F470" i="2"/>
  <c r="E470" i="2"/>
  <c r="D470" i="2"/>
  <c r="C470" i="2"/>
  <c r="B470" i="2"/>
  <c r="F469" i="2"/>
  <c r="E469" i="2"/>
  <c r="D469" i="2"/>
  <c r="C469" i="2"/>
  <c r="B469" i="2"/>
  <c r="F468" i="2"/>
  <c r="E468" i="2"/>
  <c r="D468" i="2"/>
  <c r="C468" i="2"/>
  <c r="B468" i="2"/>
  <c r="F467" i="2"/>
  <c r="E467" i="2"/>
  <c r="D467" i="2"/>
  <c r="C467" i="2"/>
  <c r="B467" i="2"/>
  <c r="F466" i="2"/>
  <c r="E466" i="2"/>
  <c r="D466" i="2"/>
  <c r="C466" i="2"/>
  <c r="B466" i="2"/>
  <c r="F465" i="2"/>
  <c r="E465" i="2"/>
  <c r="D465" i="2"/>
  <c r="C465" i="2"/>
  <c r="B465" i="2"/>
  <c r="F464" i="2"/>
  <c r="E464" i="2"/>
  <c r="D464" i="2"/>
  <c r="C464" i="2"/>
  <c r="B464" i="2"/>
  <c r="F463" i="2"/>
  <c r="E463" i="2"/>
  <c r="D463" i="2"/>
  <c r="C463" i="2"/>
  <c r="B463" i="2"/>
  <c r="F462" i="2"/>
  <c r="E462" i="2"/>
  <c r="D462" i="2"/>
  <c r="C462" i="2"/>
  <c r="B462" i="2"/>
  <c r="F461" i="2"/>
  <c r="E461" i="2"/>
  <c r="D461" i="2"/>
  <c r="C461" i="2"/>
  <c r="B461" i="2"/>
  <c r="F460" i="2"/>
  <c r="E460" i="2"/>
  <c r="D460" i="2"/>
  <c r="C460" i="2"/>
  <c r="B460" i="2"/>
  <c r="F459" i="2"/>
  <c r="E459" i="2"/>
  <c r="D459" i="2"/>
  <c r="C459" i="2"/>
  <c r="B459" i="2"/>
  <c r="F458" i="2"/>
  <c r="E458" i="2"/>
  <c r="D458" i="2"/>
  <c r="C458" i="2"/>
  <c r="B458" i="2"/>
  <c r="F457" i="2"/>
  <c r="E457" i="2"/>
  <c r="D457" i="2"/>
  <c r="C457" i="2"/>
  <c r="B457" i="2"/>
  <c r="F456" i="2"/>
  <c r="E456" i="2"/>
  <c r="D456" i="2"/>
  <c r="C456" i="2"/>
  <c r="B456" i="2"/>
  <c r="F455" i="2"/>
  <c r="E455" i="2"/>
  <c r="D455" i="2"/>
  <c r="C455" i="2"/>
  <c r="B455" i="2"/>
  <c r="F454" i="2"/>
  <c r="E454" i="2"/>
  <c r="D454" i="2"/>
  <c r="C454" i="2"/>
  <c r="B454" i="2"/>
  <c r="F453" i="2"/>
  <c r="E453" i="2"/>
  <c r="D453" i="2"/>
  <c r="C453" i="2"/>
  <c r="B453" i="2"/>
  <c r="F452" i="2"/>
  <c r="E452" i="2"/>
  <c r="D452" i="2"/>
  <c r="C452" i="2"/>
  <c r="B452" i="2"/>
  <c r="F451" i="2"/>
  <c r="E451" i="2"/>
  <c r="D451" i="2"/>
  <c r="C451" i="2"/>
  <c r="B451" i="2"/>
  <c r="F450" i="2"/>
  <c r="E450" i="2"/>
  <c r="D450" i="2"/>
  <c r="C450" i="2"/>
  <c r="B450" i="2"/>
  <c r="F449" i="2"/>
  <c r="E449" i="2"/>
  <c r="D449" i="2"/>
  <c r="C449" i="2"/>
  <c r="B449" i="2"/>
  <c r="F448" i="2"/>
  <c r="E448" i="2"/>
  <c r="D448" i="2"/>
  <c r="C448" i="2"/>
  <c r="B448" i="2"/>
  <c r="F447" i="2"/>
  <c r="E447" i="2"/>
  <c r="D447" i="2"/>
  <c r="C447" i="2"/>
  <c r="B447" i="2"/>
  <c r="F446" i="2"/>
  <c r="E446" i="2"/>
  <c r="D446" i="2"/>
  <c r="C446" i="2"/>
  <c r="B446" i="2"/>
  <c r="F445" i="2"/>
  <c r="E445" i="2"/>
  <c r="D445" i="2"/>
  <c r="C445" i="2"/>
  <c r="B445" i="2"/>
  <c r="F444" i="2"/>
  <c r="E444" i="2"/>
  <c r="D444" i="2"/>
  <c r="C444" i="2"/>
  <c r="B444" i="2"/>
  <c r="F443" i="2"/>
  <c r="E443" i="2"/>
  <c r="D443" i="2"/>
  <c r="C443" i="2"/>
  <c r="B443" i="2"/>
  <c r="F442" i="2"/>
  <c r="E442" i="2"/>
  <c r="D442" i="2"/>
  <c r="C442" i="2"/>
  <c r="B442" i="2"/>
  <c r="F441" i="2"/>
  <c r="E441" i="2"/>
  <c r="D441" i="2"/>
  <c r="C441" i="2"/>
  <c r="B441" i="2"/>
  <c r="F440" i="2"/>
  <c r="E440" i="2"/>
  <c r="D440" i="2"/>
  <c r="C440" i="2"/>
  <c r="B440" i="2"/>
  <c r="F439" i="2"/>
  <c r="E439" i="2"/>
  <c r="D439" i="2"/>
  <c r="C439" i="2"/>
  <c r="B439" i="2"/>
  <c r="F438" i="2"/>
  <c r="E438" i="2"/>
  <c r="D438" i="2"/>
  <c r="C438" i="2"/>
  <c r="B438" i="2"/>
  <c r="F437" i="2"/>
  <c r="E437" i="2"/>
  <c r="D437" i="2"/>
  <c r="C437" i="2"/>
  <c r="B437" i="2"/>
  <c r="F436" i="2"/>
  <c r="E436" i="2"/>
  <c r="D436" i="2"/>
  <c r="C436" i="2"/>
  <c r="B436" i="2"/>
  <c r="F435" i="2"/>
  <c r="E435" i="2"/>
  <c r="D435" i="2"/>
  <c r="C435" i="2"/>
  <c r="B435" i="2"/>
  <c r="F434" i="2"/>
  <c r="E434" i="2"/>
  <c r="D434" i="2"/>
  <c r="C434" i="2"/>
  <c r="B434" i="2"/>
  <c r="F433" i="2"/>
  <c r="E433" i="2"/>
  <c r="D433" i="2"/>
  <c r="C433" i="2"/>
  <c r="B433" i="2"/>
  <c r="F432" i="2"/>
  <c r="E432" i="2"/>
  <c r="D432" i="2"/>
  <c r="C432" i="2"/>
  <c r="B432" i="2"/>
  <c r="F431" i="2"/>
  <c r="E431" i="2"/>
  <c r="D431" i="2"/>
  <c r="C431" i="2"/>
  <c r="B431" i="2"/>
  <c r="F430" i="2"/>
  <c r="E430" i="2"/>
  <c r="D430" i="2"/>
  <c r="C430" i="2"/>
  <c r="B430" i="2"/>
  <c r="F429" i="2"/>
  <c r="E429" i="2"/>
  <c r="D429" i="2"/>
  <c r="C429" i="2"/>
  <c r="B429" i="2"/>
  <c r="F428" i="2"/>
  <c r="E428" i="2"/>
  <c r="D428" i="2"/>
  <c r="C428" i="2"/>
  <c r="B428" i="2"/>
  <c r="F427" i="2"/>
  <c r="E427" i="2"/>
  <c r="D427" i="2"/>
  <c r="C427" i="2"/>
  <c r="B427" i="2"/>
  <c r="F426" i="2"/>
  <c r="E426" i="2"/>
  <c r="D426" i="2"/>
  <c r="C426" i="2"/>
  <c r="B426" i="2"/>
  <c r="F425" i="2"/>
  <c r="E425" i="2"/>
  <c r="D425" i="2"/>
  <c r="C425" i="2"/>
  <c r="B425" i="2"/>
  <c r="F424" i="2"/>
  <c r="E424" i="2"/>
  <c r="D424" i="2"/>
  <c r="C424" i="2"/>
  <c r="B424" i="2"/>
  <c r="F423" i="2"/>
  <c r="E423" i="2"/>
  <c r="D423" i="2"/>
  <c r="C423" i="2"/>
  <c r="B423" i="2"/>
  <c r="F422" i="2"/>
  <c r="E422" i="2"/>
  <c r="D422" i="2"/>
  <c r="C422" i="2"/>
  <c r="B422" i="2"/>
  <c r="F421" i="2"/>
  <c r="E421" i="2"/>
  <c r="D421" i="2"/>
  <c r="C421" i="2"/>
  <c r="B421" i="2"/>
  <c r="F420" i="2"/>
  <c r="E420" i="2"/>
  <c r="D420" i="2"/>
  <c r="C420" i="2"/>
  <c r="B420" i="2"/>
  <c r="F419" i="2"/>
  <c r="E419" i="2"/>
  <c r="D419" i="2"/>
  <c r="C419" i="2"/>
  <c r="B419" i="2"/>
  <c r="F418" i="2"/>
  <c r="E418" i="2"/>
  <c r="D418" i="2"/>
  <c r="C418" i="2"/>
  <c r="B418" i="2"/>
  <c r="F417" i="2"/>
  <c r="E417" i="2"/>
  <c r="D417" i="2"/>
  <c r="C417" i="2"/>
  <c r="B417" i="2"/>
  <c r="F416" i="2"/>
  <c r="E416" i="2"/>
  <c r="D416" i="2"/>
  <c r="C416" i="2"/>
  <c r="B416" i="2"/>
  <c r="F415" i="2"/>
  <c r="E415" i="2"/>
  <c r="D415" i="2"/>
  <c r="C415" i="2"/>
  <c r="B415" i="2"/>
  <c r="F414" i="2"/>
  <c r="E414" i="2"/>
  <c r="D414" i="2"/>
  <c r="C414" i="2"/>
  <c r="B414" i="2"/>
  <c r="F413" i="2"/>
  <c r="E413" i="2"/>
  <c r="D413" i="2"/>
  <c r="C413" i="2"/>
  <c r="B413" i="2"/>
  <c r="F412" i="2"/>
  <c r="E412" i="2"/>
  <c r="D412" i="2"/>
  <c r="C412" i="2"/>
  <c r="B412" i="2"/>
  <c r="F411" i="2"/>
  <c r="E411" i="2"/>
  <c r="D411" i="2"/>
  <c r="C411" i="2"/>
  <c r="B411" i="2"/>
  <c r="F410" i="2"/>
  <c r="E410" i="2"/>
  <c r="D410" i="2"/>
  <c r="C410" i="2"/>
  <c r="B410" i="2"/>
  <c r="F409" i="2"/>
  <c r="E409" i="2"/>
  <c r="D409" i="2"/>
  <c r="C409" i="2"/>
  <c r="B409" i="2"/>
  <c r="F408" i="2"/>
  <c r="E408" i="2"/>
  <c r="D408" i="2"/>
  <c r="C408" i="2"/>
  <c r="B408" i="2"/>
  <c r="F407" i="2"/>
  <c r="E407" i="2"/>
  <c r="D407" i="2"/>
  <c r="C407" i="2"/>
  <c r="B407" i="2"/>
  <c r="F406" i="2"/>
  <c r="E406" i="2"/>
  <c r="D406" i="2"/>
  <c r="C406" i="2"/>
  <c r="B406" i="2"/>
  <c r="F405" i="2"/>
  <c r="E405" i="2"/>
  <c r="D405" i="2"/>
  <c r="C405" i="2"/>
  <c r="B405" i="2"/>
  <c r="F404" i="2"/>
  <c r="E404" i="2"/>
  <c r="D404" i="2"/>
  <c r="C404" i="2"/>
  <c r="B404" i="2"/>
  <c r="F403" i="2"/>
  <c r="E403" i="2"/>
  <c r="D403" i="2"/>
  <c r="C403" i="2"/>
  <c r="B403" i="2"/>
  <c r="F402" i="2"/>
  <c r="E402" i="2"/>
  <c r="D402" i="2"/>
  <c r="C402" i="2"/>
  <c r="B402" i="2"/>
  <c r="F401" i="2"/>
  <c r="E401" i="2"/>
  <c r="D401" i="2"/>
  <c r="C401" i="2"/>
  <c r="B401" i="2"/>
  <c r="F400" i="2"/>
  <c r="E400" i="2"/>
  <c r="D400" i="2"/>
  <c r="C400" i="2"/>
  <c r="B400" i="2"/>
  <c r="F399" i="2"/>
  <c r="E399" i="2"/>
  <c r="D399" i="2"/>
  <c r="C399" i="2"/>
  <c r="B399" i="2"/>
  <c r="F398" i="2"/>
  <c r="E398" i="2"/>
  <c r="D398" i="2"/>
  <c r="C398" i="2"/>
  <c r="B398" i="2"/>
  <c r="F397" i="2"/>
  <c r="E397" i="2"/>
  <c r="D397" i="2"/>
  <c r="C397" i="2"/>
  <c r="B397" i="2"/>
  <c r="F396" i="2"/>
  <c r="E396" i="2"/>
  <c r="D396" i="2"/>
  <c r="C396" i="2"/>
  <c r="B396" i="2"/>
  <c r="F395" i="2"/>
  <c r="E395" i="2"/>
  <c r="D395" i="2"/>
  <c r="C395" i="2"/>
  <c r="B395" i="2"/>
  <c r="F394" i="2"/>
  <c r="E394" i="2"/>
  <c r="D394" i="2"/>
  <c r="C394" i="2"/>
  <c r="B394" i="2"/>
  <c r="F393" i="2"/>
  <c r="E393" i="2"/>
  <c r="D393" i="2"/>
  <c r="C393" i="2"/>
  <c r="B393" i="2"/>
  <c r="F392" i="2"/>
  <c r="E392" i="2"/>
  <c r="D392" i="2"/>
  <c r="C392" i="2"/>
  <c r="B392" i="2"/>
  <c r="F391" i="2"/>
  <c r="E391" i="2"/>
  <c r="D391" i="2"/>
  <c r="C391" i="2"/>
  <c r="B391" i="2"/>
  <c r="F390" i="2"/>
  <c r="E390" i="2"/>
  <c r="D390" i="2"/>
  <c r="C390" i="2"/>
  <c r="B390" i="2"/>
  <c r="F389" i="2"/>
  <c r="E389" i="2"/>
  <c r="D389" i="2"/>
  <c r="C389" i="2"/>
  <c r="B389" i="2"/>
  <c r="F388" i="2"/>
  <c r="E388" i="2"/>
  <c r="D388" i="2"/>
  <c r="C388" i="2"/>
  <c r="B388" i="2"/>
  <c r="F387" i="2"/>
  <c r="E387" i="2"/>
  <c r="D387" i="2"/>
  <c r="C387" i="2"/>
  <c r="B387" i="2"/>
  <c r="F386" i="2"/>
  <c r="E386" i="2"/>
  <c r="D386" i="2"/>
  <c r="C386" i="2"/>
  <c r="B386" i="2"/>
  <c r="F385" i="2"/>
  <c r="E385" i="2"/>
  <c r="D385" i="2"/>
  <c r="C385" i="2"/>
  <c r="B385" i="2"/>
  <c r="F384" i="2"/>
  <c r="E384" i="2"/>
  <c r="D384" i="2"/>
  <c r="C384" i="2"/>
  <c r="B384" i="2"/>
  <c r="F383" i="2"/>
  <c r="E383" i="2"/>
  <c r="D383" i="2"/>
  <c r="C383" i="2"/>
  <c r="B383" i="2"/>
  <c r="F382" i="2"/>
  <c r="E382" i="2"/>
  <c r="D382" i="2"/>
  <c r="C382" i="2"/>
  <c r="B382" i="2"/>
  <c r="F381" i="2"/>
  <c r="E381" i="2"/>
  <c r="D381" i="2"/>
  <c r="C381" i="2"/>
  <c r="B381" i="2"/>
  <c r="F380" i="2"/>
  <c r="E380" i="2"/>
  <c r="D380" i="2"/>
  <c r="C380" i="2"/>
  <c r="B380" i="2"/>
  <c r="F379" i="2"/>
  <c r="E379" i="2"/>
  <c r="D379" i="2"/>
  <c r="C379" i="2"/>
  <c r="B379" i="2"/>
  <c r="F378" i="2"/>
  <c r="E378" i="2"/>
  <c r="D378" i="2"/>
  <c r="C378" i="2"/>
  <c r="B378" i="2"/>
  <c r="F377" i="2"/>
  <c r="E377" i="2"/>
  <c r="D377" i="2"/>
  <c r="C377" i="2"/>
  <c r="B377" i="2"/>
  <c r="F376" i="2"/>
  <c r="E376" i="2"/>
  <c r="D376" i="2"/>
  <c r="C376" i="2"/>
  <c r="B376" i="2"/>
  <c r="F375" i="2"/>
  <c r="E375" i="2"/>
  <c r="D375" i="2"/>
  <c r="C375" i="2"/>
  <c r="B375" i="2"/>
  <c r="F374" i="2"/>
  <c r="E374" i="2"/>
  <c r="D374" i="2"/>
  <c r="C374" i="2"/>
  <c r="B374" i="2"/>
  <c r="F373" i="2"/>
  <c r="E373" i="2"/>
  <c r="D373" i="2"/>
  <c r="C373" i="2"/>
  <c r="B373" i="2"/>
  <c r="F372" i="2"/>
  <c r="E372" i="2"/>
  <c r="D372" i="2"/>
  <c r="C372" i="2"/>
  <c r="B372" i="2"/>
  <c r="F371" i="2"/>
  <c r="E371" i="2"/>
  <c r="D371" i="2"/>
  <c r="C371" i="2"/>
  <c r="B371" i="2"/>
  <c r="F370" i="2"/>
  <c r="E370" i="2"/>
  <c r="D370" i="2"/>
  <c r="C370" i="2"/>
  <c r="B370" i="2"/>
  <c r="F369" i="2"/>
  <c r="E369" i="2"/>
  <c r="D369" i="2"/>
  <c r="C369" i="2"/>
  <c r="B369" i="2"/>
  <c r="F368" i="2"/>
  <c r="E368" i="2"/>
  <c r="D368" i="2"/>
  <c r="C368" i="2"/>
  <c r="B368" i="2"/>
  <c r="F367" i="2"/>
  <c r="E367" i="2"/>
  <c r="D367" i="2"/>
  <c r="C367" i="2"/>
  <c r="B367" i="2"/>
  <c r="F366" i="2"/>
  <c r="E366" i="2"/>
  <c r="D366" i="2"/>
  <c r="C366" i="2"/>
  <c r="B366" i="2"/>
  <c r="F365" i="2"/>
  <c r="E365" i="2"/>
  <c r="D365" i="2"/>
  <c r="C365" i="2"/>
  <c r="B365" i="2"/>
  <c r="F364" i="2"/>
  <c r="E364" i="2"/>
  <c r="D364" i="2"/>
  <c r="C364" i="2"/>
  <c r="B364" i="2"/>
  <c r="F363" i="2"/>
  <c r="E363" i="2"/>
  <c r="D363" i="2"/>
  <c r="C363" i="2"/>
  <c r="B363" i="2"/>
  <c r="F362" i="2"/>
  <c r="E362" i="2"/>
  <c r="D362" i="2"/>
  <c r="C362" i="2"/>
  <c r="B362" i="2"/>
  <c r="F361" i="2"/>
  <c r="E361" i="2"/>
  <c r="D361" i="2"/>
  <c r="C361" i="2"/>
  <c r="B361" i="2"/>
  <c r="F360" i="2"/>
  <c r="E360" i="2"/>
  <c r="D360" i="2"/>
  <c r="C360" i="2"/>
  <c r="B360" i="2"/>
  <c r="F359" i="2"/>
  <c r="E359" i="2"/>
  <c r="D359" i="2"/>
  <c r="C359" i="2"/>
  <c r="B359" i="2"/>
  <c r="F358" i="2"/>
  <c r="E358" i="2"/>
  <c r="D358" i="2"/>
  <c r="C358" i="2"/>
  <c r="B358" i="2"/>
  <c r="F357" i="2"/>
  <c r="E357" i="2"/>
  <c r="D357" i="2"/>
  <c r="C357" i="2"/>
  <c r="B357" i="2"/>
  <c r="F356" i="2"/>
  <c r="E356" i="2"/>
  <c r="D356" i="2"/>
  <c r="C356" i="2"/>
  <c r="B356" i="2"/>
  <c r="F355" i="2"/>
  <c r="E355" i="2"/>
  <c r="D355" i="2"/>
  <c r="C355" i="2"/>
  <c r="B355" i="2"/>
  <c r="F354" i="2"/>
  <c r="E354" i="2"/>
  <c r="D354" i="2"/>
  <c r="C354" i="2"/>
  <c r="B354" i="2"/>
  <c r="F353" i="2"/>
  <c r="E353" i="2"/>
  <c r="D353" i="2"/>
  <c r="C353" i="2"/>
  <c r="B353" i="2"/>
  <c r="F352" i="2"/>
  <c r="E352" i="2"/>
  <c r="D352" i="2"/>
  <c r="C352" i="2"/>
  <c r="B352" i="2"/>
  <c r="F351" i="2"/>
  <c r="E351" i="2"/>
  <c r="D351" i="2"/>
  <c r="C351" i="2"/>
  <c r="B351" i="2"/>
  <c r="F350" i="2"/>
  <c r="E350" i="2"/>
  <c r="D350" i="2"/>
  <c r="C350" i="2"/>
  <c r="B350" i="2"/>
  <c r="F349" i="2"/>
  <c r="E349" i="2"/>
  <c r="D349" i="2"/>
  <c r="C349" i="2"/>
  <c r="B349" i="2"/>
  <c r="F348" i="2"/>
  <c r="E348" i="2"/>
  <c r="D348" i="2"/>
  <c r="C348" i="2"/>
  <c r="B348" i="2"/>
  <c r="F347" i="2"/>
  <c r="E347" i="2"/>
  <c r="D347" i="2"/>
  <c r="C347" i="2"/>
  <c r="B347" i="2"/>
  <c r="F346" i="2"/>
  <c r="E346" i="2"/>
  <c r="D346" i="2"/>
  <c r="C346" i="2"/>
  <c r="B346" i="2"/>
  <c r="F345" i="2"/>
  <c r="E345" i="2"/>
  <c r="D345" i="2"/>
  <c r="C345" i="2"/>
  <c r="B345" i="2"/>
  <c r="F344" i="2"/>
  <c r="E344" i="2"/>
  <c r="D344" i="2"/>
  <c r="C344" i="2"/>
  <c r="B344" i="2"/>
  <c r="F343" i="2"/>
  <c r="E343" i="2"/>
  <c r="D343" i="2"/>
  <c r="C343" i="2"/>
  <c r="B343" i="2"/>
  <c r="F342" i="2"/>
  <c r="E342" i="2"/>
  <c r="D342" i="2"/>
  <c r="C342" i="2"/>
  <c r="B342" i="2"/>
  <c r="F341" i="2"/>
  <c r="E341" i="2"/>
  <c r="D341" i="2"/>
  <c r="C341" i="2"/>
  <c r="B341" i="2"/>
  <c r="F340" i="2"/>
  <c r="E340" i="2"/>
  <c r="D340" i="2"/>
  <c r="C340" i="2"/>
  <c r="B340" i="2"/>
  <c r="F339" i="2"/>
  <c r="E339" i="2"/>
  <c r="D339" i="2"/>
  <c r="C339" i="2"/>
  <c r="B339" i="2"/>
  <c r="F338" i="2"/>
  <c r="E338" i="2"/>
  <c r="D338" i="2"/>
  <c r="C338" i="2"/>
  <c r="B338" i="2"/>
  <c r="F337" i="2"/>
  <c r="E337" i="2"/>
  <c r="D337" i="2"/>
  <c r="C337" i="2"/>
  <c r="B337" i="2"/>
  <c r="F336" i="2"/>
  <c r="E336" i="2"/>
  <c r="D336" i="2"/>
  <c r="C336" i="2"/>
  <c r="B336" i="2"/>
  <c r="F335" i="2"/>
  <c r="E335" i="2"/>
  <c r="D335" i="2"/>
  <c r="C335" i="2"/>
  <c r="B335" i="2"/>
  <c r="F334" i="2"/>
  <c r="E334" i="2"/>
  <c r="D334" i="2"/>
  <c r="C334" i="2"/>
  <c r="B334" i="2"/>
  <c r="F333" i="2"/>
  <c r="E333" i="2"/>
  <c r="D333" i="2"/>
  <c r="C333" i="2"/>
  <c r="B333" i="2"/>
  <c r="F332" i="2"/>
  <c r="E332" i="2"/>
  <c r="D332" i="2"/>
  <c r="C332" i="2"/>
  <c r="B332" i="2"/>
  <c r="F331" i="2"/>
  <c r="E331" i="2"/>
  <c r="D331" i="2"/>
  <c r="C331" i="2"/>
  <c r="B331" i="2"/>
  <c r="F330" i="2"/>
  <c r="E330" i="2"/>
  <c r="D330" i="2"/>
  <c r="C330" i="2"/>
  <c r="B330" i="2"/>
  <c r="F329" i="2"/>
  <c r="E329" i="2"/>
  <c r="D329" i="2"/>
  <c r="C329" i="2"/>
  <c r="B329" i="2"/>
  <c r="F328" i="2"/>
  <c r="E328" i="2"/>
  <c r="D328" i="2"/>
  <c r="C328" i="2"/>
  <c r="B328" i="2"/>
  <c r="F327" i="2"/>
  <c r="E327" i="2"/>
  <c r="D327" i="2"/>
  <c r="C327" i="2"/>
  <c r="B327" i="2"/>
  <c r="F326" i="2"/>
  <c r="E326" i="2"/>
  <c r="D326" i="2"/>
  <c r="C326" i="2"/>
  <c r="B326" i="2"/>
  <c r="F325" i="2"/>
  <c r="E325" i="2"/>
  <c r="D325" i="2"/>
  <c r="C325" i="2"/>
  <c r="B325" i="2"/>
  <c r="F324" i="2"/>
  <c r="E324" i="2"/>
  <c r="D324" i="2"/>
  <c r="C324" i="2"/>
  <c r="B324" i="2"/>
  <c r="F323" i="2"/>
  <c r="E323" i="2"/>
  <c r="D323" i="2"/>
  <c r="C323" i="2"/>
  <c r="B323" i="2"/>
  <c r="F322" i="2"/>
  <c r="E322" i="2"/>
  <c r="D322" i="2"/>
  <c r="C322" i="2"/>
  <c r="B322" i="2"/>
  <c r="F321" i="2"/>
  <c r="E321" i="2"/>
  <c r="D321" i="2"/>
  <c r="C321" i="2"/>
  <c r="B321" i="2"/>
  <c r="F320" i="2"/>
  <c r="E320" i="2"/>
  <c r="D320" i="2"/>
  <c r="C320" i="2"/>
  <c r="B320" i="2"/>
  <c r="F319" i="2"/>
  <c r="E319" i="2"/>
  <c r="D319" i="2"/>
  <c r="C319" i="2"/>
  <c r="B319" i="2"/>
  <c r="F318" i="2"/>
  <c r="E318" i="2"/>
  <c r="D318" i="2"/>
  <c r="C318" i="2"/>
  <c r="B318" i="2"/>
  <c r="F317" i="2"/>
  <c r="E317" i="2"/>
  <c r="D317" i="2"/>
  <c r="C317" i="2"/>
  <c r="B317" i="2"/>
  <c r="F316" i="2"/>
  <c r="E316" i="2"/>
  <c r="D316" i="2"/>
  <c r="C316" i="2"/>
  <c r="B316" i="2"/>
  <c r="F315" i="2"/>
  <c r="E315" i="2"/>
  <c r="D315" i="2"/>
  <c r="C315" i="2"/>
  <c r="B315" i="2"/>
  <c r="F314" i="2"/>
  <c r="E314" i="2"/>
  <c r="D314" i="2"/>
  <c r="C314" i="2"/>
  <c r="B314" i="2"/>
  <c r="F313" i="2"/>
  <c r="E313" i="2"/>
  <c r="D313" i="2"/>
  <c r="C313" i="2"/>
  <c r="B313" i="2"/>
  <c r="F312" i="2"/>
  <c r="E312" i="2"/>
  <c r="D312" i="2"/>
  <c r="C312" i="2"/>
  <c r="B312" i="2"/>
  <c r="F311" i="2"/>
  <c r="E311" i="2"/>
  <c r="D311" i="2"/>
  <c r="C311" i="2"/>
  <c r="B311" i="2"/>
  <c r="F310" i="2"/>
  <c r="E310" i="2"/>
  <c r="D310" i="2"/>
  <c r="C310" i="2"/>
  <c r="B310" i="2"/>
  <c r="F309" i="2"/>
  <c r="E309" i="2"/>
  <c r="D309" i="2"/>
  <c r="C309" i="2"/>
  <c r="B309" i="2"/>
  <c r="F308" i="2"/>
  <c r="E308" i="2"/>
  <c r="D308" i="2"/>
  <c r="C308" i="2"/>
  <c r="B308" i="2"/>
  <c r="F307" i="2"/>
  <c r="E307" i="2"/>
  <c r="D307" i="2"/>
  <c r="C307" i="2"/>
  <c r="B307" i="2"/>
  <c r="F306" i="2"/>
  <c r="E306" i="2"/>
  <c r="D306" i="2"/>
  <c r="C306" i="2"/>
  <c r="B306" i="2"/>
  <c r="F305" i="2"/>
  <c r="E305" i="2"/>
  <c r="D305" i="2"/>
  <c r="C305" i="2"/>
  <c r="B305" i="2"/>
  <c r="F304" i="2"/>
  <c r="E304" i="2"/>
  <c r="D304" i="2"/>
  <c r="C304" i="2"/>
  <c r="B304" i="2"/>
  <c r="F303" i="2"/>
  <c r="E303" i="2"/>
  <c r="D303" i="2"/>
  <c r="C303" i="2"/>
  <c r="B303" i="2"/>
  <c r="F302" i="2"/>
  <c r="E302" i="2"/>
  <c r="D302" i="2"/>
  <c r="C302" i="2"/>
  <c r="B302" i="2"/>
  <c r="F301" i="2"/>
  <c r="E301" i="2"/>
  <c r="D301" i="2"/>
  <c r="C301" i="2"/>
  <c r="B301" i="2"/>
  <c r="F300" i="2"/>
  <c r="E300" i="2"/>
  <c r="D300" i="2"/>
  <c r="C300" i="2"/>
  <c r="B300" i="2"/>
  <c r="F299" i="2"/>
  <c r="E299" i="2"/>
  <c r="D299" i="2"/>
  <c r="C299" i="2"/>
  <c r="B299" i="2"/>
  <c r="F298" i="2"/>
  <c r="E298" i="2"/>
  <c r="D298" i="2"/>
  <c r="C298" i="2"/>
  <c r="B298" i="2"/>
  <c r="F297" i="2"/>
  <c r="E297" i="2"/>
  <c r="D297" i="2"/>
  <c r="C297" i="2"/>
  <c r="B297" i="2"/>
  <c r="F296" i="2"/>
  <c r="E296" i="2"/>
  <c r="D296" i="2"/>
  <c r="C296" i="2"/>
  <c r="B296" i="2"/>
  <c r="F295" i="2"/>
  <c r="E295" i="2"/>
  <c r="D295" i="2"/>
  <c r="C295" i="2"/>
  <c r="B295" i="2"/>
  <c r="F294" i="2"/>
  <c r="E294" i="2"/>
  <c r="D294" i="2"/>
  <c r="C294" i="2"/>
  <c r="B294" i="2"/>
  <c r="F293" i="2"/>
  <c r="E293" i="2"/>
  <c r="D293" i="2"/>
  <c r="C293" i="2"/>
  <c r="B293" i="2"/>
  <c r="F292" i="2"/>
  <c r="E292" i="2"/>
  <c r="D292" i="2"/>
  <c r="C292" i="2"/>
  <c r="B292" i="2"/>
  <c r="F291" i="2"/>
  <c r="E291" i="2"/>
  <c r="D291" i="2"/>
  <c r="C291" i="2"/>
  <c r="B291" i="2"/>
  <c r="F290" i="2"/>
  <c r="E290" i="2"/>
  <c r="D290" i="2"/>
  <c r="C290" i="2"/>
  <c r="B290" i="2"/>
  <c r="F289" i="2"/>
  <c r="E289" i="2"/>
  <c r="D289" i="2"/>
  <c r="C289" i="2"/>
  <c r="B289" i="2"/>
  <c r="F288" i="2"/>
  <c r="E288" i="2"/>
  <c r="D288" i="2"/>
  <c r="C288" i="2"/>
  <c r="B288" i="2"/>
  <c r="F287" i="2"/>
  <c r="E287" i="2"/>
  <c r="D287" i="2"/>
  <c r="C287" i="2"/>
  <c r="B287" i="2"/>
  <c r="F286" i="2"/>
  <c r="E286" i="2"/>
  <c r="D286" i="2"/>
  <c r="C286" i="2"/>
  <c r="B286" i="2"/>
  <c r="F285" i="2"/>
  <c r="E285" i="2"/>
  <c r="D285" i="2"/>
  <c r="C285" i="2"/>
  <c r="B285" i="2"/>
  <c r="F284" i="2"/>
  <c r="E284" i="2"/>
  <c r="D284" i="2"/>
  <c r="C284" i="2"/>
  <c r="B284" i="2"/>
  <c r="F283" i="2"/>
  <c r="E283" i="2"/>
  <c r="D283" i="2"/>
  <c r="C283" i="2"/>
  <c r="B283" i="2"/>
  <c r="F282" i="2"/>
  <c r="E282" i="2"/>
  <c r="D282" i="2"/>
  <c r="C282" i="2"/>
  <c r="B282" i="2"/>
  <c r="F281" i="2"/>
  <c r="E281" i="2"/>
  <c r="D281" i="2"/>
  <c r="C281" i="2"/>
  <c r="B281" i="2"/>
  <c r="F280" i="2"/>
  <c r="E280" i="2"/>
  <c r="D280" i="2"/>
  <c r="C280" i="2"/>
  <c r="B280" i="2"/>
  <c r="F279" i="2"/>
  <c r="E279" i="2"/>
  <c r="D279" i="2"/>
  <c r="C279" i="2"/>
  <c r="B279" i="2"/>
  <c r="F278" i="2"/>
  <c r="E278" i="2"/>
  <c r="D278" i="2"/>
  <c r="C278" i="2"/>
  <c r="B278" i="2"/>
  <c r="F277" i="2"/>
  <c r="E277" i="2"/>
  <c r="D277" i="2"/>
  <c r="C277" i="2"/>
  <c r="B277" i="2"/>
  <c r="F276" i="2"/>
  <c r="E276" i="2"/>
  <c r="D276" i="2"/>
  <c r="C276" i="2"/>
  <c r="B276" i="2"/>
  <c r="F275" i="2"/>
  <c r="E275" i="2"/>
  <c r="D275" i="2"/>
  <c r="C275" i="2"/>
  <c r="B275" i="2"/>
  <c r="F274" i="2"/>
  <c r="E274" i="2"/>
  <c r="D274" i="2"/>
  <c r="C274" i="2"/>
  <c r="B274" i="2"/>
  <c r="F273" i="2"/>
  <c r="E273" i="2"/>
  <c r="D273" i="2"/>
  <c r="C273" i="2"/>
  <c r="B273" i="2"/>
  <c r="F272" i="2"/>
  <c r="E272" i="2"/>
  <c r="D272" i="2"/>
  <c r="C272" i="2"/>
  <c r="B272" i="2"/>
  <c r="F271" i="2"/>
  <c r="E271" i="2"/>
  <c r="D271" i="2"/>
  <c r="C271" i="2"/>
  <c r="B271" i="2"/>
  <c r="F270" i="2"/>
  <c r="E270" i="2"/>
  <c r="D270" i="2"/>
  <c r="C270" i="2"/>
  <c r="B270" i="2"/>
  <c r="F269" i="2"/>
  <c r="E269" i="2"/>
  <c r="D269" i="2"/>
  <c r="C269" i="2"/>
  <c r="B269" i="2"/>
  <c r="F268" i="2"/>
  <c r="E268" i="2"/>
  <c r="D268" i="2"/>
  <c r="C268" i="2"/>
  <c r="B268" i="2"/>
  <c r="F267" i="2"/>
  <c r="E267" i="2"/>
  <c r="D267" i="2"/>
  <c r="C267" i="2"/>
  <c r="B267" i="2"/>
  <c r="F266" i="2"/>
  <c r="E266" i="2"/>
  <c r="D266" i="2"/>
  <c r="C266" i="2"/>
  <c r="B266" i="2"/>
  <c r="F265" i="2"/>
  <c r="E265" i="2"/>
  <c r="D265" i="2"/>
  <c r="C265" i="2"/>
  <c r="B265" i="2"/>
  <c r="F264" i="2"/>
  <c r="E264" i="2"/>
  <c r="D264" i="2"/>
  <c r="C264" i="2"/>
  <c r="B264" i="2"/>
  <c r="F263" i="2"/>
  <c r="E263" i="2"/>
  <c r="D263" i="2"/>
  <c r="C263" i="2"/>
  <c r="B263" i="2"/>
  <c r="F262" i="2"/>
  <c r="E262" i="2"/>
  <c r="D262" i="2"/>
  <c r="C262" i="2"/>
  <c r="B262" i="2"/>
  <c r="F261" i="2"/>
  <c r="E261" i="2"/>
  <c r="D261" i="2"/>
  <c r="C261" i="2"/>
  <c r="B261" i="2"/>
  <c r="F260" i="2"/>
  <c r="E260" i="2"/>
  <c r="D260" i="2"/>
  <c r="C260" i="2"/>
  <c r="B260" i="2"/>
  <c r="F259" i="2"/>
  <c r="E259" i="2"/>
  <c r="D259" i="2"/>
  <c r="C259" i="2"/>
  <c r="B259" i="2"/>
  <c r="F258" i="2"/>
  <c r="E258" i="2"/>
  <c r="D258" i="2"/>
  <c r="C258" i="2"/>
  <c r="B258" i="2"/>
  <c r="F257" i="2"/>
  <c r="E257" i="2"/>
  <c r="D257" i="2"/>
  <c r="C257" i="2"/>
  <c r="B257" i="2"/>
  <c r="F256" i="2"/>
  <c r="E256" i="2"/>
  <c r="D256" i="2"/>
  <c r="C256" i="2"/>
  <c r="B256" i="2"/>
  <c r="F255" i="2"/>
  <c r="E255" i="2"/>
  <c r="D255" i="2"/>
  <c r="C255" i="2"/>
  <c r="B255" i="2"/>
  <c r="F254" i="2"/>
  <c r="E254" i="2"/>
  <c r="D254" i="2"/>
  <c r="C254" i="2"/>
  <c r="B254" i="2"/>
  <c r="F253" i="2"/>
  <c r="E253" i="2"/>
  <c r="D253" i="2"/>
  <c r="C253" i="2"/>
  <c r="B253" i="2"/>
  <c r="F252" i="2"/>
  <c r="E252" i="2"/>
  <c r="D252" i="2"/>
  <c r="C252" i="2"/>
  <c r="B252" i="2"/>
  <c r="F251" i="2"/>
  <c r="E251" i="2"/>
  <c r="D251" i="2"/>
  <c r="C251" i="2"/>
  <c r="B251" i="2"/>
  <c r="F250" i="2"/>
  <c r="E250" i="2"/>
  <c r="D250" i="2"/>
  <c r="C250" i="2"/>
  <c r="B250" i="2"/>
  <c r="F249" i="2"/>
  <c r="E249" i="2"/>
  <c r="D249" i="2"/>
  <c r="C249" i="2"/>
  <c r="B249" i="2"/>
  <c r="F248" i="2"/>
  <c r="E248" i="2"/>
  <c r="D248" i="2"/>
  <c r="C248" i="2"/>
  <c r="B248" i="2"/>
  <c r="F247" i="2"/>
  <c r="E247" i="2"/>
  <c r="D247" i="2"/>
  <c r="C247" i="2"/>
  <c r="B247" i="2"/>
  <c r="F246" i="2"/>
  <c r="E246" i="2"/>
  <c r="D246" i="2"/>
  <c r="C246" i="2"/>
  <c r="B246" i="2"/>
  <c r="F245" i="2"/>
  <c r="E245" i="2"/>
  <c r="D245" i="2"/>
  <c r="C245" i="2"/>
  <c r="B245" i="2"/>
  <c r="F244" i="2"/>
  <c r="E244" i="2"/>
  <c r="D244" i="2"/>
  <c r="C244" i="2"/>
  <c r="B244" i="2"/>
  <c r="F243" i="2"/>
  <c r="E243" i="2"/>
  <c r="D243" i="2"/>
  <c r="C243" i="2"/>
  <c r="B243" i="2"/>
  <c r="F242" i="2"/>
  <c r="E242" i="2"/>
  <c r="D242" i="2"/>
  <c r="C242" i="2"/>
  <c r="B242" i="2"/>
  <c r="F241" i="2"/>
  <c r="E241" i="2"/>
  <c r="D241" i="2"/>
  <c r="C241" i="2"/>
  <c r="B241" i="2"/>
  <c r="F240" i="2"/>
  <c r="E240" i="2"/>
  <c r="D240" i="2"/>
  <c r="C240" i="2"/>
  <c r="B240" i="2"/>
  <c r="F239" i="2"/>
  <c r="E239" i="2"/>
  <c r="D239" i="2"/>
  <c r="C239" i="2"/>
  <c r="B239" i="2"/>
  <c r="F238" i="2"/>
  <c r="E238" i="2"/>
  <c r="D238" i="2"/>
  <c r="C238" i="2"/>
  <c r="B238" i="2"/>
  <c r="F237" i="2"/>
  <c r="E237" i="2"/>
  <c r="D237" i="2"/>
  <c r="C237" i="2"/>
  <c r="B237" i="2"/>
  <c r="F236" i="2"/>
  <c r="E236" i="2"/>
  <c r="D236" i="2"/>
  <c r="C236" i="2"/>
  <c r="B236" i="2"/>
  <c r="F235" i="2"/>
  <c r="E235" i="2"/>
  <c r="D235" i="2"/>
  <c r="C235" i="2"/>
  <c r="B235" i="2"/>
  <c r="F234" i="2"/>
  <c r="E234" i="2"/>
  <c r="D234" i="2"/>
  <c r="C234" i="2"/>
  <c r="B234" i="2"/>
  <c r="F233" i="2"/>
  <c r="E233" i="2"/>
  <c r="D233" i="2"/>
  <c r="C233" i="2"/>
  <c r="B233" i="2"/>
  <c r="F232" i="2"/>
  <c r="E232" i="2"/>
  <c r="D232" i="2"/>
  <c r="C232" i="2"/>
  <c r="B232" i="2"/>
  <c r="F231" i="2"/>
  <c r="E231" i="2"/>
  <c r="D231" i="2"/>
  <c r="C231" i="2"/>
  <c r="B231" i="2"/>
  <c r="F230" i="2"/>
  <c r="E230" i="2"/>
  <c r="D230" i="2"/>
  <c r="C230" i="2"/>
  <c r="B230" i="2"/>
  <c r="F229" i="2"/>
  <c r="E229" i="2"/>
  <c r="D229" i="2"/>
  <c r="C229" i="2"/>
  <c r="B229" i="2"/>
  <c r="F228" i="2"/>
  <c r="E228" i="2"/>
  <c r="D228" i="2"/>
  <c r="C228" i="2"/>
  <c r="B228" i="2"/>
  <c r="F227" i="2"/>
  <c r="E227" i="2"/>
  <c r="D227" i="2"/>
  <c r="C227" i="2"/>
  <c r="B227" i="2"/>
  <c r="F226" i="2"/>
  <c r="E226" i="2"/>
  <c r="D226" i="2"/>
  <c r="C226" i="2"/>
  <c r="B226" i="2"/>
  <c r="F225" i="2"/>
  <c r="E225" i="2"/>
  <c r="D225" i="2"/>
  <c r="C225" i="2"/>
  <c r="B225" i="2"/>
  <c r="F224" i="2"/>
  <c r="E224" i="2"/>
  <c r="D224" i="2"/>
  <c r="C224" i="2"/>
  <c r="B224" i="2"/>
  <c r="F223" i="2"/>
  <c r="E223" i="2"/>
  <c r="D223" i="2"/>
  <c r="C223" i="2"/>
  <c r="B223" i="2"/>
  <c r="F222" i="2"/>
  <c r="E222" i="2"/>
  <c r="D222" i="2"/>
  <c r="C222" i="2"/>
  <c r="B222" i="2"/>
  <c r="F221" i="2"/>
  <c r="E221" i="2"/>
  <c r="D221" i="2"/>
  <c r="C221" i="2"/>
  <c r="B221" i="2"/>
  <c r="F220" i="2"/>
  <c r="E220" i="2"/>
  <c r="D220" i="2"/>
  <c r="C220" i="2"/>
  <c r="B220" i="2"/>
  <c r="F219" i="2"/>
  <c r="E219" i="2"/>
  <c r="D219" i="2"/>
  <c r="C219" i="2"/>
  <c r="B219" i="2"/>
  <c r="F218" i="2"/>
  <c r="E218" i="2"/>
  <c r="D218" i="2"/>
  <c r="C218" i="2"/>
  <c r="B218" i="2"/>
  <c r="F217" i="2"/>
  <c r="E217" i="2"/>
  <c r="D217" i="2"/>
  <c r="C217" i="2"/>
  <c r="B217" i="2"/>
  <c r="F216" i="2"/>
  <c r="E216" i="2"/>
  <c r="D216" i="2"/>
  <c r="C216" i="2"/>
  <c r="B216" i="2"/>
  <c r="F215" i="2"/>
  <c r="E215" i="2"/>
  <c r="D215" i="2"/>
  <c r="C215" i="2"/>
  <c r="B215" i="2"/>
  <c r="F214" i="2"/>
  <c r="E214" i="2"/>
  <c r="D214" i="2"/>
  <c r="C214" i="2"/>
  <c r="B214" i="2"/>
  <c r="F213" i="2"/>
  <c r="E213" i="2"/>
  <c r="D213" i="2"/>
  <c r="C213" i="2"/>
  <c r="B213" i="2"/>
  <c r="F212" i="2"/>
  <c r="E212" i="2"/>
  <c r="D212" i="2"/>
  <c r="C212" i="2"/>
  <c r="B212" i="2"/>
  <c r="F211" i="2"/>
  <c r="E211" i="2"/>
  <c r="D211" i="2"/>
  <c r="C211" i="2"/>
  <c r="B211" i="2"/>
  <c r="F210" i="2"/>
  <c r="E210" i="2"/>
  <c r="D210" i="2"/>
  <c r="C210" i="2"/>
  <c r="B210" i="2"/>
  <c r="F209" i="2"/>
  <c r="E209" i="2"/>
  <c r="D209" i="2"/>
  <c r="C209" i="2"/>
  <c r="B209" i="2"/>
  <c r="F208" i="2"/>
  <c r="E208" i="2"/>
  <c r="D208" i="2"/>
  <c r="C208" i="2"/>
  <c r="B208" i="2"/>
  <c r="F207" i="2"/>
  <c r="E207" i="2"/>
  <c r="D207" i="2"/>
  <c r="C207" i="2"/>
  <c r="B207" i="2"/>
  <c r="F206" i="2"/>
  <c r="E206" i="2"/>
  <c r="D206" i="2"/>
  <c r="C206" i="2"/>
  <c r="B206" i="2"/>
  <c r="F205" i="2"/>
  <c r="E205" i="2"/>
  <c r="D205" i="2"/>
  <c r="C205" i="2"/>
  <c r="B205" i="2"/>
  <c r="F204" i="2"/>
  <c r="E204" i="2"/>
  <c r="D204" i="2"/>
  <c r="C204" i="2"/>
  <c r="B204" i="2"/>
  <c r="F203" i="2"/>
  <c r="E203" i="2"/>
  <c r="D203" i="2"/>
  <c r="C203" i="2"/>
  <c r="B203" i="2"/>
  <c r="F202" i="2"/>
  <c r="E202" i="2"/>
  <c r="D202" i="2"/>
  <c r="C202" i="2"/>
  <c r="B202" i="2"/>
  <c r="F201" i="2"/>
  <c r="E201" i="2"/>
  <c r="D201" i="2"/>
  <c r="C201" i="2"/>
  <c r="B201" i="2"/>
  <c r="F200" i="2"/>
  <c r="E200" i="2"/>
  <c r="D200" i="2"/>
  <c r="C200" i="2"/>
  <c r="B200" i="2"/>
  <c r="F199" i="2"/>
  <c r="E199" i="2"/>
  <c r="D199" i="2"/>
  <c r="C199" i="2"/>
  <c r="B199" i="2"/>
  <c r="F198" i="2"/>
  <c r="E198" i="2"/>
  <c r="D198" i="2"/>
  <c r="C198" i="2"/>
  <c r="B198" i="2"/>
  <c r="F197" i="2"/>
  <c r="E197" i="2"/>
  <c r="D197" i="2"/>
  <c r="C197" i="2"/>
  <c r="B197" i="2"/>
  <c r="F196" i="2"/>
  <c r="E196" i="2"/>
  <c r="D196" i="2"/>
  <c r="C196" i="2"/>
  <c r="B196" i="2"/>
  <c r="F195" i="2"/>
  <c r="E195" i="2"/>
  <c r="D195" i="2"/>
  <c r="C195" i="2"/>
  <c r="B195" i="2"/>
  <c r="F194" i="2"/>
  <c r="E194" i="2"/>
  <c r="D194" i="2"/>
  <c r="C194" i="2"/>
  <c r="B194" i="2"/>
  <c r="F193" i="2"/>
  <c r="E193" i="2"/>
  <c r="D193" i="2"/>
  <c r="C193" i="2"/>
  <c r="B193" i="2"/>
  <c r="F192" i="2"/>
  <c r="E192" i="2"/>
  <c r="D192" i="2"/>
  <c r="C192" i="2"/>
  <c r="B192" i="2"/>
  <c r="F191" i="2"/>
  <c r="E191" i="2"/>
  <c r="D191" i="2"/>
  <c r="C191" i="2"/>
  <c r="B191" i="2"/>
  <c r="F190" i="2"/>
  <c r="E190" i="2"/>
  <c r="D190" i="2"/>
  <c r="C190" i="2"/>
  <c r="B190" i="2"/>
  <c r="F189" i="2"/>
  <c r="E189" i="2"/>
  <c r="D189" i="2"/>
  <c r="C189" i="2"/>
  <c r="B189" i="2"/>
  <c r="F188" i="2"/>
  <c r="E188" i="2"/>
  <c r="D188" i="2"/>
  <c r="C188" i="2"/>
  <c r="B188" i="2"/>
  <c r="F187" i="2"/>
  <c r="E187" i="2"/>
  <c r="D187" i="2"/>
  <c r="C187" i="2"/>
  <c r="B187" i="2"/>
  <c r="F186" i="2"/>
  <c r="E186" i="2"/>
  <c r="D186" i="2"/>
  <c r="C186" i="2"/>
  <c r="B186" i="2"/>
  <c r="F185" i="2"/>
  <c r="E185" i="2"/>
  <c r="D185" i="2"/>
  <c r="C185" i="2"/>
  <c r="B185" i="2"/>
  <c r="F184" i="2"/>
  <c r="E184" i="2"/>
  <c r="D184" i="2"/>
  <c r="C184" i="2"/>
  <c r="B184" i="2"/>
  <c r="F183" i="2"/>
  <c r="E183" i="2"/>
  <c r="D183" i="2"/>
  <c r="C183" i="2"/>
  <c r="B183" i="2"/>
  <c r="F182" i="2"/>
  <c r="E182" i="2"/>
  <c r="D182" i="2"/>
  <c r="C182" i="2"/>
  <c r="B182" i="2"/>
  <c r="F181" i="2"/>
  <c r="E181" i="2"/>
  <c r="D181" i="2"/>
  <c r="C181" i="2"/>
  <c r="B181" i="2"/>
  <c r="F180" i="2"/>
  <c r="E180" i="2"/>
  <c r="D180" i="2"/>
  <c r="C180" i="2"/>
  <c r="B180" i="2"/>
  <c r="F179" i="2"/>
  <c r="E179" i="2"/>
  <c r="D179" i="2"/>
  <c r="C179" i="2"/>
  <c r="B179" i="2"/>
  <c r="F178" i="2"/>
  <c r="E178" i="2"/>
  <c r="D178" i="2"/>
  <c r="C178" i="2"/>
  <c r="B178" i="2"/>
  <c r="F177" i="2"/>
  <c r="E177" i="2"/>
  <c r="D177" i="2"/>
  <c r="C177" i="2"/>
  <c r="B177" i="2"/>
  <c r="F176" i="2"/>
  <c r="E176" i="2"/>
  <c r="D176" i="2"/>
  <c r="C176" i="2"/>
  <c r="B176" i="2"/>
  <c r="F175" i="2"/>
  <c r="E175" i="2"/>
  <c r="D175" i="2"/>
  <c r="C175" i="2"/>
  <c r="B175" i="2"/>
  <c r="F174" i="2"/>
  <c r="E174" i="2"/>
  <c r="D174" i="2"/>
  <c r="C174" i="2"/>
  <c r="B174" i="2"/>
  <c r="F173" i="2"/>
  <c r="E173" i="2"/>
  <c r="D173" i="2"/>
  <c r="C173" i="2"/>
  <c r="B173" i="2"/>
  <c r="F172" i="2"/>
  <c r="E172" i="2"/>
  <c r="D172" i="2"/>
  <c r="C172" i="2"/>
  <c r="B172" i="2"/>
  <c r="F171" i="2"/>
  <c r="E171" i="2"/>
  <c r="D171" i="2"/>
  <c r="C171" i="2"/>
  <c r="B171" i="2"/>
  <c r="F170" i="2"/>
  <c r="E170" i="2"/>
  <c r="D170" i="2"/>
  <c r="C170" i="2"/>
  <c r="B170" i="2"/>
  <c r="F169" i="2"/>
  <c r="E169" i="2"/>
  <c r="D169" i="2"/>
  <c r="C169" i="2"/>
  <c r="B169" i="2"/>
  <c r="F168" i="2"/>
  <c r="E168" i="2"/>
  <c r="D168" i="2"/>
  <c r="C168" i="2"/>
  <c r="B168" i="2"/>
  <c r="F167" i="2"/>
  <c r="E167" i="2"/>
  <c r="D167" i="2"/>
  <c r="C167" i="2"/>
  <c r="B167" i="2"/>
  <c r="F166" i="2"/>
  <c r="E166" i="2"/>
  <c r="D166" i="2"/>
  <c r="C166" i="2"/>
  <c r="B166" i="2"/>
  <c r="F165" i="2"/>
  <c r="E165" i="2"/>
  <c r="D165" i="2"/>
  <c r="C165" i="2"/>
  <c r="B165" i="2"/>
  <c r="F164" i="2"/>
  <c r="E164" i="2"/>
  <c r="D164" i="2"/>
  <c r="C164" i="2"/>
  <c r="B164" i="2"/>
  <c r="F163" i="2"/>
  <c r="E163" i="2"/>
  <c r="D163" i="2"/>
  <c r="C163" i="2"/>
  <c r="B163" i="2"/>
  <c r="F162" i="2"/>
  <c r="E162" i="2"/>
  <c r="D162" i="2"/>
  <c r="C162" i="2"/>
  <c r="B162" i="2"/>
  <c r="F161" i="2"/>
  <c r="E161" i="2"/>
  <c r="D161" i="2"/>
  <c r="C161" i="2"/>
  <c r="B161" i="2"/>
  <c r="F160" i="2"/>
  <c r="E160" i="2"/>
  <c r="D160" i="2"/>
  <c r="C160" i="2"/>
  <c r="B160" i="2"/>
  <c r="F159" i="2"/>
  <c r="E159" i="2"/>
  <c r="D159" i="2"/>
  <c r="C159" i="2"/>
  <c r="B159" i="2"/>
  <c r="F158" i="2"/>
  <c r="E158" i="2"/>
  <c r="D158" i="2"/>
  <c r="C158" i="2"/>
  <c r="B158" i="2"/>
  <c r="F157" i="2"/>
  <c r="E157" i="2"/>
  <c r="D157" i="2"/>
  <c r="C157" i="2"/>
  <c r="B157" i="2"/>
  <c r="F156" i="2"/>
  <c r="E156" i="2"/>
  <c r="D156" i="2"/>
  <c r="C156" i="2"/>
  <c r="B156" i="2"/>
  <c r="F155" i="2"/>
  <c r="E155" i="2"/>
  <c r="D155" i="2"/>
  <c r="C155" i="2"/>
  <c r="B155" i="2"/>
  <c r="F154" i="2"/>
  <c r="E154" i="2"/>
  <c r="D154" i="2"/>
  <c r="C154" i="2"/>
  <c r="B154" i="2"/>
  <c r="F153" i="2"/>
  <c r="E153" i="2"/>
  <c r="D153" i="2"/>
  <c r="C153" i="2"/>
  <c r="B153" i="2"/>
  <c r="F152" i="2"/>
  <c r="E152" i="2"/>
  <c r="D152" i="2"/>
  <c r="C152" i="2"/>
  <c r="B152" i="2"/>
  <c r="F151" i="2"/>
  <c r="E151" i="2"/>
  <c r="D151" i="2"/>
  <c r="C151" i="2"/>
  <c r="B151" i="2"/>
  <c r="F150" i="2"/>
  <c r="E150" i="2"/>
  <c r="D150" i="2"/>
  <c r="C150" i="2"/>
  <c r="B150" i="2"/>
  <c r="F149" i="2"/>
  <c r="E149" i="2"/>
  <c r="D149" i="2"/>
  <c r="C149" i="2"/>
  <c r="B149" i="2"/>
  <c r="F148" i="2"/>
  <c r="E148" i="2"/>
  <c r="D148" i="2"/>
  <c r="C148" i="2"/>
  <c r="B148" i="2"/>
  <c r="F147" i="2"/>
  <c r="E147" i="2"/>
  <c r="D147" i="2"/>
  <c r="C147" i="2"/>
  <c r="B147" i="2"/>
  <c r="F146" i="2"/>
  <c r="E146" i="2"/>
  <c r="D146" i="2"/>
  <c r="C146" i="2"/>
  <c r="B146" i="2"/>
  <c r="F145" i="2"/>
  <c r="E145" i="2"/>
  <c r="D145" i="2"/>
  <c r="C145" i="2"/>
  <c r="B145" i="2"/>
  <c r="F144" i="2"/>
  <c r="E144" i="2"/>
  <c r="D144" i="2"/>
  <c r="C144" i="2"/>
  <c r="B144" i="2"/>
  <c r="F143" i="2"/>
  <c r="E143" i="2"/>
  <c r="D143" i="2"/>
  <c r="C143" i="2"/>
  <c r="B143" i="2"/>
  <c r="F142" i="2"/>
  <c r="E142" i="2"/>
  <c r="D142" i="2"/>
  <c r="C142" i="2"/>
  <c r="B142" i="2"/>
  <c r="F141" i="2"/>
  <c r="E141" i="2"/>
  <c r="D141" i="2"/>
  <c r="C141" i="2"/>
  <c r="B141" i="2"/>
  <c r="F140" i="2"/>
  <c r="E140" i="2"/>
  <c r="D140" i="2"/>
  <c r="C140" i="2"/>
  <c r="B140" i="2"/>
  <c r="F139" i="2"/>
  <c r="E139" i="2"/>
  <c r="D139" i="2"/>
  <c r="C139" i="2"/>
  <c r="B139" i="2"/>
  <c r="F138" i="2"/>
  <c r="E138" i="2"/>
  <c r="D138" i="2"/>
  <c r="C138" i="2"/>
  <c r="B138" i="2"/>
  <c r="F137" i="2"/>
  <c r="E137" i="2"/>
  <c r="D137" i="2"/>
  <c r="C137" i="2"/>
  <c r="B137" i="2"/>
  <c r="F136" i="2"/>
  <c r="E136" i="2"/>
  <c r="D136" i="2"/>
  <c r="C136" i="2"/>
  <c r="B136" i="2"/>
  <c r="F135" i="2"/>
  <c r="E135" i="2"/>
  <c r="D135" i="2"/>
  <c r="C135" i="2"/>
  <c r="B135" i="2"/>
  <c r="F134" i="2"/>
  <c r="E134" i="2"/>
  <c r="D134" i="2"/>
  <c r="C134" i="2"/>
  <c r="B134" i="2"/>
  <c r="F133" i="2"/>
  <c r="E133" i="2"/>
  <c r="D133" i="2"/>
  <c r="C133" i="2"/>
  <c r="B133" i="2"/>
  <c r="F132" i="2"/>
  <c r="E132" i="2"/>
  <c r="D132" i="2"/>
  <c r="C132" i="2"/>
  <c r="B132" i="2"/>
  <c r="F131" i="2"/>
  <c r="E131" i="2"/>
  <c r="D131" i="2"/>
  <c r="C131" i="2"/>
  <c r="B131" i="2"/>
  <c r="F130" i="2"/>
  <c r="E130" i="2"/>
  <c r="D130" i="2"/>
  <c r="C130" i="2"/>
  <c r="B130" i="2"/>
  <c r="F129" i="2"/>
  <c r="E129" i="2"/>
  <c r="D129" i="2"/>
  <c r="C129" i="2"/>
  <c r="B129" i="2"/>
  <c r="F128" i="2"/>
  <c r="E128" i="2"/>
  <c r="D128" i="2"/>
  <c r="C128" i="2"/>
  <c r="B128" i="2"/>
  <c r="F127" i="2"/>
  <c r="E127" i="2"/>
  <c r="D127" i="2"/>
  <c r="C127" i="2"/>
  <c r="B127" i="2"/>
  <c r="F126" i="2"/>
  <c r="E126" i="2"/>
  <c r="D126" i="2"/>
  <c r="C126" i="2"/>
  <c r="B126" i="2"/>
  <c r="F125" i="2"/>
  <c r="E125" i="2"/>
  <c r="D125" i="2"/>
  <c r="C125" i="2"/>
  <c r="B125" i="2"/>
  <c r="F124" i="2"/>
  <c r="E124" i="2"/>
  <c r="D124" i="2"/>
  <c r="C124" i="2"/>
  <c r="B124" i="2"/>
  <c r="F123" i="2"/>
  <c r="E123" i="2"/>
  <c r="D123" i="2"/>
  <c r="C123" i="2"/>
  <c r="B123" i="2"/>
  <c r="F122" i="2"/>
  <c r="E122" i="2"/>
  <c r="D122" i="2"/>
  <c r="C122" i="2"/>
  <c r="B122" i="2"/>
  <c r="F121" i="2"/>
  <c r="E121" i="2"/>
  <c r="D121" i="2"/>
  <c r="C121" i="2"/>
  <c r="B121" i="2"/>
  <c r="F120" i="2"/>
  <c r="E120" i="2"/>
  <c r="D120" i="2"/>
  <c r="C120" i="2"/>
  <c r="B120" i="2"/>
  <c r="F119" i="2"/>
  <c r="E119" i="2"/>
  <c r="D119" i="2"/>
  <c r="C119" i="2"/>
  <c r="B119" i="2"/>
  <c r="F118" i="2"/>
  <c r="E118" i="2"/>
  <c r="D118" i="2"/>
  <c r="C118" i="2"/>
  <c r="B118" i="2"/>
  <c r="F117" i="2"/>
  <c r="E117" i="2"/>
  <c r="D117" i="2"/>
  <c r="C117" i="2"/>
  <c r="B117" i="2"/>
  <c r="F116" i="2"/>
  <c r="E116" i="2"/>
  <c r="D116" i="2"/>
  <c r="C116" i="2"/>
  <c r="B116" i="2"/>
  <c r="F115" i="2"/>
  <c r="E115" i="2"/>
  <c r="D115" i="2"/>
  <c r="C115" i="2"/>
  <c r="B115" i="2"/>
  <c r="F114" i="2"/>
  <c r="E114" i="2"/>
  <c r="D114" i="2"/>
  <c r="C114" i="2"/>
  <c r="B114" i="2"/>
  <c r="F113" i="2"/>
  <c r="E113" i="2"/>
  <c r="D113" i="2"/>
  <c r="C113" i="2"/>
  <c r="B113" i="2"/>
  <c r="F112" i="2"/>
  <c r="E112" i="2"/>
  <c r="D112" i="2"/>
  <c r="C112" i="2"/>
  <c r="B112" i="2"/>
  <c r="F111" i="2"/>
  <c r="E111" i="2"/>
  <c r="D111" i="2"/>
  <c r="C111" i="2"/>
  <c r="B111" i="2"/>
  <c r="F110" i="2"/>
  <c r="E110" i="2"/>
  <c r="D110" i="2"/>
  <c r="C110" i="2"/>
  <c r="B110" i="2"/>
  <c r="F109" i="2"/>
  <c r="E109" i="2"/>
  <c r="D109" i="2"/>
  <c r="C109" i="2"/>
  <c r="B109" i="2"/>
  <c r="F108" i="2"/>
  <c r="E108" i="2"/>
  <c r="D108" i="2"/>
  <c r="C108" i="2"/>
  <c r="B108" i="2"/>
  <c r="F107" i="2"/>
  <c r="E107" i="2"/>
  <c r="D107" i="2"/>
  <c r="C107" i="2"/>
  <c r="B107" i="2"/>
  <c r="F106" i="2"/>
  <c r="E106" i="2"/>
  <c r="D106" i="2"/>
  <c r="C106" i="2"/>
  <c r="B106" i="2"/>
  <c r="F105" i="2"/>
  <c r="E105" i="2"/>
  <c r="D105" i="2"/>
  <c r="C105" i="2"/>
  <c r="B105" i="2"/>
  <c r="F104" i="2"/>
  <c r="E104" i="2"/>
  <c r="D104" i="2"/>
  <c r="C104" i="2"/>
  <c r="B104" i="2"/>
  <c r="F103" i="2"/>
  <c r="E103" i="2"/>
  <c r="D103" i="2"/>
  <c r="C103" i="2"/>
  <c r="B103" i="2"/>
  <c r="F102" i="2"/>
  <c r="E102" i="2"/>
  <c r="D102" i="2"/>
  <c r="C102" i="2"/>
  <c r="B102" i="2"/>
  <c r="F101" i="2"/>
  <c r="E101" i="2"/>
  <c r="D101" i="2"/>
  <c r="C101" i="2"/>
  <c r="B101" i="2"/>
  <c r="F100" i="2"/>
  <c r="E100" i="2"/>
  <c r="D100" i="2"/>
  <c r="C100" i="2"/>
  <c r="B100" i="2"/>
  <c r="F99" i="2"/>
  <c r="E99" i="2"/>
  <c r="D99" i="2"/>
  <c r="C99" i="2"/>
  <c r="B99" i="2"/>
  <c r="F98" i="2"/>
  <c r="E98" i="2"/>
  <c r="D98" i="2"/>
  <c r="C98" i="2"/>
  <c r="B98" i="2"/>
  <c r="F97" i="2"/>
  <c r="E97" i="2"/>
  <c r="D97" i="2"/>
  <c r="C97" i="2"/>
  <c r="B97" i="2"/>
  <c r="F96" i="2"/>
  <c r="E96" i="2"/>
  <c r="D96" i="2"/>
  <c r="C96" i="2"/>
  <c r="B96" i="2"/>
  <c r="F95" i="2"/>
  <c r="E95" i="2"/>
  <c r="D95" i="2"/>
  <c r="C95" i="2"/>
  <c r="B95" i="2"/>
  <c r="F94" i="2"/>
  <c r="E94" i="2"/>
  <c r="D94" i="2"/>
  <c r="C94" i="2"/>
  <c r="B94" i="2"/>
  <c r="F93" i="2"/>
  <c r="E93" i="2"/>
  <c r="D93" i="2"/>
  <c r="C93" i="2"/>
  <c r="B93" i="2"/>
  <c r="F92" i="2"/>
  <c r="E92" i="2"/>
  <c r="D92" i="2"/>
  <c r="C92" i="2"/>
  <c r="B92" i="2"/>
  <c r="F91" i="2"/>
  <c r="E91" i="2"/>
  <c r="D91" i="2"/>
  <c r="C91" i="2"/>
  <c r="B91" i="2"/>
  <c r="F90" i="2"/>
  <c r="E90" i="2"/>
  <c r="D90" i="2"/>
  <c r="C90" i="2"/>
  <c r="B90" i="2"/>
  <c r="F89" i="2"/>
  <c r="E89" i="2"/>
  <c r="D89" i="2"/>
  <c r="C89" i="2"/>
  <c r="B89" i="2"/>
  <c r="F88" i="2"/>
  <c r="E88" i="2"/>
  <c r="D88" i="2"/>
  <c r="C88" i="2"/>
  <c r="B88" i="2"/>
  <c r="F87" i="2"/>
  <c r="E87" i="2"/>
  <c r="D87" i="2"/>
  <c r="C87" i="2"/>
  <c r="B87" i="2"/>
  <c r="F86" i="2"/>
  <c r="E86" i="2"/>
  <c r="D86" i="2"/>
  <c r="C86" i="2"/>
  <c r="B86" i="2"/>
  <c r="F85" i="2"/>
  <c r="E85" i="2"/>
  <c r="D85" i="2"/>
  <c r="C85" i="2"/>
  <c r="B85" i="2"/>
  <c r="F84" i="2"/>
  <c r="E84" i="2"/>
  <c r="D84" i="2"/>
  <c r="C84" i="2"/>
  <c r="B84" i="2"/>
  <c r="F83" i="2"/>
  <c r="E83" i="2"/>
  <c r="D83" i="2"/>
  <c r="C83" i="2"/>
  <c r="B83" i="2"/>
  <c r="F82" i="2"/>
  <c r="E82" i="2"/>
  <c r="D82" i="2"/>
  <c r="C82" i="2"/>
  <c r="B82" i="2"/>
  <c r="F81" i="2"/>
  <c r="E81" i="2"/>
  <c r="D81" i="2"/>
  <c r="C81" i="2"/>
  <c r="B81" i="2"/>
  <c r="F80" i="2"/>
  <c r="E80" i="2"/>
  <c r="D80" i="2"/>
  <c r="C80" i="2"/>
  <c r="B80"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F71" i="2"/>
  <c r="E71" i="2"/>
  <c r="D71" i="2"/>
  <c r="C71" i="2"/>
  <c r="B71" i="2"/>
  <c r="F70" i="2"/>
  <c r="E70" i="2"/>
  <c r="D70" i="2"/>
  <c r="C70" i="2"/>
  <c r="B70" i="2"/>
  <c r="F69" i="2"/>
  <c r="E69" i="2"/>
  <c r="D69" i="2"/>
  <c r="C69" i="2"/>
  <c r="B69" i="2"/>
  <c r="F68" i="2"/>
  <c r="E68" i="2"/>
  <c r="D68" i="2"/>
  <c r="C68" i="2"/>
  <c r="B68" i="2"/>
  <c r="F67" i="2"/>
  <c r="E67" i="2"/>
  <c r="D67" i="2"/>
  <c r="C67" i="2"/>
  <c r="B67" i="2"/>
  <c r="F66" i="2"/>
  <c r="E66" i="2"/>
  <c r="D66" i="2"/>
  <c r="C66" i="2"/>
  <c r="B66" i="2"/>
  <c r="F65" i="2"/>
  <c r="E65" i="2"/>
  <c r="D65" i="2"/>
  <c r="C65" i="2"/>
  <c r="B65" i="2"/>
  <c r="F64" i="2"/>
  <c r="E64" i="2"/>
  <c r="D64" i="2"/>
  <c r="C64" i="2"/>
  <c r="B64"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F55" i="2"/>
  <c r="E55" i="2"/>
  <c r="D55" i="2"/>
  <c r="C55" i="2"/>
  <c r="B55" i="2"/>
  <c r="F54" i="2"/>
  <c r="E54" i="2"/>
  <c r="D54" i="2"/>
  <c r="C54" i="2"/>
  <c r="B54" i="2"/>
  <c r="F53" i="2"/>
  <c r="E53" i="2"/>
  <c r="D53" i="2"/>
  <c r="C53" i="2"/>
  <c r="B53" i="2"/>
  <c r="F52" i="2"/>
  <c r="E52" i="2"/>
  <c r="D52" i="2"/>
  <c r="C52" i="2"/>
  <c r="B52" i="2"/>
  <c r="F51" i="2"/>
  <c r="E51" i="2"/>
  <c r="D51" i="2"/>
  <c r="C51" i="2"/>
  <c r="B51" i="2"/>
  <c r="F50" i="2"/>
  <c r="E50" i="2"/>
  <c r="D50" i="2"/>
  <c r="C50" i="2"/>
  <c r="B50" i="2"/>
  <c r="F49" i="2"/>
  <c r="E49" i="2"/>
  <c r="D49" i="2"/>
  <c r="C49" i="2"/>
  <c r="B49" i="2"/>
  <c r="F48" i="2"/>
  <c r="E48" i="2"/>
  <c r="D48" i="2"/>
  <c r="C48" i="2"/>
  <c r="B48" i="2"/>
  <c r="F47" i="2"/>
  <c r="E47" i="2"/>
  <c r="D47" i="2"/>
  <c r="C47" i="2"/>
  <c r="B47" i="2"/>
  <c r="F46" i="2"/>
  <c r="E46" i="2"/>
  <c r="D46" i="2"/>
  <c r="C46" i="2"/>
  <c r="B46" i="2"/>
  <c r="F45" i="2"/>
  <c r="E45" i="2"/>
  <c r="D45" i="2"/>
  <c r="C45" i="2"/>
  <c r="B45" i="2"/>
  <c r="F44" i="2"/>
  <c r="E44" i="2"/>
  <c r="D44" i="2"/>
  <c r="C44" i="2"/>
  <c r="B44" i="2"/>
  <c r="F43" i="2"/>
  <c r="E43" i="2"/>
  <c r="D43" i="2"/>
  <c r="C43" i="2"/>
  <c r="B43" i="2"/>
  <c r="F42" i="2"/>
  <c r="E42" i="2"/>
  <c r="D42" i="2"/>
  <c r="C42" i="2"/>
  <c r="B42" i="2"/>
  <c r="F41" i="2"/>
  <c r="E41" i="2"/>
  <c r="D41" i="2"/>
  <c r="C41" i="2"/>
  <c r="B41" i="2"/>
  <c r="F40" i="2"/>
  <c r="E40" i="2"/>
  <c r="D40" i="2"/>
  <c r="C40" i="2"/>
  <c r="B40" i="2"/>
  <c r="F39" i="2"/>
  <c r="E39" i="2"/>
  <c r="D39" i="2"/>
  <c r="C39" i="2"/>
  <c r="B39" i="2"/>
  <c r="F38" i="2"/>
  <c r="E38" i="2"/>
  <c r="D38" i="2"/>
  <c r="C38" i="2"/>
  <c r="B38" i="2"/>
  <c r="F37" i="2"/>
  <c r="E37" i="2"/>
  <c r="D37" i="2"/>
  <c r="C37" i="2"/>
  <c r="B37" i="2"/>
  <c r="F36" i="2"/>
  <c r="E36" i="2"/>
  <c r="D36" i="2"/>
  <c r="C36" i="2"/>
  <c r="B36" i="2"/>
  <c r="F35" i="2"/>
  <c r="E35" i="2"/>
  <c r="D35" i="2"/>
  <c r="C35" i="2"/>
  <c r="B35" i="2"/>
  <c r="F34" i="2"/>
  <c r="E34" i="2"/>
  <c r="D34" i="2"/>
  <c r="C34" i="2"/>
  <c r="B34" i="2"/>
  <c r="F33" i="2"/>
  <c r="E33" i="2"/>
  <c r="D33" i="2"/>
  <c r="C33" i="2"/>
  <c r="B33" i="2"/>
  <c r="F32" i="2"/>
  <c r="E32" i="2"/>
  <c r="D32" i="2"/>
  <c r="C32" i="2"/>
  <c r="B32" i="2"/>
  <c r="F31" i="2"/>
  <c r="E31" i="2"/>
  <c r="D31" i="2"/>
  <c r="C31" i="2"/>
  <c r="B31" i="2"/>
  <c r="F30" i="2"/>
  <c r="E30" i="2"/>
  <c r="D30" i="2"/>
  <c r="C30" i="2"/>
  <c r="B30" i="2"/>
  <c r="F29" i="2"/>
  <c r="E29" i="2"/>
  <c r="D29" i="2"/>
  <c r="C29" i="2"/>
  <c r="B29" i="2"/>
  <c r="F28" i="2"/>
  <c r="E28" i="2"/>
  <c r="D28" i="2"/>
  <c r="C28" i="2"/>
  <c r="B28" i="2"/>
  <c r="F27" i="2"/>
  <c r="E27" i="2"/>
  <c r="D27" i="2"/>
  <c r="C27" i="2"/>
  <c r="B27" i="2"/>
  <c r="F26" i="2"/>
  <c r="E26" i="2"/>
  <c r="D26" i="2"/>
  <c r="C26" i="2"/>
  <c r="B26" i="2"/>
  <c r="F25" i="2"/>
  <c r="E25" i="2"/>
  <c r="D25" i="2"/>
  <c r="C25" i="2"/>
  <c r="B25" i="2"/>
  <c r="F24" i="2"/>
  <c r="E24" i="2"/>
  <c r="D24" i="2"/>
  <c r="C24" i="2"/>
  <c r="B24" i="2"/>
  <c r="F23" i="2"/>
  <c r="E23" i="2"/>
  <c r="D23" i="2"/>
  <c r="C23" i="2"/>
  <c r="B23" i="2"/>
  <c r="F22" i="2"/>
  <c r="E22" i="2"/>
  <c r="D22" i="2"/>
  <c r="C22" i="2"/>
  <c r="B22" i="2"/>
  <c r="F21" i="2"/>
  <c r="E21" i="2"/>
  <c r="D21" i="2"/>
  <c r="C21" i="2"/>
  <c r="B21" i="2"/>
  <c r="F20" i="2"/>
  <c r="E20" i="2"/>
  <c r="D20" i="2"/>
  <c r="C20" i="2"/>
  <c r="B20" i="2"/>
  <c r="F19" i="2"/>
  <c r="E19" i="2"/>
  <c r="D19" i="2"/>
  <c r="C19" i="2"/>
  <c r="B19" i="2"/>
  <c r="F18" i="2"/>
  <c r="E18" i="2"/>
  <c r="D18" i="2"/>
  <c r="C18" i="2"/>
  <c r="B18" i="2"/>
  <c r="F17" i="2"/>
  <c r="E17" i="2"/>
  <c r="D17" i="2"/>
  <c r="C17" i="2"/>
  <c r="B17" i="2"/>
  <c r="F16" i="2"/>
  <c r="E16" i="2"/>
  <c r="D16" i="2"/>
  <c r="C16" i="2"/>
  <c r="B16" i="2"/>
  <c r="F15" i="2"/>
  <c r="E15" i="2"/>
  <c r="D15" i="2"/>
  <c r="C15" i="2"/>
  <c r="B15" i="2"/>
  <c r="F14" i="2"/>
  <c r="E14" i="2"/>
  <c r="D14" i="2"/>
  <c r="C14" i="2"/>
  <c r="B14" i="2"/>
  <c r="F13" i="2"/>
  <c r="E13" i="2"/>
  <c r="D13" i="2"/>
  <c r="C13" i="2"/>
  <c r="B13" i="2"/>
  <c r="F12" i="2"/>
  <c r="E12" i="2"/>
  <c r="D12" i="2"/>
  <c r="C12" i="2"/>
  <c r="B12" i="2"/>
  <c r="F11" i="2"/>
  <c r="E11" i="2"/>
  <c r="D11" i="2"/>
  <c r="C11" i="2"/>
  <c r="B11" i="2"/>
  <c r="F10" i="2"/>
  <c r="E10" i="2"/>
  <c r="D10" i="2"/>
  <c r="C10" i="2"/>
  <c r="B10" i="2"/>
  <c r="F9" i="2"/>
  <c r="E9" i="2"/>
  <c r="D9" i="2"/>
  <c r="C9" i="2"/>
  <c r="B9" i="2"/>
  <c r="F8" i="2"/>
  <c r="E8" i="2"/>
  <c r="D8" i="2"/>
  <c r="C8" i="2"/>
  <c r="B8" i="2"/>
  <c r="F7" i="2"/>
  <c r="E7" i="2"/>
  <c r="D7" i="2"/>
  <c r="C7" i="2"/>
  <c r="B7" i="2"/>
  <c r="F6" i="2"/>
  <c r="E6" i="2"/>
  <c r="D6" i="2"/>
  <c r="C6" i="2"/>
  <c r="B6" i="2"/>
  <c r="F5" i="2"/>
  <c r="E5" i="2"/>
  <c r="D5" i="2"/>
  <c r="C5" i="2"/>
  <c r="B5" i="2"/>
  <c r="F4" i="2"/>
  <c r="E4" i="2"/>
  <c r="D4" i="2"/>
  <c r="C4" i="2"/>
  <c r="B4" i="2"/>
  <c r="F3" i="2"/>
  <c r="E3" i="2"/>
  <c r="D3" i="2"/>
  <c r="C3" i="2"/>
  <c r="B3" i="2"/>
  <c r="F2" i="2"/>
  <c r="E2" i="2"/>
  <c r="D2" i="2"/>
  <c r="C2" i="2"/>
  <c r="B2" i="2"/>
  <c r="P1000" i="4"/>
  <c r="K1000" i="4"/>
  <c r="E1000" i="4"/>
  <c r="A1000" i="4"/>
  <c r="P999" i="4"/>
  <c r="K999" i="4"/>
  <c r="E999" i="4"/>
  <c r="A999" i="4"/>
  <c r="P998" i="4"/>
  <c r="K998" i="4"/>
  <c r="E998" i="4"/>
  <c r="A998" i="4"/>
  <c r="P997" i="4"/>
  <c r="K997" i="4"/>
  <c r="E997" i="4"/>
  <c r="A997" i="4"/>
  <c r="P996" i="4"/>
  <c r="K996" i="4"/>
  <c r="E996" i="4"/>
  <c r="A996" i="4"/>
  <c r="P995" i="4"/>
  <c r="K995" i="4"/>
  <c r="E995" i="4"/>
  <c r="A995" i="4"/>
  <c r="P994" i="4"/>
  <c r="K994" i="4"/>
  <c r="E994" i="4"/>
  <c r="A994" i="4"/>
  <c r="P993" i="4"/>
  <c r="K993" i="4"/>
  <c r="E993" i="4"/>
  <c r="A993" i="4"/>
  <c r="P992" i="4"/>
  <c r="K992" i="4"/>
  <c r="E992" i="4"/>
  <c r="A992" i="4"/>
  <c r="P991" i="4"/>
  <c r="K991" i="4"/>
  <c r="E991" i="4"/>
  <c r="A991" i="4"/>
  <c r="P990" i="4"/>
  <c r="K990" i="4"/>
  <c r="E990" i="4"/>
  <c r="A990" i="4"/>
  <c r="P989" i="4"/>
  <c r="K989" i="4"/>
  <c r="E989" i="4"/>
  <c r="A989" i="4"/>
  <c r="P988" i="4"/>
  <c r="K988" i="4"/>
  <c r="E988" i="4"/>
  <c r="A988" i="4"/>
  <c r="P987" i="4"/>
  <c r="K987" i="4"/>
  <c r="E987" i="4"/>
  <c r="A987" i="4"/>
  <c r="P986" i="4"/>
  <c r="K986" i="4"/>
  <c r="E986" i="4"/>
  <c r="A986" i="4"/>
  <c r="P985" i="4"/>
  <c r="K985" i="4"/>
  <c r="E985" i="4"/>
  <c r="A985" i="4"/>
  <c r="P984" i="4"/>
  <c r="K984" i="4"/>
  <c r="E984" i="4"/>
  <c r="A984" i="4"/>
  <c r="P983" i="4"/>
  <c r="K983" i="4"/>
  <c r="E983" i="4"/>
  <c r="A983" i="4"/>
  <c r="P982" i="4"/>
  <c r="K982" i="4"/>
  <c r="E982" i="4"/>
  <c r="A982" i="4"/>
  <c r="P981" i="4"/>
  <c r="K981" i="4"/>
  <c r="E981" i="4"/>
  <c r="A981" i="4"/>
  <c r="P980" i="4"/>
  <c r="K980" i="4"/>
  <c r="E980" i="4"/>
  <c r="A980" i="4"/>
  <c r="P979" i="4"/>
  <c r="K979" i="4"/>
  <c r="E979" i="4"/>
  <c r="A979" i="4"/>
  <c r="P978" i="4"/>
  <c r="K978" i="4"/>
  <c r="E978" i="4"/>
  <c r="A978" i="4"/>
  <c r="P977" i="4"/>
  <c r="K977" i="4"/>
  <c r="E977" i="4"/>
  <c r="A977" i="4"/>
  <c r="P976" i="4"/>
  <c r="K976" i="4"/>
  <c r="E976" i="4"/>
  <c r="A976" i="4"/>
  <c r="P975" i="4"/>
  <c r="K975" i="4"/>
  <c r="E975" i="4"/>
  <c r="A975" i="4"/>
  <c r="P974" i="4"/>
  <c r="K974" i="4"/>
  <c r="E974" i="4"/>
  <c r="A974" i="4"/>
  <c r="P973" i="4"/>
  <c r="K973" i="4"/>
  <c r="E973" i="4"/>
  <c r="A973" i="4"/>
  <c r="P972" i="4"/>
  <c r="K972" i="4"/>
  <c r="E972" i="4"/>
  <c r="A972" i="4"/>
  <c r="P971" i="4"/>
  <c r="K971" i="4"/>
  <c r="E971" i="4"/>
  <c r="A971" i="4"/>
  <c r="P970" i="4"/>
  <c r="K970" i="4"/>
  <c r="E970" i="4"/>
  <c r="A970" i="4"/>
  <c r="P969" i="4"/>
  <c r="K969" i="4"/>
  <c r="E969" i="4"/>
  <c r="A969" i="4"/>
  <c r="P968" i="4"/>
  <c r="K968" i="4"/>
  <c r="E968" i="4"/>
  <c r="A968" i="4"/>
  <c r="P967" i="4"/>
  <c r="K967" i="4"/>
  <c r="E967" i="4"/>
  <c r="A967" i="4"/>
  <c r="P966" i="4"/>
  <c r="K966" i="4"/>
  <c r="E966" i="4"/>
  <c r="A966" i="4"/>
  <c r="P965" i="4"/>
  <c r="K965" i="4"/>
  <c r="E965" i="4"/>
  <c r="A965" i="4"/>
  <c r="P964" i="4"/>
  <c r="K964" i="4"/>
  <c r="E964" i="4"/>
  <c r="A964" i="4"/>
  <c r="P963" i="4"/>
  <c r="K963" i="4"/>
  <c r="E963" i="4"/>
  <c r="A963" i="4"/>
  <c r="P962" i="4"/>
  <c r="K962" i="4"/>
  <c r="E962" i="4"/>
  <c r="A962" i="4"/>
  <c r="P961" i="4"/>
  <c r="K961" i="4"/>
  <c r="E961" i="4"/>
  <c r="A961" i="4"/>
  <c r="P960" i="4"/>
  <c r="K960" i="4"/>
  <c r="E960" i="4"/>
  <c r="A960" i="4"/>
  <c r="P959" i="4"/>
  <c r="K959" i="4"/>
  <c r="E959" i="4"/>
  <c r="A959" i="4"/>
  <c r="P958" i="4"/>
  <c r="K958" i="4"/>
  <c r="E958" i="4"/>
  <c r="A958" i="4"/>
  <c r="P957" i="4"/>
  <c r="K957" i="4"/>
  <c r="E957" i="4"/>
  <c r="A957" i="4"/>
  <c r="P956" i="4"/>
  <c r="K956" i="4"/>
  <c r="E956" i="4"/>
  <c r="A956" i="4"/>
  <c r="P955" i="4"/>
  <c r="K955" i="4"/>
  <c r="E955" i="4"/>
  <c r="A955" i="4"/>
  <c r="P954" i="4"/>
  <c r="K954" i="4"/>
  <c r="E954" i="4"/>
  <c r="A954" i="4"/>
  <c r="P953" i="4"/>
  <c r="K953" i="4"/>
  <c r="E953" i="4"/>
  <c r="A953" i="4"/>
  <c r="P952" i="4"/>
  <c r="K952" i="4"/>
  <c r="E952" i="4"/>
  <c r="A952" i="4"/>
  <c r="P951" i="4"/>
  <c r="K951" i="4"/>
  <c r="E951" i="4"/>
  <c r="A951" i="4"/>
  <c r="P950" i="4"/>
  <c r="K950" i="4"/>
  <c r="E950" i="4"/>
  <c r="A950" i="4"/>
  <c r="P949" i="4"/>
  <c r="K949" i="4"/>
  <c r="E949" i="4"/>
  <c r="A949" i="4"/>
  <c r="P948" i="4"/>
  <c r="K948" i="4"/>
  <c r="E948" i="4"/>
  <c r="A948" i="4"/>
  <c r="P947" i="4"/>
  <c r="K947" i="4"/>
  <c r="E947" i="4"/>
  <c r="A947" i="4"/>
  <c r="P946" i="4"/>
  <c r="K946" i="4"/>
  <c r="E946" i="4"/>
  <c r="A946" i="4"/>
  <c r="P945" i="4"/>
  <c r="K945" i="4"/>
  <c r="E945" i="4"/>
  <c r="A945" i="4"/>
  <c r="P944" i="4"/>
  <c r="K944" i="4"/>
  <c r="E944" i="4"/>
  <c r="A944" i="4"/>
  <c r="P943" i="4"/>
  <c r="K943" i="4"/>
  <c r="E943" i="4"/>
  <c r="A943" i="4"/>
  <c r="P942" i="4"/>
  <c r="K942" i="4"/>
  <c r="E942" i="4"/>
  <c r="A942" i="4"/>
  <c r="P941" i="4"/>
  <c r="K941" i="4"/>
  <c r="E941" i="4"/>
  <c r="A941" i="4"/>
  <c r="P940" i="4"/>
  <c r="K940" i="4"/>
  <c r="E940" i="4"/>
  <c r="A940" i="4"/>
  <c r="P939" i="4"/>
  <c r="K939" i="4"/>
  <c r="E939" i="4"/>
  <c r="A939" i="4"/>
  <c r="P938" i="4"/>
  <c r="K938" i="4"/>
  <c r="E938" i="4"/>
  <c r="A938" i="4"/>
  <c r="P937" i="4"/>
  <c r="K937" i="4"/>
  <c r="E937" i="4"/>
  <c r="A937" i="4"/>
  <c r="P936" i="4"/>
  <c r="K936" i="4"/>
  <c r="E936" i="4"/>
  <c r="A936" i="4"/>
  <c r="P935" i="4"/>
  <c r="K935" i="4"/>
  <c r="E935" i="4"/>
  <c r="A935" i="4"/>
  <c r="P934" i="4"/>
  <c r="K934" i="4"/>
  <c r="E934" i="4"/>
  <c r="A934" i="4"/>
  <c r="P933" i="4"/>
  <c r="K933" i="4"/>
  <c r="E933" i="4"/>
  <c r="A933" i="4"/>
  <c r="P932" i="4"/>
  <c r="K932" i="4"/>
  <c r="E932" i="4"/>
  <c r="A932" i="4"/>
  <c r="P931" i="4"/>
  <c r="K931" i="4"/>
  <c r="E931" i="4"/>
  <c r="A931" i="4"/>
  <c r="P930" i="4"/>
  <c r="K930" i="4"/>
  <c r="E930" i="4"/>
  <c r="A930" i="4"/>
  <c r="P929" i="4"/>
  <c r="K929" i="4"/>
  <c r="E929" i="4"/>
  <c r="A929" i="4"/>
  <c r="P928" i="4"/>
  <c r="K928" i="4"/>
  <c r="E928" i="4"/>
  <c r="A928" i="4"/>
  <c r="P927" i="4"/>
  <c r="K927" i="4"/>
  <c r="E927" i="4"/>
  <c r="A927" i="4"/>
  <c r="P926" i="4"/>
  <c r="K926" i="4"/>
  <c r="E926" i="4"/>
  <c r="A926" i="4"/>
  <c r="P925" i="4"/>
  <c r="K925" i="4"/>
  <c r="E925" i="4"/>
  <c r="A925" i="4"/>
  <c r="P924" i="4"/>
  <c r="K924" i="4"/>
  <c r="E924" i="4"/>
  <c r="A924" i="4"/>
  <c r="P923" i="4"/>
  <c r="K923" i="4"/>
  <c r="E923" i="4"/>
  <c r="A923" i="4"/>
  <c r="P922" i="4"/>
  <c r="K922" i="4"/>
  <c r="E922" i="4"/>
  <c r="A922" i="4"/>
  <c r="P921" i="4"/>
  <c r="K921" i="4"/>
  <c r="E921" i="4"/>
  <c r="A921" i="4"/>
  <c r="P920" i="4"/>
  <c r="K920" i="4"/>
  <c r="E920" i="4"/>
  <c r="A920" i="4"/>
  <c r="P919" i="4"/>
  <c r="K919" i="4"/>
  <c r="E919" i="4"/>
  <c r="A919" i="4"/>
  <c r="P918" i="4"/>
  <c r="K918" i="4"/>
  <c r="E918" i="4"/>
  <c r="A918" i="4"/>
  <c r="P917" i="4"/>
  <c r="K917" i="4"/>
  <c r="E917" i="4"/>
  <c r="A917" i="4"/>
  <c r="P916" i="4"/>
  <c r="K916" i="4"/>
  <c r="E916" i="4"/>
  <c r="A916" i="4"/>
  <c r="P915" i="4"/>
  <c r="K915" i="4"/>
  <c r="E915" i="4"/>
  <c r="A915" i="4"/>
  <c r="P914" i="4"/>
  <c r="K914" i="4"/>
  <c r="E914" i="4"/>
  <c r="A914" i="4"/>
  <c r="P913" i="4"/>
  <c r="K913" i="4"/>
  <c r="E913" i="4"/>
  <c r="A913" i="4"/>
  <c r="P912" i="4"/>
  <c r="K912" i="4"/>
  <c r="E912" i="4"/>
  <c r="A912" i="4"/>
  <c r="P911" i="4"/>
  <c r="K911" i="4"/>
  <c r="E911" i="4"/>
  <c r="A911" i="4"/>
  <c r="P910" i="4"/>
  <c r="K910" i="4"/>
  <c r="E910" i="4"/>
  <c r="A910" i="4"/>
  <c r="P909" i="4"/>
  <c r="K909" i="4"/>
  <c r="E909" i="4"/>
  <c r="A909" i="4"/>
  <c r="P908" i="4"/>
  <c r="K908" i="4"/>
  <c r="E908" i="4"/>
  <c r="A908" i="4"/>
  <c r="P907" i="4"/>
  <c r="K907" i="4"/>
  <c r="E907" i="4"/>
  <c r="A907" i="4"/>
  <c r="P906" i="4"/>
  <c r="K906" i="4"/>
  <c r="E906" i="4"/>
  <c r="A906" i="4"/>
  <c r="P905" i="4"/>
  <c r="K905" i="4"/>
  <c r="E905" i="4"/>
  <c r="A905" i="4"/>
  <c r="P904" i="4"/>
  <c r="K904" i="4"/>
  <c r="E904" i="4"/>
  <c r="A904" i="4"/>
  <c r="P903" i="4"/>
  <c r="K903" i="4"/>
  <c r="E903" i="4"/>
  <c r="A903" i="4"/>
  <c r="P902" i="4"/>
  <c r="K902" i="4"/>
  <c r="E902" i="4"/>
  <c r="A902" i="4"/>
  <c r="P901" i="4"/>
  <c r="K901" i="4"/>
  <c r="E901" i="4"/>
  <c r="A901" i="4"/>
  <c r="P900" i="4"/>
  <c r="K900" i="4"/>
  <c r="E900" i="4"/>
  <c r="A900" i="4"/>
  <c r="P899" i="4"/>
  <c r="K899" i="4"/>
  <c r="E899" i="4"/>
  <c r="A899" i="4"/>
  <c r="P898" i="4"/>
  <c r="K898" i="4"/>
  <c r="E898" i="4"/>
  <c r="A898" i="4"/>
  <c r="P897" i="4"/>
  <c r="K897" i="4"/>
  <c r="E897" i="4"/>
  <c r="A897" i="4"/>
  <c r="P896" i="4"/>
  <c r="K896" i="4"/>
  <c r="E896" i="4"/>
  <c r="A896" i="4"/>
  <c r="P895" i="4"/>
  <c r="K895" i="4"/>
  <c r="E895" i="4"/>
  <c r="A895" i="4"/>
  <c r="P894" i="4"/>
  <c r="K894" i="4"/>
  <c r="E894" i="4"/>
  <c r="A894" i="4"/>
  <c r="P893" i="4"/>
  <c r="K893" i="4"/>
  <c r="E893" i="4"/>
  <c r="A893" i="4"/>
  <c r="P892" i="4"/>
  <c r="K892" i="4"/>
  <c r="E892" i="4"/>
  <c r="A892" i="4"/>
  <c r="P891" i="4"/>
  <c r="K891" i="4"/>
  <c r="E891" i="4"/>
  <c r="A891" i="4"/>
  <c r="P890" i="4"/>
  <c r="K890" i="4"/>
  <c r="E890" i="4"/>
  <c r="A890" i="4"/>
  <c r="P889" i="4"/>
  <c r="K889" i="4"/>
  <c r="E889" i="4"/>
  <c r="A889" i="4"/>
  <c r="P888" i="4"/>
  <c r="K888" i="4"/>
  <c r="E888" i="4"/>
  <c r="A888" i="4"/>
  <c r="P887" i="4"/>
  <c r="K887" i="4"/>
  <c r="E887" i="4"/>
  <c r="A887" i="4"/>
  <c r="P886" i="4"/>
  <c r="K886" i="4"/>
  <c r="E886" i="4"/>
  <c r="A886" i="4"/>
  <c r="P885" i="4"/>
  <c r="K885" i="4"/>
  <c r="E885" i="4"/>
  <c r="A885" i="4"/>
  <c r="P884" i="4"/>
  <c r="K884" i="4"/>
  <c r="E884" i="4"/>
  <c r="A884" i="4"/>
  <c r="P883" i="4"/>
  <c r="K883" i="4"/>
  <c r="E883" i="4"/>
  <c r="A883" i="4"/>
  <c r="P882" i="4"/>
  <c r="K882" i="4"/>
  <c r="E882" i="4"/>
  <c r="A882" i="4"/>
  <c r="P881" i="4"/>
  <c r="K881" i="4"/>
  <c r="E881" i="4"/>
  <c r="A881" i="4"/>
  <c r="P880" i="4"/>
  <c r="K880" i="4"/>
  <c r="E880" i="4"/>
  <c r="A880" i="4"/>
  <c r="P879" i="4"/>
  <c r="K879" i="4"/>
  <c r="E879" i="4"/>
  <c r="A879" i="4"/>
  <c r="P878" i="4"/>
  <c r="K878" i="4"/>
  <c r="E878" i="4"/>
  <c r="A878" i="4"/>
  <c r="P877" i="4"/>
  <c r="K877" i="4"/>
  <c r="E877" i="4"/>
  <c r="A877" i="4"/>
  <c r="P876" i="4"/>
  <c r="K876" i="4"/>
  <c r="E876" i="4"/>
  <c r="A876" i="4"/>
  <c r="P875" i="4"/>
  <c r="K875" i="4"/>
  <c r="E875" i="4"/>
  <c r="A875" i="4"/>
  <c r="P874" i="4"/>
  <c r="K874" i="4"/>
  <c r="E874" i="4"/>
  <c r="A874" i="4"/>
  <c r="P873" i="4"/>
  <c r="K873" i="4"/>
  <c r="E873" i="4"/>
  <c r="A873" i="4"/>
  <c r="P872" i="4"/>
  <c r="K872" i="4"/>
  <c r="E872" i="4"/>
  <c r="A872" i="4"/>
  <c r="P871" i="4"/>
  <c r="K871" i="4"/>
  <c r="E871" i="4"/>
  <c r="A871" i="4"/>
  <c r="P870" i="4"/>
  <c r="K870" i="4"/>
  <c r="E870" i="4"/>
  <c r="A870" i="4"/>
  <c r="P869" i="4"/>
  <c r="K869" i="4"/>
  <c r="E869" i="4"/>
  <c r="A869" i="4"/>
  <c r="P868" i="4"/>
  <c r="K868" i="4"/>
  <c r="E868" i="4"/>
  <c r="A868" i="4"/>
  <c r="P867" i="4"/>
  <c r="K867" i="4"/>
  <c r="E867" i="4"/>
  <c r="A867" i="4"/>
  <c r="P866" i="4"/>
  <c r="K866" i="4"/>
  <c r="E866" i="4"/>
  <c r="A866" i="4"/>
  <c r="P865" i="4"/>
  <c r="K865" i="4"/>
  <c r="E865" i="4"/>
  <c r="A865" i="4"/>
  <c r="P864" i="4"/>
  <c r="K864" i="4"/>
  <c r="E864" i="4"/>
  <c r="A864" i="4"/>
  <c r="P863" i="4"/>
  <c r="K863" i="4"/>
  <c r="E863" i="4"/>
  <c r="A863" i="4"/>
  <c r="P862" i="4"/>
  <c r="K862" i="4"/>
  <c r="E862" i="4"/>
  <c r="A862" i="4"/>
  <c r="P861" i="4"/>
  <c r="K861" i="4"/>
  <c r="E861" i="4"/>
  <c r="A861" i="4"/>
  <c r="P860" i="4"/>
  <c r="K860" i="4"/>
  <c r="E860" i="4"/>
  <c r="A860" i="4"/>
  <c r="P859" i="4"/>
  <c r="K859" i="4"/>
  <c r="E859" i="4"/>
  <c r="A859" i="4"/>
  <c r="P858" i="4"/>
  <c r="K858" i="4"/>
  <c r="E858" i="4"/>
  <c r="A858" i="4"/>
  <c r="P857" i="4"/>
  <c r="K857" i="4"/>
  <c r="E857" i="4"/>
  <c r="A857" i="4"/>
  <c r="P856" i="4"/>
  <c r="K856" i="4"/>
  <c r="E856" i="4"/>
  <c r="A856" i="4"/>
  <c r="P855" i="4"/>
  <c r="K855" i="4"/>
  <c r="E855" i="4"/>
  <c r="A855" i="4"/>
  <c r="P854" i="4"/>
  <c r="K854" i="4"/>
  <c r="E854" i="4"/>
  <c r="A854" i="4"/>
  <c r="P853" i="4"/>
  <c r="K853" i="4"/>
  <c r="E853" i="4"/>
  <c r="A853" i="4"/>
  <c r="P852" i="4"/>
  <c r="K852" i="4"/>
  <c r="E852" i="4"/>
  <c r="A852" i="4"/>
  <c r="P851" i="4"/>
  <c r="K851" i="4"/>
  <c r="E851" i="4"/>
  <c r="A851" i="4"/>
  <c r="P850" i="4"/>
  <c r="K850" i="4"/>
  <c r="E850" i="4"/>
  <c r="A850" i="4"/>
  <c r="P849" i="4"/>
  <c r="K849" i="4"/>
  <c r="E849" i="4"/>
  <c r="A849" i="4"/>
  <c r="P848" i="4"/>
  <c r="K848" i="4"/>
  <c r="E848" i="4"/>
  <c r="A848" i="4"/>
  <c r="P847" i="4"/>
  <c r="K847" i="4"/>
  <c r="E847" i="4"/>
  <c r="A847" i="4"/>
  <c r="P846" i="4"/>
  <c r="K846" i="4"/>
  <c r="E846" i="4"/>
  <c r="A846" i="4"/>
  <c r="P845" i="4"/>
  <c r="K845" i="4"/>
  <c r="E845" i="4"/>
  <c r="A845" i="4"/>
  <c r="P844" i="4"/>
  <c r="K844" i="4"/>
  <c r="E844" i="4"/>
  <c r="A844" i="4"/>
  <c r="P843" i="4"/>
  <c r="K843" i="4"/>
  <c r="E843" i="4"/>
  <c r="A843" i="4"/>
  <c r="P842" i="4"/>
  <c r="K842" i="4"/>
  <c r="E842" i="4"/>
  <c r="A842" i="4"/>
  <c r="P841" i="4"/>
  <c r="K841" i="4"/>
  <c r="E841" i="4"/>
  <c r="A841" i="4"/>
  <c r="P840" i="4"/>
  <c r="K840" i="4"/>
  <c r="E840" i="4"/>
  <c r="A840" i="4"/>
  <c r="P839" i="4"/>
  <c r="K839" i="4"/>
  <c r="E839" i="4"/>
  <c r="A839" i="4"/>
  <c r="P838" i="4"/>
  <c r="K838" i="4"/>
  <c r="E838" i="4"/>
  <c r="A838" i="4"/>
  <c r="P837" i="4"/>
  <c r="K837" i="4"/>
  <c r="E837" i="4"/>
  <c r="A837" i="4"/>
  <c r="P836" i="4"/>
  <c r="K836" i="4"/>
  <c r="E836" i="4"/>
  <c r="A836" i="4"/>
  <c r="P835" i="4"/>
  <c r="K835" i="4"/>
  <c r="E835" i="4"/>
  <c r="A835" i="4"/>
  <c r="P834" i="4"/>
  <c r="K834" i="4"/>
  <c r="E834" i="4"/>
  <c r="A834" i="4"/>
  <c r="P833" i="4"/>
  <c r="K833" i="4"/>
  <c r="E833" i="4"/>
  <c r="A833" i="4"/>
  <c r="P832" i="4"/>
  <c r="K832" i="4"/>
  <c r="E832" i="4"/>
  <c r="A832" i="4"/>
  <c r="P831" i="4"/>
  <c r="K831" i="4"/>
  <c r="E831" i="4"/>
  <c r="A831" i="4"/>
  <c r="P830" i="4"/>
  <c r="K830" i="4"/>
  <c r="E830" i="4"/>
  <c r="A830" i="4"/>
  <c r="P829" i="4"/>
  <c r="K829" i="4"/>
  <c r="E829" i="4"/>
  <c r="A829" i="4"/>
  <c r="P828" i="4"/>
  <c r="K828" i="4"/>
  <c r="E828" i="4"/>
  <c r="A828" i="4"/>
  <c r="P827" i="4"/>
  <c r="K827" i="4"/>
  <c r="E827" i="4"/>
  <c r="A827" i="4"/>
  <c r="P826" i="4"/>
  <c r="K826" i="4"/>
  <c r="E826" i="4"/>
  <c r="A826" i="4"/>
  <c r="P825" i="4"/>
  <c r="K825" i="4"/>
  <c r="E825" i="4"/>
  <c r="A825" i="4"/>
  <c r="P824" i="4"/>
  <c r="K824" i="4"/>
  <c r="E824" i="4"/>
  <c r="A824" i="4"/>
  <c r="P823" i="4"/>
  <c r="K823" i="4"/>
  <c r="E823" i="4"/>
  <c r="A823" i="4"/>
  <c r="P822" i="4"/>
  <c r="K822" i="4"/>
  <c r="E822" i="4"/>
  <c r="A822" i="4"/>
  <c r="P821" i="4"/>
  <c r="K821" i="4"/>
  <c r="E821" i="4"/>
  <c r="A821" i="4"/>
  <c r="P820" i="4"/>
  <c r="K820" i="4"/>
  <c r="E820" i="4"/>
  <c r="A820" i="4"/>
  <c r="P819" i="4"/>
  <c r="K819" i="4"/>
  <c r="E819" i="4"/>
  <c r="A819" i="4"/>
  <c r="P818" i="4"/>
  <c r="K818" i="4"/>
  <c r="E818" i="4"/>
  <c r="A818" i="4"/>
  <c r="P817" i="4"/>
  <c r="K817" i="4"/>
  <c r="E817" i="4"/>
  <c r="A817" i="4"/>
  <c r="P816" i="4"/>
  <c r="K816" i="4"/>
  <c r="E816" i="4"/>
  <c r="A816" i="4"/>
  <c r="P815" i="4"/>
  <c r="K815" i="4"/>
  <c r="E815" i="4"/>
  <c r="A815" i="4"/>
  <c r="P814" i="4"/>
  <c r="K814" i="4"/>
  <c r="E814" i="4"/>
  <c r="A814" i="4"/>
  <c r="P813" i="4"/>
  <c r="K813" i="4"/>
  <c r="E813" i="4"/>
  <c r="A813" i="4"/>
  <c r="P812" i="4"/>
  <c r="K812" i="4"/>
  <c r="E812" i="4"/>
  <c r="A812" i="4"/>
  <c r="P811" i="4"/>
  <c r="K811" i="4"/>
  <c r="E811" i="4"/>
  <c r="A811" i="4"/>
  <c r="P810" i="4"/>
  <c r="K810" i="4"/>
  <c r="E810" i="4"/>
  <c r="A810" i="4"/>
  <c r="P809" i="4"/>
  <c r="K809" i="4"/>
  <c r="E809" i="4"/>
  <c r="A809" i="4"/>
  <c r="P808" i="4"/>
  <c r="K808" i="4"/>
  <c r="E808" i="4"/>
  <c r="A808" i="4"/>
  <c r="P807" i="4"/>
  <c r="K807" i="4"/>
  <c r="E807" i="4"/>
  <c r="A807" i="4"/>
  <c r="P806" i="4"/>
  <c r="K806" i="4"/>
  <c r="E806" i="4"/>
  <c r="A806" i="4"/>
  <c r="P805" i="4"/>
  <c r="K805" i="4"/>
  <c r="E805" i="4"/>
  <c r="A805" i="4"/>
  <c r="P804" i="4"/>
  <c r="K804" i="4"/>
  <c r="E804" i="4"/>
  <c r="A804" i="4"/>
  <c r="P803" i="4"/>
  <c r="K803" i="4"/>
  <c r="E803" i="4"/>
  <c r="A803" i="4"/>
  <c r="P802" i="4"/>
  <c r="K802" i="4"/>
  <c r="E802" i="4"/>
  <c r="A802" i="4"/>
  <c r="P801" i="4"/>
  <c r="K801" i="4"/>
  <c r="E801" i="4"/>
  <c r="A801" i="4"/>
  <c r="P800" i="4"/>
  <c r="K800" i="4"/>
  <c r="E800" i="4"/>
  <c r="A800" i="4"/>
  <c r="P799" i="4"/>
  <c r="K799" i="4"/>
  <c r="E799" i="4"/>
  <c r="A799" i="4"/>
  <c r="P798" i="4"/>
  <c r="K798" i="4"/>
  <c r="E798" i="4"/>
  <c r="A798" i="4"/>
  <c r="P797" i="4"/>
  <c r="K797" i="4"/>
  <c r="E797" i="4"/>
  <c r="A797" i="4"/>
  <c r="P796" i="4"/>
  <c r="K796" i="4"/>
  <c r="E796" i="4"/>
  <c r="A796" i="4"/>
  <c r="P795" i="4"/>
  <c r="K795" i="4"/>
  <c r="E795" i="4"/>
  <c r="A795" i="4"/>
  <c r="P794" i="4"/>
  <c r="K794" i="4"/>
  <c r="E794" i="4"/>
  <c r="A794" i="4"/>
  <c r="P793" i="4"/>
  <c r="K793" i="4"/>
  <c r="E793" i="4"/>
  <c r="A793" i="4"/>
  <c r="P792" i="4"/>
  <c r="K792" i="4"/>
  <c r="E792" i="4"/>
  <c r="A792" i="4"/>
  <c r="P791" i="4"/>
  <c r="K791" i="4"/>
  <c r="E791" i="4"/>
  <c r="A791" i="4"/>
  <c r="P790" i="4"/>
  <c r="K790" i="4"/>
  <c r="E790" i="4"/>
  <c r="A790" i="4"/>
  <c r="P789" i="4"/>
  <c r="K789" i="4"/>
  <c r="E789" i="4"/>
  <c r="A789" i="4"/>
  <c r="P788" i="4"/>
  <c r="K788" i="4"/>
  <c r="E788" i="4"/>
  <c r="A788" i="4"/>
  <c r="P787" i="4"/>
  <c r="K787" i="4"/>
  <c r="E787" i="4"/>
  <c r="A787" i="4"/>
  <c r="P786" i="4"/>
  <c r="K786" i="4"/>
  <c r="E786" i="4"/>
  <c r="A786" i="4"/>
  <c r="P785" i="4"/>
  <c r="K785" i="4"/>
  <c r="E785" i="4"/>
  <c r="A785" i="4"/>
  <c r="P784" i="4"/>
  <c r="K784" i="4"/>
  <c r="E784" i="4"/>
  <c r="A784" i="4"/>
  <c r="P783" i="4"/>
  <c r="K783" i="4"/>
  <c r="E783" i="4"/>
  <c r="A783" i="4"/>
  <c r="P782" i="4"/>
  <c r="K782" i="4"/>
  <c r="E782" i="4"/>
  <c r="A782" i="4"/>
  <c r="P781" i="4"/>
  <c r="K781" i="4"/>
  <c r="E781" i="4"/>
  <c r="A781" i="4"/>
  <c r="P780" i="4"/>
  <c r="K780" i="4"/>
  <c r="E780" i="4"/>
  <c r="A780" i="4"/>
  <c r="P779" i="4"/>
  <c r="K779" i="4"/>
  <c r="E779" i="4"/>
  <c r="A779" i="4"/>
  <c r="P778" i="4"/>
  <c r="K778" i="4"/>
  <c r="E778" i="4"/>
  <c r="A778" i="4"/>
  <c r="P777" i="4"/>
  <c r="K777" i="4"/>
  <c r="E777" i="4"/>
  <c r="A777" i="4"/>
  <c r="P776" i="4"/>
  <c r="K776" i="4"/>
  <c r="E776" i="4"/>
  <c r="A776" i="4"/>
  <c r="P775" i="4"/>
  <c r="K775" i="4"/>
  <c r="E775" i="4"/>
  <c r="A775" i="4"/>
  <c r="P774" i="4"/>
  <c r="K774" i="4"/>
  <c r="E774" i="4"/>
  <c r="A774" i="4"/>
  <c r="P773" i="4"/>
  <c r="K773" i="4"/>
  <c r="E773" i="4"/>
  <c r="A773" i="4"/>
  <c r="P772" i="4"/>
  <c r="K772" i="4"/>
  <c r="E772" i="4"/>
  <c r="A772" i="4"/>
  <c r="P771" i="4"/>
  <c r="K771" i="4"/>
  <c r="E771" i="4"/>
  <c r="A771" i="4"/>
  <c r="P770" i="4"/>
  <c r="K770" i="4"/>
  <c r="E770" i="4"/>
  <c r="A770" i="4"/>
  <c r="P769" i="4"/>
  <c r="K769" i="4"/>
  <c r="E769" i="4"/>
  <c r="A769" i="4"/>
  <c r="P768" i="4"/>
  <c r="K768" i="4"/>
  <c r="E768" i="4"/>
  <c r="A768" i="4"/>
  <c r="P767" i="4"/>
  <c r="K767" i="4"/>
  <c r="E767" i="4"/>
  <c r="A767" i="4"/>
  <c r="P766" i="4"/>
  <c r="K766" i="4"/>
  <c r="E766" i="4"/>
  <c r="A766" i="4"/>
  <c r="P765" i="4"/>
  <c r="K765" i="4"/>
  <c r="E765" i="4"/>
  <c r="A765" i="4"/>
  <c r="P764" i="4"/>
  <c r="K764" i="4"/>
  <c r="E764" i="4"/>
  <c r="A764" i="4"/>
  <c r="P763" i="4"/>
  <c r="K763" i="4"/>
  <c r="E763" i="4"/>
  <c r="A763" i="4"/>
  <c r="P762" i="4"/>
  <c r="K762" i="4"/>
  <c r="E762" i="4"/>
  <c r="A762" i="4"/>
  <c r="P761" i="4"/>
  <c r="K761" i="4"/>
  <c r="E761" i="4"/>
  <c r="A761" i="4"/>
  <c r="P760" i="4"/>
  <c r="K760" i="4"/>
  <c r="E760" i="4"/>
  <c r="A760" i="4"/>
  <c r="P759" i="4"/>
  <c r="K759" i="4"/>
  <c r="E759" i="4"/>
  <c r="A759" i="4"/>
  <c r="P758" i="4"/>
  <c r="K758" i="4"/>
  <c r="E758" i="4"/>
  <c r="A758" i="4"/>
  <c r="P757" i="4"/>
  <c r="K757" i="4"/>
  <c r="E757" i="4"/>
  <c r="A757" i="4"/>
  <c r="P756" i="4"/>
  <c r="K756" i="4"/>
  <c r="E756" i="4"/>
  <c r="A756" i="4"/>
  <c r="P755" i="4"/>
  <c r="K755" i="4"/>
  <c r="E755" i="4"/>
  <c r="A755" i="4"/>
  <c r="P754" i="4"/>
  <c r="K754" i="4"/>
  <c r="E754" i="4"/>
  <c r="A754" i="4"/>
  <c r="P753" i="4"/>
  <c r="K753" i="4"/>
  <c r="E753" i="4"/>
  <c r="A753" i="4"/>
  <c r="P752" i="4"/>
  <c r="K752" i="4"/>
  <c r="E752" i="4"/>
  <c r="A752" i="4"/>
  <c r="P751" i="4"/>
  <c r="K751" i="4"/>
  <c r="E751" i="4"/>
  <c r="A751" i="4"/>
  <c r="P750" i="4"/>
  <c r="K750" i="4"/>
  <c r="E750" i="4"/>
  <c r="A750" i="4"/>
  <c r="P749" i="4"/>
  <c r="K749" i="4"/>
  <c r="E749" i="4"/>
  <c r="A749" i="4"/>
  <c r="P748" i="4"/>
  <c r="K748" i="4"/>
  <c r="E748" i="4"/>
  <c r="A748" i="4"/>
  <c r="P747" i="4"/>
  <c r="K747" i="4"/>
  <c r="E747" i="4"/>
  <c r="A747" i="4"/>
  <c r="P746" i="4"/>
  <c r="K746" i="4"/>
  <c r="E746" i="4"/>
  <c r="A746" i="4"/>
  <c r="P745" i="4"/>
  <c r="K745" i="4"/>
  <c r="E745" i="4"/>
  <c r="A745" i="4"/>
  <c r="P744" i="4"/>
  <c r="K744" i="4"/>
  <c r="E744" i="4"/>
  <c r="A744" i="4"/>
  <c r="P743" i="4"/>
  <c r="K743" i="4"/>
  <c r="E743" i="4"/>
  <c r="A743" i="4"/>
  <c r="P742" i="4"/>
  <c r="K742" i="4"/>
  <c r="E742" i="4"/>
  <c r="A742" i="4"/>
  <c r="P741" i="4"/>
  <c r="K741" i="4"/>
  <c r="E741" i="4"/>
  <c r="A741" i="4"/>
  <c r="P740" i="4"/>
  <c r="K740" i="4"/>
  <c r="E740" i="4"/>
  <c r="A740" i="4"/>
  <c r="P739" i="4"/>
  <c r="K739" i="4"/>
  <c r="E739" i="4"/>
  <c r="A739" i="4"/>
  <c r="P738" i="4"/>
  <c r="K738" i="4"/>
  <c r="E738" i="4"/>
  <c r="A738" i="4"/>
  <c r="P737" i="4"/>
  <c r="K737" i="4"/>
  <c r="E737" i="4"/>
  <c r="A737" i="4"/>
  <c r="P736" i="4"/>
  <c r="K736" i="4"/>
  <c r="E736" i="4"/>
  <c r="A736" i="4"/>
  <c r="P735" i="4"/>
  <c r="K735" i="4"/>
  <c r="E735" i="4"/>
  <c r="A735" i="4"/>
  <c r="P734" i="4"/>
  <c r="K734" i="4"/>
  <c r="E734" i="4"/>
  <c r="A734" i="4"/>
  <c r="P733" i="4"/>
  <c r="K733" i="4"/>
  <c r="E733" i="4"/>
  <c r="A733" i="4"/>
  <c r="P732" i="4"/>
  <c r="K732" i="4"/>
  <c r="E732" i="4"/>
  <c r="A732" i="4"/>
  <c r="P731" i="4"/>
  <c r="K731" i="4"/>
  <c r="E731" i="4"/>
  <c r="A731" i="4"/>
  <c r="P730" i="4"/>
  <c r="K730" i="4"/>
  <c r="E730" i="4"/>
  <c r="A730" i="4"/>
  <c r="P729" i="4"/>
  <c r="K729" i="4"/>
  <c r="E729" i="4"/>
  <c r="A729" i="4"/>
  <c r="P728" i="4"/>
  <c r="K728" i="4"/>
  <c r="E728" i="4"/>
  <c r="A728" i="4"/>
  <c r="P727" i="4"/>
  <c r="K727" i="4"/>
  <c r="E727" i="4"/>
  <c r="A727" i="4"/>
  <c r="P726" i="4"/>
  <c r="K726" i="4"/>
  <c r="E726" i="4"/>
  <c r="A726" i="4"/>
  <c r="P725" i="4"/>
  <c r="K725" i="4"/>
  <c r="E725" i="4"/>
  <c r="A725" i="4"/>
  <c r="P724" i="4"/>
  <c r="K724" i="4"/>
  <c r="E724" i="4"/>
  <c r="A724" i="4"/>
  <c r="P723" i="4"/>
  <c r="K723" i="4"/>
  <c r="E723" i="4"/>
  <c r="A723" i="4"/>
  <c r="P722" i="4"/>
  <c r="K722" i="4"/>
  <c r="E722" i="4"/>
  <c r="A722" i="4"/>
  <c r="P721" i="4"/>
  <c r="K721" i="4"/>
  <c r="E721" i="4"/>
  <c r="A721" i="4"/>
  <c r="P720" i="4"/>
  <c r="K720" i="4"/>
  <c r="E720" i="4"/>
  <c r="A720" i="4"/>
  <c r="P719" i="4"/>
  <c r="K719" i="4"/>
  <c r="E719" i="4"/>
  <c r="A719" i="4"/>
  <c r="P718" i="4"/>
  <c r="K718" i="4"/>
  <c r="E718" i="4"/>
  <c r="A718" i="4"/>
  <c r="P717" i="4"/>
  <c r="K717" i="4"/>
  <c r="E717" i="4"/>
  <c r="A717" i="4"/>
  <c r="P716" i="4"/>
  <c r="K716" i="4"/>
  <c r="E716" i="4"/>
  <c r="A716" i="4"/>
  <c r="P715" i="4"/>
  <c r="K715" i="4"/>
  <c r="E715" i="4"/>
  <c r="A715" i="4"/>
  <c r="P714" i="4"/>
  <c r="K714" i="4"/>
  <c r="E714" i="4"/>
  <c r="A714" i="4"/>
  <c r="P713" i="4"/>
  <c r="K713" i="4"/>
  <c r="E713" i="4"/>
  <c r="A713" i="4"/>
  <c r="P712" i="4"/>
  <c r="K712" i="4"/>
  <c r="E712" i="4"/>
  <c r="A712" i="4"/>
  <c r="P711" i="4"/>
  <c r="K711" i="4"/>
  <c r="E711" i="4"/>
  <c r="A711" i="4"/>
  <c r="P710" i="4"/>
  <c r="K710" i="4"/>
  <c r="E710" i="4"/>
  <c r="A710" i="4"/>
  <c r="P709" i="4"/>
  <c r="K709" i="4"/>
  <c r="E709" i="4"/>
  <c r="A709" i="4"/>
  <c r="P708" i="4"/>
  <c r="K708" i="4"/>
  <c r="E708" i="4"/>
  <c r="A708" i="4"/>
  <c r="P707" i="4"/>
  <c r="K707" i="4"/>
  <c r="E707" i="4"/>
  <c r="A707" i="4"/>
  <c r="P706" i="4"/>
  <c r="K706" i="4"/>
  <c r="E706" i="4"/>
  <c r="A706" i="4"/>
  <c r="P705" i="4"/>
  <c r="K705" i="4"/>
  <c r="E705" i="4"/>
  <c r="A705" i="4"/>
  <c r="P704" i="4"/>
  <c r="K704" i="4"/>
  <c r="E704" i="4"/>
  <c r="A704" i="4"/>
  <c r="P703" i="4"/>
  <c r="K703" i="4"/>
  <c r="E703" i="4"/>
  <c r="A703" i="4"/>
  <c r="P702" i="4"/>
  <c r="K702" i="4"/>
  <c r="E702" i="4"/>
  <c r="A702" i="4"/>
  <c r="P701" i="4"/>
  <c r="K701" i="4"/>
  <c r="E701" i="4"/>
  <c r="A701" i="4"/>
  <c r="P700" i="4"/>
  <c r="K700" i="4"/>
  <c r="E700" i="4"/>
  <c r="A700" i="4"/>
  <c r="P699" i="4"/>
  <c r="K699" i="4"/>
  <c r="E699" i="4"/>
  <c r="A699" i="4"/>
  <c r="P698" i="4"/>
  <c r="K698" i="4"/>
  <c r="E698" i="4"/>
  <c r="A698" i="4"/>
  <c r="P697" i="4"/>
  <c r="K697" i="4"/>
  <c r="E697" i="4"/>
  <c r="A697" i="4"/>
  <c r="P696" i="4"/>
  <c r="K696" i="4"/>
  <c r="E696" i="4"/>
  <c r="A696" i="4"/>
  <c r="P695" i="4"/>
  <c r="K695" i="4"/>
  <c r="E695" i="4"/>
  <c r="A695" i="4"/>
  <c r="P694" i="4"/>
  <c r="K694" i="4"/>
  <c r="E694" i="4"/>
  <c r="A694" i="4"/>
  <c r="P693" i="4"/>
  <c r="K693" i="4"/>
  <c r="E693" i="4"/>
  <c r="A693" i="4"/>
  <c r="P692" i="4"/>
  <c r="K692" i="4"/>
  <c r="E692" i="4"/>
  <c r="A692" i="4"/>
  <c r="P691" i="4"/>
  <c r="K691" i="4"/>
  <c r="E691" i="4"/>
  <c r="A691" i="4"/>
  <c r="P690" i="4"/>
  <c r="K690" i="4"/>
  <c r="E690" i="4"/>
  <c r="A690" i="4"/>
  <c r="P689" i="4"/>
  <c r="K689" i="4"/>
  <c r="E689" i="4"/>
  <c r="A689" i="4"/>
  <c r="P688" i="4"/>
  <c r="K688" i="4"/>
  <c r="E688" i="4"/>
  <c r="A688" i="4"/>
  <c r="P687" i="4"/>
  <c r="K687" i="4"/>
  <c r="E687" i="4"/>
  <c r="A687" i="4"/>
  <c r="P686" i="4"/>
  <c r="K686" i="4"/>
  <c r="E686" i="4"/>
  <c r="A686" i="4"/>
  <c r="P685" i="4"/>
  <c r="K685" i="4"/>
  <c r="E685" i="4"/>
  <c r="A685" i="4"/>
  <c r="P684" i="4"/>
  <c r="K684" i="4"/>
  <c r="E684" i="4"/>
  <c r="A684" i="4"/>
  <c r="P683" i="4"/>
  <c r="K683" i="4"/>
  <c r="E683" i="4"/>
  <c r="A683" i="4"/>
  <c r="P682" i="4"/>
  <c r="K682" i="4"/>
  <c r="E682" i="4"/>
  <c r="A682" i="4"/>
  <c r="P681" i="4"/>
  <c r="K681" i="4"/>
  <c r="E681" i="4"/>
  <c r="A681" i="4"/>
  <c r="P680" i="4"/>
  <c r="K680" i="4"/>
  <c r="E680" i="4"/>
  <c r="A680" i="4"/>
  <c r="P679" i="4"/>
  <c r="K679" i="4"/>
  <c r="E679" i="4"/>
  <c r="A679" i="4"/>
  <c r="P678" i="4"/>
  <c r="K678" i="4"/>
  <c r="E678" i="4"/>
  <c r="A678" i="4"/>
  <c r="P677" i="4"/>
  <c r="K677" i="4"/>
  <c r="E677" i="4"/>
  <c r="A677" i="4"/>
  <c r="P676" i="4"/>
  <c r="K676" i="4"/>
  <c r="E676" i="4"/>
  <c r="A676" i="4"/>
  <c r="P675" i="4"/>
  <c r="K675" i="4"/>
  <c r="E675" i="4"/>
  <c r="A675" i="4"/>
  <c r="P674" i="4"/>
  <c r="K674" i="4"/>
  <c r="E674" i="4"/>
  <c r="A674" i="4"/>
  <c r="P673" i="4"/>
  <c r="K673" i="4"/>
  <c r="E673" i="4"/>
  <c r="A673" i="4"/>
  <c r="P672" i="4"/>
  <c r="K672" i="4"/>
  <c r="E672" i="4"/>
  <c r="A672" i="4"/>
  <c r="P671" i="4"/>
  <c r="K671" i="4"/>
  <c r="E671" i="4"/>
  <c r="A671" i="4"/>
  <c r="P670" i="4"/>
  <c r="K670" i="4"/>
  <c r="E670" i="4"/>
  <c r="A670" i="4"/>
  <c r="P669" i="4"/>
  <c r="K669" i="4"/>
  <c r="E669" i="4"/>
  <c r="A669" i="4"/>
  <c r="P668" i="4"/>
  <c r="K668" i="4"/>
  <c r="E668" i="4"/>
  <c r="A668" i="4"/>
  <c r="P667" i="4"/>
  <c r="K667" i="4"/>
  <c r="E667" i="4"/>
  <c r="A667" i="4"/>
  <c r="P666" i="4"/>
  <c r="K666" i="4"/>
  <c r="E666" i="4"/>
  <c r="A666" i="4"/>
  <c r="P665" i="4"/>
  <c r="K665" i="4"/>
  <c r="E665" i="4"/>
  <c r="A665" i="4"/>
  <c r="P664" i="4"/>
  <c r="K664" i="4"/>
  <c r="E664" i="4"/>
  <c r="A664" i="4"/>
  <c r="P663" i="4"/>
  <c r="K663" i="4"/>
  <c r="E663" i="4"/>
  <c r="A663" i="4"/>
  <c r="P662" i="4"/>
  <c r="K662" i="4"/>
  <c r="E662" i="4"/>
  <c r="A662" i="4"/>
  <c r="P661" i="4"/>
  <c r="K661" i="4"/>
  <c r="E661" i="4"/>
  <c r="A661" i="4"/>
  <c r="P660" i="4"/>
  <c r="K660" i="4"/>
  <c r="E660" i="4"/>
  <c r="A660" i="4"/>
  <c r="P659" i="4"/>
  <c r="K659" i="4"/>
  <c r="E659" i="4"/>
  <c r="A659" i="4"/>
  <c r="P658" i="4"/>
  <c r="K658" i="4"/>
  <c r="E658" i="4"/>
  <c r="A658" i="4"/>
  <c r="P657" i="4"/>
  <c r="K657" i="4"/>
  <c r="E657" i="4"/>
  <c r="A657" i="4"/>
  <c r="P656" i="4"/>
  <c r="K656" i="4"/>
  <c r="E656" i="4"/>
  <c r="A656" i="4"/>
  <c r="P655" i="4"/>
  <c r="K655" i="4"/>
  <c r="E655" i="4"/>
  <c r="A655" i="4"/>
  <c r="P654" i="4"/>
  <c r="K654" i="4"/>
  <c r="E654" i="4"/>
  <c r="A654" i="4"/>
  <c r="P653" i="4"/>
  <c r="K653" i="4"/>
  <c r="E653" i="4"/>
  <c r="A653" i="4"/>
  <c r="P652" i="4"/>
  <c r="K652" i="4"/>
  <c r="E652" i="4"/>
  <c r="A652" i="4"/>
  <c r="P651" i="4"/>
  <c r="K651" i="4"/>
  <c r="E651" i="4"/>
  <c r="A651" i="4"/>
  <c r="P650" i="4"/>
  <c r="K650" i="4"/>
  <c r="E650" i="4"/>
  <c r="A650" i="4"/>
  <c r="P649" i="4"/>
  <c r="K649" i="4"/>
  <c r="E649" i="4"/>
  <c r="A649" i="4"/>
  <c r="P648" i="4"/>
  <c r="K648" i="4"/>
  <c r="E648" i="4"/>
  <c r="A648" i="4"/>
  <c r="P647" i="4"/>
  <c r="K647" i="4"/>
  <c r="E647" i="4"/>
  <c r="A647" i="4"/>
  <c r="P646" i="4"/>
  <c r="K646" i="4"/>
  <c r="E646" i="4"/>
  <c r="A646" i="4"/>
  <c r="P645" i="4"/>
  <c r="K645" i="4"/>
  <c r="E645" i="4"/>
  <c r="A645" i="4"/>
  <c r="P644" i="4"/>
  <c r="K644" i="4"/>
  <c r="E644" i="4"/>
  <c r="A644" i="4"/>
  <c r="P643" i="4"/>
  <c r="K643" i="4"/>
  <c r="E643" i="4"/>
  <c r="A643" i="4"/>
  <c r="P642" i="4"/>
  <c r="K642" i="4"/>
  <c r="E642" i="4"/>
  <c r="A642" i="4"/>
  <c r="P641" i="4"/>
  <c r="K641" i="4"/>
  <c r="E641" i="4"/>
  <c r="A641" i="4"/>
  <c r="P640" i="4"/>
  <c r="K640" i="4"/>
  <c r="E640" i="4"/>
  <c r="A640" i="4"/>
  <c r="P639" i="4"/>
  <c r="K639" i="4"/>
  <c r="E639" i="4"/>
  <c r="A639" i="4"/>
  <c r="P638" i="4"/>
  <c r="K638" i="4"/>
  <c r="E638" i="4"/>
  <c r="A638" i="4"/>
  <c r="P637" i="4"/>
  <c r="K637" i="4"/>
  <c r="E637" i="4"/>
  <c r="A637" i="4"/>
  <c r="P636" i="4"/>
  <c r="K636" i="4"/>
  <c r="E636" i="4"/>
  <c r="A636" i="4"/>
  <c r="P635" i="4"/>
  <c r="K635" i="4"/>
  <c r="E635" i="4"/>
  <c r="A635" i="4"/>
  <c r="P634" i="4"/>
  <c r="K634" i="4"/>
  <c r="E634" i="4"/>
  <c r="A634" i="4"/>
  <c r="P633" i="4"/>
  <c r="K633" i="4"/>
  <c r="E633" i="4"/>
  <c r="A633" i="4"/>
  <c r="P632" i="4"/>
  <c r="K632" i="4"/>
  <c r="E632" i="4"/>
  <c r="A632" i="4"/>
  <c r="P631" i="4"/>
  <c r="K631" i="4"/>
  <c r="E631" i="4"/>
  <c r="A631" i="4"/>
  <c r="P630" i="4"/>
  <c r="K630" i="4"/>
  <c r="E630" i="4"/>
  <c r="A630" i="4"/>
  <c r="P629" i="4"/>
  <c r="K629" i="4"/>
  <c r="E629" i="4"/>
  <c r="A629" i="4"/>
  <c r="P628" i="4"/>
  <c r="K628" i="4"/>
  <c r="E628" i="4"/>
  <c r="A628" i="4"/>
  <c r="P627" i="4"/>
  <c r="K627" i="4"/>
  <c r="E627" i="4"/>
  <c r="A627" i="4"/>
  <c r="P626" i="4"/>
  <c r="K626" i="4"/>
  <c r="E626" i="4"/>
  <c r="A626" i="4"/>
  <c r="P625" i="4"/>
  <c r="K625" i="4"/>
  <c r="E625" i="4"/>
  <c r="A625" i="4"/>
  <c r="P624" i="4"/>
  <c r="K624" i="4"/>
  <c r="E624" i="4"/>
  <c r="A624" i="4"/>
  <c r="P623" i="4"/>
  <c r="K623" i="4"/>
  <c r="E623" i="4"/>
  <c r="A623" i="4"/>
  <c r="P622" i="4"/>
  <c r="K622" i="4"/>
  <c r="E622" i="4"/>
  <c r="A622" i="4"/>
  <c r="P621" i="4"/>
  <c r="K621" i="4"/>
  <c r="E621" i="4"/>
  <c r="A621" i="4"/>
  <c r="P620" i="4"/>
  <c r="K620" i="4"/>
  <c r="E620" i="4"/>
  <c r="A620" i="4"/>
  <c r="P619" i="4"/>
  <c r="K619" i="4"/>
  <c r="E619" i="4"/>
  <c r="A619" i="4"/>
  <c r="P618" i="4"/>
  <c r="K618" i="4"/>
  <c r="E618" i="4"/>
  <c r="A618" i="4"/>
  <c r="P617" i="4"/>
  <c r="K617" i="4"/>
  <c r="E617" i="4"/>
  <c r="A617" i="4"/>
  <c r="P616" i="4"/>
  <c r="K616" i="4"/>
  <c r="E616" i="4"/>
  <c r="A616" i="4"/>
  <c r="P615" i="4"/>
  <c r="K615" i="4"/>
  <c r="E615" i="4"/>
  <c r="A615" i="4"/>
  <c r="P614" i="4"/>
  <c r="K614" i="4"/>
  <c r="E614" i="4"/>
  <c r="A614" i="4"/>
  <c r="P613" i="4"/>
  <c r="K613" i="4"/>
  <c r="E613" i="4"/>
  <c r="A613" i="4"/>
  <c r="P612" i="4"/>
  <c r="K612" i="4"/>
  <c r="E612" i="4"/>
  <c r="A612" i="4"/>
  <c r="P611" i="4"/>
  <c r="K611" i="4"/>
  <c r="E611" i="4"/>
  <c r="A611" i="4"/>
  <c r="P610" i="4"/>
  <c r="K610" i="4"/>
  <c r="E610" i="4"/>
  <c r="A610" i="4"/>
  <c r="P609" i="4"/>
  <c r="K609" i="4"/>
  <c r="E609" i="4"/>
  <c r="A609" i="4"/>
  <c r="P608" i="4"/>
  <c r="K608" i="4"/>
  <c r="E608" i="4"/>
  <c r="A608" i="4"/>
  <c r="P607" i="4"/>
  <c r="K607" i="4"/>
  <c r="E607" i="4"/>
  <c r="A607" i="4"/>
  <c r="P606" i="4"/>
  <c r="K606" i="4"/>
  <c r="E606" i="4"/>
  <c r="A606" i="4"/>
  <c r="P605" i="4"/>
  <c r="K605" i="4"/>
  <c r="E605" i="4"/>
  <c r="A605" i="4"/>
  <c r="P604" i="4"/>
  <c r="K604" i="4"/>
  <c r="E604" i="4"/>
  <c r="A604" i="4"/>
  <c r="P603" i="4"/>
  <c r="K603" i="4"/>
  <c r="E603" i="4"/>
  <c r="A603" i="4"/>
  <c r="P602" i="4"/>
  <c r="K602" i="4"/>
  <c r="E602" i="4"/>
  <c r="A602" i="4"/>
  <c r="P601" i="4"/>
  <c r="K601" i="4"/>
  <c r="E601" i="4"/>
  <c r="A601" i="4"/>
  <c r="P600" i="4"/>
  <c r="K600" i="4"/>
  <c r="E600" i="4"/>
  <c r="A600" i="4"/>
  <c r="P599" i="4"/>
  <c r="K599" i="4"/>
  <c r="E599" i="4"/>
  <c r="A599" i="4"/>
  <c r="P598" i="4"/>
  <c r="K598" i="4"/>
  <c r="E598" i="4"/>
  <c r="A598" i="4"/>
  <c r="P597" i="4"/>
  <c r="K597" i="4"/>
  <c r="E597" i="4"/>
  <c r="A597" i="4"/>
  <c r="P596" i="4"/>
  <c r="K596" i="4"/>
  <c r="E596" i="4"/>
  <c r="A596" i="4"/>
  <c r="P595" i="4"/>
  <c r="K595" i="4"/>
  <c r="E595" i="4"/>
  <c r="A595" i="4"/>
  <c r="P594" i="4"/>
  <c r="K594" i="4"/>
  <c r="E594" i="4"/>
  <c r="A594" i="4"/>
  <c r="P593" i="4"/>
  <c r="K593" i="4"/>
  <c r="E593" i="4"/>
  <c r="A593" i="4"/>
  <c r="P592" i="4"/>
  <c r="K592" i="4"/>
  <c r="E592" i="4"/>
  <c r="A592" i="4"/>
  <c r="P591" i="4"/>
  <c r="K591" i="4"/>
  <c r="E591" i="4"/>
  <c r="A591" i="4"/>
  <c r="P590" i="4"/>
  <c r="K590" i="4"/>
  <c r="E590" i="4"/>
  <c r="A590" i="4"/>
  <c r="P589" i="4"/>
  <c r="K589" i="4"/>
  <c r="E589" i="4"/>
  <c r="A589" i="4"/>
  <c r="P588" i="4"/>
  <c r="K588" i="4"/>
  <c r="E588" i="4"/>
  <c r="A588" i="4"/>
  <c r="P587" i="4"/>
  <c r="K587" i="4"/>
  <c r="E587" i="4"/>
  <c r="A587" i="4"/>
  <c r="P586" i="4"/>
  <c r="K586" i="4"/>
  <c r="E586" i="4"/>
  <c r="A586" i="4"/>
  <c r="P585" i="4"/>
  <c r="K585" i="4"/>
  <c r="E585" i="4"/>
  <c r="A585" i="4"/>
  <c r="P584" i="4"/>
  <c r="K584" i="4"/>
  <c r="E584" i="4"/>
  <c r="A584" i="4"/>
  <c r="P583" i="4"/>
  <c r="K583" i="4"/>
  <c r="E583" i="4"/>
  <c r="A583" i="4"/>
  <c r="P582" i="4"/>
  <c r="K582" i="4"/>
  <c r="E582" i="4"/>
  <c r="A582" i="4"/>
  <c r="P581" i="4"/>
  <c r="K581" i="4"/>
  <c r="E581" i="4"/>
  <c r="A581" i="4"/>
  <c r="P580" i="4"/>
  <c r="K580" i="4"/>
  <c r="E580" i="4"/>
  <c r="A580" i="4"/>
  <c r="P579" i="4"/>
  <c r="K579" i="4"/>
  <c r="E579" i="4"/>
  <c r="A579" i="4"/>
  <c r="P578" i="4"/>
  <c r="K578" i="4"/>
  <c r="E578" i="4"/>
  <c r="A578" i="4"/>
  <c r="P577" i="4"/>
  <c r="K577" i="4"/>
  <c r="E577" i="4"/>
  <c r="A577" i="4"/>
  <c r="P576" i="4"/>
  <c r="K576" i="4"/>
  <c r="E576" i="4"/>
  <c r="A576" i="4"/>
  <c r="P575" i="4"/>
  <c r="K575" i="4"/>
  <c r="E575" i="4"/>
  <c r="A575" i="4"/>
  <c r="P574" i="4"/>
  <c r="K574" i="4"/>
  <c r="E574" i="4"/>
  <c r="A574" i="4"/>
  <c r="P573" i="4"/>
  <c r="K573" i="4"/>
  <c r="E573" i="4"/>
  <c r="A573" i="4"/>
  <c r="P572" i="4"/>
  <c r="K572" i="4"/>
  <c r="E572" i="4"/>
  <c r="A572" i="4"/>
  <c r="P571" i="4"/>
  <c r="K571" i="4"/>
  <c r="E571" i="4"/>
  <c r="A571" i="4"/>
  <c r="P570" i="4"/>
  <c r="K570" i="4"/>
  <c r="E570" i="4"/>
  <c r="A570" i="4"/>
  <c r="P569" i="4"/>
  <c r="K569" i="4"/>
  <c r="E569" i="4"/>
  <c r="A569" i="4"/>
  <c r="P568" i="4"/>
  <c r="K568" i="4"/>
  <c r="E568" i="4"/>
  <c r="A568" i="4"/>
  <c r="P567" i="4"/>
  <c r="K567" i="4"/>
  <c r="E567" i="4"/>
  <c r="A567" i="4"/>
  <c r="P566" i="4"/>
  <c r="K566" i="4"/>
  <c r="E566" i="4"/>
  <c r="A566" i="4"/>
  <c r="P565" i="4"/>
  <c r="K565" i="4"/>
  <c r="E565" i="4"/>
  <c r="A565" i="4"/>
  <c r="P564" i="4"/>
  <c r="K564" i="4"/>
  <c r="E564" i="4"/>
  <c r="A564" i="4"/>
  <c r="P563" i="4"/>
  <c r="K563" i="4"/>
  <c r="E563" i="4"/>
  <c r="A563" i="4"/>
  <c r="P562" i="4"/>
  <c r="K562" i="4"/>
  <c r="E562" i="4"/>
  <c r="A562" i="4"/>
  <c r="P561" i="4"/>
  <c r="K561" i="4"/>
  <c r="E561" i="4"/>
  <c r="A561" i="4"/>
  <c r="P560" i="4"/>
  <c r="K560" i="4"/>
  <c r="E560" i="4"/>
  <c r="A560" i="4"/>
  <c r="P559" i="4"/>
  <c r="K559" i="4"/>
  <c r="E559" i="4"/>
  <c r="A559" i="4"/>
  <c r="P558" i="4"/>
  <c r="K558" i="4"/>
  <c r="E558" i="4"/>
  <c r="A558" i="4"/>
  <c r="P557" i="4"/>
  <c r="K557" i="4"/>
  <c r="E557" i="4"/>
  <c r="A557" i="4"/>
  <c r="P556" i="4"/>
  <c r="K556" i="4"/>
  <c r="E556" i="4"/>
  <c r="A556" i="4"/>
  <c r="P555" i="4"/>
  <c r="K555" i="4"/>
  <c r="E555" i="4"/>
  <c r="A555" i="4"/>
  <c r="P554" i="4"/>
  <c r="K554" i="4"/>
  <c r="E554" i="4"/>
  <c r="A554" i="4"/>
  <c r="P553" i="4"/>
  <c r="K553" i="4"/>
  <c r="E553" i="4"/>
  <c r="A553" i="4"/>
  <c r="P552" i="4"/>
  <c r="K552" i="4"/>
  <c r="E552" i="4"/>
  <c r="A552" i="4"/>
  <c r="P551" i="4"/>
  <c r="K551" i="4"/>
  <c r="E551" i="4"/>
  <c r="A551" i="4"/>
  <c r="P550" i="4"/>
  <c r="K550" i="4"/>
  <c r="E550" i="4"/>
  <c r="A550" i="4"/>
  <c r="P549" i="4"/>
  <c r="K549" i="4"/>
  <c r="E549" i="4"/>
  <c r="A549" i="4"/>
  <c r="P548" i="4"/>
  <c r="K548" i="4"/>
  <c r="E548" i="4"/>
  <c r="A548" i="4"/>
  <c r="P547" i="4"/>
  <c r="K547" i="4"/>
  <c r="E547" i="4"/>
  <c r="A547" i="4"/>
  <c r="P546" i="4"/>
  <c r="K546" i="4"/>
  <c r="E546" i="4"/>
  <c r="A546" i="4"/>
  <c r="P545" i="4"/>
  <c r="K545" i="4"/>
  <c r="E545" i="4"/>
  <c r="A545" i="4"/>
  <c r="P544" i="4"/>
  <c r="K544" i="4"/>
  <c r="E544" i="4"/>
  <c r="A544" i="4"/>
  <c r="P543" i="4"/>
  <c r="K543" i="4"/>
  <c r="E543" i="4"/>
  <c r="A543" i="4"/>
  <c r="P542" i="4"/>
  <c r="K542" i="4"/>
  <c r="E542" i="4"/>
  <c r="A542" i="4"/>
  <c r="P541" i="4"/>
  <c r="K541" i="4"/>
  <c r="E541" i="4"/>
  <c r="A541" i="4"/>
  <c r="P540" i="4"/>
  <c r="K540" i="4"/>
  <c r="E540" i="4"/>
  <c r="A540" i="4"/>
  <c r="P539" i="4"/>
  <c r="K539" i="4"/>
  <c r="E539" i="4"/>
  <c r="A539" i="4"/>
  <c r="P538" i="4"/>
  <c r="K538" i="4"/>
  <c r="E538" i="4"/>
  <c r="A538" i="4"/>
  <c r="P537" i="4"/>
  <c r="K537" i="4"/>
  <c r="E537" i="4"/>
  <c r="A537" i="4"/>
  <c r="P536" i="4"/>
  <c r="K536" i="4"/>
  <c r="E536" i="4"/>
  <c r="A536" i="4"/>
  <c r="P535" i="4"/>
  <c r="K535" i="4"/>
  <c r="E535" i="4"/>
  <c r="A535" i="4"/>
  <c r="P534" i="4"/>
  <c r="K534" i="4"/>
  <c r="E534" i="4"/>
  <c r="A534" i="4"/>
  <c r="P533" i="4"/>
  <c r="K533" i="4"/>
  <c r="E533" i="4"/>
  <c r="A533" i="4"/>
  <c r="P532" i="4"/>
  <c r="K532" i="4"/>
  <c r="E532" i="4"/>
  <c r="A532" i="4"/>
  <c r="P531" i="4"/>
  <c r="K531" i="4"/>
  <c r="E531" i="4"/>
  <c r="A531" i="4"/>
  <c r="P530" i="4"/>
  <c r="K530" i="4"/>
  <c r="E530" i="4"/>
  <c r="A530" i="4"/>
  <c r="P529" i="4"/>
  <c r="K529" i="4"/>
  <c r="E529" i="4"/>
  <c r="A529" i="4"/>
  <c r="P528" i="4"/>
  <c r="K528" i="4"/>
  <c r="E528" i="4"/>
  <c r="A528" i="4"/>
  <c r="P527" i="4"/>
  <c r="K527" i="4"/>
  <c r="E527" i="4"/>
  <c r="A527" i="4"/>
  <c r="P526" i="4"/>
  <c r="K526" i="4"/>
  <c r="E526" i="4"/>
  <c r="A526" i="4"/>
  <c r="P525" i="4"/>
  <c r="K525" i="4"/>
  <c r="E525" i="4"/>
  <c r="A525" i="4"/>
  <c r="P524" i="4"/>
  <c r="K524" i="4"/>
  <c r="E524" i="4"/>
  <c r="A524" i="4"/>
  <c r="P523" i="4"/>
  <c r="K523" i="4"/>
  <c r="E523" i="4"/>
  <c r="A523" i="4"/>
  <c r="P522" i="4"/>
  <c r="K522" i="4"/>
  <c r="E522" i="4"/>
  <c r="A522" i="4"/>
  <c r="P521" i="4"/>
  <c r="K521" i="4"/>
  <c r="E521" i="4"/>
  <c r="A521" i="4"/>
  <c r="P520" i="4"/>
  <c r="K520" i="4"/>
  <c r="E520" i="4"/>
  <c r="A520" i="4"/>
  <c r="P519" i="4"/>
  <c r="K519" i="4"/>
  <c r="E519" i="4"/>
  <c r="A519" i="4"/>
  <c r="P518" i="4"/>
  <c r="K518" i="4"/>
  <c r="E518" i="4"/>
  <c r="A518" i="4"/>
  <c r="P517" i="4"/>
  <c r="K517" i="4"/>
  <c r="E517" i="4"/>
  <c r="A517" i="4"/>
  <c r="P516" i="4"/>
  <c r="K516" i="4"/>
  <c r="E516" i="4"/>
  <c r="A516" i="4"/>
  <c r="P515" i="4"/>
  <c r="K515" i="4"/>
  <c r="E515" i="4"/>
  <c r="A515" i="4"/>
  <c r="P514" i="4"/>
  <c r="K514" i="4"/>
  <c r="E514" i="4"/>
  <c r="A514" i="4"/>
  <c r="P513" i="4"/>
  <c r="K513" i="4"/>
  <c r="E513" i="4"/>
  <c r="A513" i="4"/>
  <c r="P512" i="4"/>
  <c r="K512" i="4"/>
  <c r="E512" i="4"/>
  <c r="A512" i="4"/>
  <c r="P511" i="4"/>
  <c r="K511" i="4"/>
  <c r="E511" i="4"/>
  <c r="A511" i="4"/>
  <c r="P510" i="4"/>
  <c r="K510" i="4"/>
  <c r="E510" i="4"/>
  <c r="A510" i="4"/>
  <c r="P509" i="4"/>
  <c r="K509" i="4"/>
  <c r="E509" i="4"/>
  <c r="A509" i="4"/>
  <c r="P508" i="4"/>
  <c r="K508" i="4"/>
  <c r="E508" i="4"/>
  <c r="A508" i="4"/>
  <c r="P507" i="4"/>
  <c r="K507" i="4"/>
  <c r="E507" i="4"/>
  <c r="A507" i="4"/>
  <c r="P506" i="4"/>
  <c r="K506" i="4"/>
  <c r="E506" i="4"/>
  <c r="A506" i="4"/>
  <c r="P505" i="4"/>
  <c r="K505" i="4"/>
  <c r="E505" i="4"/>
  <c r="A505" i="4"/>
  <c r="P504" i="4"/>
  <c r="K504" i="4"/>
  <c r="E504" i="4"/>
  <c r="A504" i="4"/>
  <c r="P503" i="4"/>
  <c r="K503" i="4"/>
  <c r="E503" i="4"/>
  <c r="A503" i="4"/>
  <c r="P502" i="4"/>
  <c r="K502" i="4"/>
  <c r="E502" i="4"/>
  <c r="A502" i="4"/>
  <c r="P501" i="4"/>
  <c r="K501" i="4"/>
  <c r="E501" i="4"/>
  <c r="A501" i="4"/>
  <c r="P500" i="4"/>
  <c r="K500" i="4"/>
  <c r="E500" i="4"/>
  <c r="A500" i="4"/>
  <c r="P499" i="4"/>
  <c r="K499" i="4"/>
  <c r="E499" i="4"/>
  <c r="A499" i="4"/>
  <c r="P498" i="4"/>
  <c r="K498" i="4"/>
  <c r="E498" i="4"/>
  <c r="A498" i="4"/>
  <c r="P497" i="4"/>
  <c r="K497" i="4"/>
  <c r="E497" i="4"/>
  <c r="A497" i="4"/>
  <c r="P496" i="4"/>
  <c r="K496" i="4"/>
  <c r="E496" i="4"/>
  <c r="A496" i="4"/>
  <c r="P495" i="4"/>
  <c r="K495" i="4"/>
  <c r="E495" i="4"/>
  <c r="A495" i="4"/>
  <c r="P494" i="4"/>
  <c r="K494" i="4"/>
  <c r="E494" i="4"/>
  <c r="A494" i="4"/>
  <c r="P493" i="4"/>
  <c r="K493" i="4"/>
  <c r="E493" i="4"/>
  <c r="A493" i="4"/>
  <c r="P492" i="4"/>
  <c r="K492" i="4"/>
  <c r="E492" i="4"/>
  <c r="A492" i="4"/>
  <c r="P491" i="4"/>
  <c r="K491" i="4"/>
  <c r="E491" i="4"/>
  <c r="A491" i="4"/>
  <c r="P490" i="4"/>
  <c r="K490" i="4"/>
  <c r="E490" i="4"/>
  <c r="A490" i="4"/>
  <c r="P489" i="4"/>
  <c r="K489" i="4"/>
  <c r="E489" i="4"/>
  <c r="A489" i="4"/>
  <c r="P488" i="4"/>
  <c r="K488" i="4"/>
  <c r="E488" i="4"/>
  <c r="A488" i="4"/>
  <c r="P487" i="4"/>
  <c r="K487" i="4"/>
  <c r="E487" i="4"/>
  <c r="A487" i="4"/>
  <c r="P486" i="4"/>
  <c r="K486" i="4"/>
  <c r="E486" i="4"/>
  <c r="A486" i="4"/>
  <c r="P485" i="4"/>
  <c r="K485" i="4"/>
  <c r="E485" i="4"/>
  <c r="A485" i="4"/>
  <c r="P484" i="4"/>
  <c r="K484" i="4"/>
  <c r="E484" i="4"/>
  <c r="A484" i="4"/>
  <c r="P483" i="4"/>
  <c r="K483" i="4"/>
  <c r="E483" i="4"/>
  <c r="A483" i="4"/>
  <c r="P482" i="4"/>
  <c r="K482" i="4"/>
  <c r="E482" i="4"/>
  <c r="A482" i="4"/>
  <c r="P481" i="4"/>
  <c r="K481" i="4"/>
  <c r="E481" i="4"/>
  <c r="A481" i="4"/>
  <c r="P480" i="4"/>
  <c r="K480" i="4"/>
  <c r="E480" i="4"/>
  <c r="A480" i="4"/>
  <c r="P479" i="4"/>
  <c r="K479" i="4"/>
  <c r="E479" i="4"/>
  <c r="A479" i="4"/>
  <c r="P478" i="4"/>
  <c r="K478" i="4"/>
  <c r="E478" i="4"/>
  <c r="A478" i="4"/>
  <c r="P477" i="4"/>
  <c r="K477" i="4"/>
  <c r="E477" i="4"/>
  <c r="A477" i="4"/>
  <c r="P476" i="4"/>
  <c r="K476" i="4"/>
  <c r="E476" i="4"/>
  <c r="A476" i="4"/>
  <c r="P475" i="4"/>
  <c r="K475" i="4"/>
  <c r="E475" i="4"/>
  <c r="A475" i="4"/>
  <c r="P474" i="4"/>
  <c r="K474" i="4"/>
  <c r="E474" i="4"/>
  <c r="A474" i="4"/>
  <c r="P473" i="4"/>
  <c r="K473" i="4"/>
  <c r="E473" i="4"/>
  <c r="A473" i="4"/>
  <c r="P472" i="4"/>
  <c r="K472" i="4"/>
  <c r="E472" i="4"/>
  <c r="A472" i="4"/>
  <c r="P471" i="4"/>
  <c r="K471" i="4"/>
  <c r="E471" i="4"/>
  <c r="A471" i="4"/>
  <c r="P470" i="4"/>
  <c r="K470" i="4"/>
  <c r="E470" i="4"/>
  <c r="A470" i="4"/>
  <c r="P469" i="4"/>
  <c r="K469" i="4"/>
  <c r="E469" i="4"/>
  <c r="A469" i="4"/>
  <c r="P468" i="4"/>
  <c r="K468" i="4"/>
  <c r="E468" i="4"/>
  <c r="A468" i="4"/>
  <c r="P467" i="4"/>
  <c r="K467" i="4"/>
  <c r="E467" i="4"/>
  <c r="A467" i="4"/>
  <c r="P466" i="4"/>
  <c r="K466" i="4"/>
  <c r="E466" i="4"/>
  <c r="A466" i="4"/>
  <c r="P465" i="4"/>
  <c r="K465" i="4"/>
  <c r="E465" i="4"/>
  <c r="A465" i="4"/>
  <c r="P464" i="4"/>
  <c r="K464" i="4"/>
  <c r="E464" i="4"/>
  <c r="A464" i="4"/>
  <c r="P463" i="4"/>
  <c r="K463" i="4"/>
  <c r="E463" i="4"/>
  <c r="A463" i="4"/>
  <c r="P462" i="4"/>
  <c r="K462" i="4"/>
  <c r="E462" i="4"/>
  <c r="A462" i="4"/>
  <c r="P461" i="4"/>
  <c r="K461" i="4"/>
  <c r="E461" i="4"/>
  <c r="A461" i="4"/>
  <c r="P460" i="4"/>
  <c r="K460" i="4"/>
  <c r="E460" i="4"/>
  <c r="A460" i="4"/>
  <c r="P459" i="4"/>
  <c r="K459" i="4"/>
  <c r="E459" i="4"/>
  <c r="A459" i="4"/>
  <c r="P458" i="4"/>
  <c r="K458" i="4"/>
  <c r="E458" i="4"/>
  <c r="A458" i="4"/>
  <c r="P457" i="4"/>
  <c r="K457" i="4"/>
  <c r="E457" i="4"/>
  <c r="A457" i="4"/>
  <c r="P456" i="4"/>
  <c r="K456" i="4"/>
  <c r="E456" i="4"/>
  <c r="A456" i="4"/>
  <c r="P455" i="4"/>
  <c r="K455" i="4"/>
  <c r="E455" i="4"/>
  <c r="A455" i="4"/>
  <c r="P454" i="4"/>
  <c r="K454" i="4"/>
  <c r="E454" i="4"/>
  <c r="A454" i="4"/>
  <c r="P453" i="4"/>
  <c r="K453" i="4"/>
  <c r="E453" i="4"/>
  <c r="A453" i="4"/>
  <c r="P452" i="4"/>
  <c r="K452" i="4"/>
  <c r="E452" i="4"/>
  <c r="A452" i="4"/>
  <c r="P451" i="4"/>
  <c r="K451" i="4"/>
  <c r="E451" i="4"/>
  <c r="A451" i="4"/>
  <c r="P450" i="4"/>
  <c r="K450" i="4"/>
  <c r="E450" i="4"/>
  <c r="A450" i="4"/>
  <c r="P449" i="4"/>
  <c r="K449" i="4"/>
  <c r="E449" i="4"/>
  <c r="A449" i="4"/>
  <c r="P448" i="4"/>
  <c r="K448" i="4"/>
  <c r="E448" i="4"/>
  <c r="A448" i="4"/>
  <c r="P447" i="4"/>
  <c r="K447" i="4"/>
  <c r="E447" i="4"/>
  <c r="A447" i="4"/>
  <c r="P446" i="4"/>
  <c r="K446" i="4"/>
  <c r="E446" i="4"/>
  <c r="A446" i="4"/>
  <c r="P445" i="4"/>
  <c r="K445" i="4"/>
  <c r="E445" i="4"/>
  <c r="A445" i="4"/>
  <c r="P444" i="4"/>
  <c r="K444" i="4"/>
  <c r="E444" i="4"/>
  <c r="A444" i="4"/>
  <c r="P443" i="4"/>
  <c r="K443" i="4"/>
  <c r="E443" i="4"/>
  <c r="A443" i="4"/>
  <c r="P442" i="4"/>
  <c r="K442" i="4"/>
  <c r="E442" i="4"/>
  <c r="A442" i="4"/>
  <c r="P441" i="4"/>
  <c r="K441" i="4"/>
  <c r="E441" i="4"/>
  <c r="A441" i="4"/>
  <c r="P440" i="4"/>
  <c r="K440" i="4"/>
  <c r="E440" i="4"/>
  <c r="A440" i="4"/>
  <c r="P439" i="4"/>
  <c r="K439" i="4"/>
  <c r="E439" i="4"/>
  <c r="A439" i="4"/>
  <c r="P438" i="4"/>
  <c r="K438" i="4"/>
  <c r="E438" i="4"/>
  <c r="A438" i="4"/>
  <c r="P437" i="4"/>
  <c r="K437" i="4"/>
  <c r="E437" i="4"/>
  <c r="A437" i="4"/>
  <c r="P436" i="4"/>
  <c r="K436" i="4"/>
  <c r="E436" i="4"/>
  <c r="A436" i="4"/>
  <c r="P435" i="4"/>
  <c r="K435" i="4"/>
  <c r="E435" i="4"/>
  <c r="A435" i="4"/>
  <c r="P434" i="4"/>
  <c r="K434" i="4"/>
  <c r="E434" i="4"/>
  <c r="A434" i="4"/>
  <c r="P433" i="4"/>
  <c r="K433" i="4"/>
  <c r="E433" i="4"/>
  <c r="A433" i="4"/>
  <c r="P432" i="4"/>
  <c r="K432" i="4"/>
  <c r="E432" i="4"/>
  <c r="A432" i="4"/>
  <c r="P431" i="4"/>
  <c r="K431" i="4"/>
  <c r="E431" i="4"/>
  <c r="A431" i="4"/>
  <c r="P430" i="4"/>
  <c r="K430" i="4"/>
  <c r="E430" i="4"/>
  <c r="A430" i="4"/>
  <c r="P429" i="4"/>
  <c r="K429" i="4"/>
  <c r="E429" i="4"/>
  <c r="A429" i="4"/>
  <c r="P428" i="4"/>
  <c r="K428" i="4"/>
  <c r="E428" i="4"/>
  <c r="A428" i="4"/>
  <c r="P427" i="4"/>
  <c r="K427" i="4"/>
  <c r="E427" i="4"/>
  <c r="A427" i="4"/>
  <c r="P426" i="4"/>
  <c r="K426" i="4"/>
  <c r="E426" i="4"/>
  <c r="A426" i="4"/>
  <c r="P425" i="4"/>
  <c r="K425" i="4"/>
  <c r="E425" i="4"/>
  <c r="A425" i="4"/>
  <c r="P424" i="4"/>
  <c r="K424" i="4"/>
  <c r="E424" i="4"/>
  <c r="A424" i="4"/>
  <c r="P423" i="4"/>
  <c r="K423" i="4"/>
  <c r="E423" i="4"/>
  <c r="A423" i="4"/>
  <c r="P422" i="4"/>
  <c r="K422" i="4"/>
  <c r="E422" i="4"/>
  <c r="A422" i="4"/>
  <c r="P421" i="4"/>
  <c r="K421" i="4"/>
  <c r="E421" i="4"/>
  <c r="A421" i="4"/>
  <c r="P420" i="4"/>
  <c r="K420" i="4"/>
  <c r="E420" i="4"/>
  <c r="A420" i="4"/>
  <c r="P419" i="4"/>
  <c r="K419" i="4"/>
  <c r="E419" i="4"/>
  <c r="A419" i="4"/>
  <c r="P418" i="4"/>
  <c r="K418" i="4"/>
  <c r="E418" i="4"/>
  <c r="A418" i="4"/>
  <c r="P417" i="4"/>
  <c r="K417" i="4"/>
  <c r="E417" i="4"/>
  <c r="A417" i="4"/>
  <c r="P416" i="4"/>
  <c r="K416" i="4"/>
  <c r="E416" i="4"/>
  <c r="A416" i="4"/>
  <c r="P415" i="4"/>
  <c r="K415" i="4"/>
  <c r="E415" i="4"/>
  <c r="A415" i="4"/>
  <c r="P414" i="4"/>
  <c r="K414" i="4"/>
  <c r="E414" i="4"/>
  <c r="A414" i="4"/>
  <c r="P413" i="4"/>
  <c r="K413" i="4"/>
  <c r="E413" i="4"/>
  <c r="A413" i="4"/>
  <c r="P412" i="4"/>
  <c r="K412" i="4"/>
  <c r="E412" i="4"/>
  <c r="A412" i="4"/>
  <c r="P411" i="4"/>
  <c r="K411" i="4"/>
  <c r="E411" i="4"/>
  <c r="A411" i="4"/>
  <c r="P410" i="4"/>
  <c r="K410" i="4"/>
  <c r="E410" i="4"/>
  <c r="A410" i="4"/>
  <c r="P409" i="4"/>
  <c r="K409" i="4"/>
  <c r="E409" i="4"/>
  <c r="A409" i="4"/>
  <c r="P408" i="4"/>
  <c r="K408" i="4"/>
  <c r="E408" i="4"/>
  <c r="A408" i="4"/>
  <c r="P407" i="4"/>
  <c r="K407" i="4"/>
  <c r="E407" i="4"/>
  <c r="A407" i="4"/>
  <c r="P406" i="4"/>
  <c r="K406" i="4"/>
  <c r="E406" i="4"/>
  <c r="A406" i="4"/>
  <c r="P405" i="4"/>
  <c r="K405" i="4"/>
  <c r="E405" i="4"/>
  <c r="A405" i="4"/>
  <c r="P404" i="4"/>
  <c r="K404" i="4"/>
  <c r="E404" i="4"/>
  <c r="A404" i="4"/>
  <c r="P403" i="4"/>
  <c r="K403" i="4"/>
  <c r="E403" i="4"/>
  <c r="A403" i="4"/>
  <c r="P402" i="4"/>
  <c r="K402" i="4"/>
  <c r="E402" i="4"/>
  <c r="A402" i="4"/>
  <c r="P401" i="4"/>
  <c r="K401" i="4"/>
  <c r="E401" i="4"/>
  <c r="A401" i="4"/>
  <c r="P400" i="4"/>
  <c r="K400" i="4"/>
  <c r="E400" i="4"/>
  <c r="A400" i="4"/>
  <c r="P399" i="4"/>
  <c r="K399" i="4"/>
  <c r="E399" i="4"/>
  <c r="A399" i="4"/>
  <c r="P398" i="4"/>
  <c r="K398" i="4"/>
  <c r="E398" i="4"/>
  <c r="A398" i="4"/>
  <c r="P397" i="4"/>
  <c r="K397" i="4"/>
  <c r="E397" i="4"/>
  <c r="A397" i="4"/>
  <c r="P396" i="4"/>
  <c r="K396" i="4"/>
  <c r="E396" i="4"/>
  <c r="A396" i="4"/>
  <c r="P395" i="4"/>
  <c r="K395" i="4"/>
  <c r="E395" i="4"/>
  <c r="A395" i="4"/>
  <c r="P394" i="4"/>
  <c r="K394" i="4"/>
  <c r="E394" i="4"/>
  <c r="A394" i="4"/>
  <c r="P393" i="4"/>
  <c r="K393" i="4"/>
  <c r="E393" i="4"/>
  <c r="A393" i="4"/>
  <c r="P392" i="4"/>
  <c r="K392" i="4"/>
  <c r="E392" i="4"/>
  <c r="A392" i="4"/>
  <c r="P391" i="4"/>
  <c r="K391" i="4"/>
  <c r="E391" i="4"/>
  <c r="A391" i="4"/>
  <c r="P390" i="4"/>
  <c r="K390" i="4"/>
  <c r="E390" i="4"/>
  <c r="A390" i="4"/>
  <c r="P389" i="4"/>
  <c r="K389" i="4"/>
  <c r="E389" i="4"/>
  <c r="A389" i="4"/>
  <c r="P388" i="4"/>
  <c r="K388" i="4"/>
  <c r="E388" i="4"/>
  <c r="A388" i="4"/>
  <c r="P387" i="4"/>
  <c r="K387" i="4"/>
  <c r="E387" i="4"/>
  <c r="A387" i="4"/>
  <c r="P386" i="4"/>
  <c r="K386" i="4"/>
  <c r="E386" i="4"/>
  <c r="A386" i="4"/>
  <c r="P385" i="4"/>
  <c r="K385" i="4"/>
  <c r="E385" i="4"/>
  <c r="A385" i="4"/>
  <c r="P384" i="4"/>
  <c r="K384" i="4"/>
  <c r="E384" i="4"/>
  <c r="A384" i="4"/>
  <c r="P383" i="4"/>
  <c r="K383" i="4"/>
  <c r="E383" i="4"/>
  <c r="A383" i="4"/>
  <c r="P382" i="4"/>
  <c r="K382" i="4"/>
  <c r="E382" i="4"/>
  <c r="A382" i="4"/>
  <c r="P381" i="4"/>
  <c r="K381" i="4"/>
  <c r="E381" i="4"/>
  <c r="A381" i="4"/>
  <c r="P380" i="4"/>
  <c r="K380" i="4"/>
  <c r="E380" i="4"/>
  <c r="A380" i="4"/>
  <c r="P379" i="4"/>
  <c r="K379" i="4"/>
  <c r="E379" i="4"/>
  <c r="A379" i="4"/>
  <c r="P378" i="4"/>
  <c r="K378" i="4"/>
  <c r="E378" i="4"/>
  <c r="A378" i="4"/>
  <c r="P377" i="4"/>
  <c r="K377" i="4"/>
  <c r="E377" i="4"/>
  <c r="A377" i="4"/>
  <c r="P376" i="4"/>
  <c r="K376" i="4"/>
  <c r="E376" i="4"/>
  <c r="A376" i="4"/>
  <c r="P375" i="4"/>
  <c r="K375" i="4"/>
  <c r="E375" i="4"/>
  <c r="A375" i="4"/>
  <c r="P374" i="4"/>
  <c r="K374" i="4"/>
  <c r="E374" i="4"/>
  <c r="A374" i="4"/>
  <c r="P373" i="4"/>
  <c r="K373" i="4"/>
  <c r="E373" i="4"/>
  <c r="A373" i="4"/>
  <c r="P372" i="4"/>
  <c r="K372" i="4"/>
  <c r="E372" i="4"/>
  <c r="A372" i="4"/>
  <c r="P371" i="4"/>
  <c r="K371" i="4"/>
  <c r="E371" i="4"/>
  <c r="A371" i="4"/>
  <c r="P370" i="4"/>
  <c r="K370" i="4"/>
  <c r="E370" i="4"/>
  <c r="A370" i="4"/>
  <c r="P369" i="4"/>
  <c r="K369" i="4"/>
  <c r="E369" i="4"/>
  <c r="A369" i="4"/>
  <c r="P368" i="4"/>
  <c r="K368" i="4"/>
  <c r="E368" i="4"/>
  <c r="A368" i="4"/>
  <c r="P367" i="4"/>
  <c r="K367" i="4"/>
  <c r="E367" i="4"/>
  <c r="A367" i="4"/>
  <c r="P366" i="4"/>
  <c r="K366" i="4"/>
  <c r="E366" i="4"/>
  <c r="A366" i="4"/>
  <c r="P365" i="4"/>
  <c r="K365" i="4"/>
  <c r="E365" i="4"/>
  <c r="A365" i="4"/>
  <c r="P364" i="4"/>
  <c r="K364" i="4"/>
  <c r="E364" i="4"/>
  <c r="A364" i="4"/>
  <c r="P363" i="4"/>
  <c r="K363" i="4"/>
  <c r="E363" i="4"/>
  <c r="A363" i="4"/>
  <c r="P362" i="4"/>
  <c r="K362" i="4"/>
  <c r="E362" i="4"/>
  <c r="A362" i="4"/>
  <c r="P361" i="4"/>
  <c r="K361" i="4"/>
  <c r="E361" i="4"/>
  <c r="A361" i="4"/>
  <c r="P360" i="4"/>
  <c r="K360" i="4"/>
  <c r="E360" i="4"/>
  <c r="A360" i="4"/>
  <c r="P359" i="4"/>
  <c r="K359" i="4"/>
  <c r="E359" i="4"/>
  <c r="A359" i="4"/>
  <c r="P358" i="4"/>
  <c r="K358" i="4"/>
  <c r="E358" i="4"/>
  <c r="A358" i="4"/>
  <c r="P357" i="4"/>
  <c r="K357" i="4"/>
  <c r="E357" i="4"/>
  <c r="A357" i="4"/>
  <c r="P356" i="4"/>
  <c r="K356" i="4"/>
  <c r="E356" i="4"/>
  <c r="A356" i="4"/>
  <c r="P355" i="4"/>
  <c r="K355" i="4"/>
  <c r="E355" i="4"/>
  <c r="A355" i="4"/>
  <c r="P354" i="4"/>
  <c r="K354" i="4"/>
  <c r="E354" i="4"/>
  <c r="A354" i="4"/>
  <c r="P353" i="4"/>
  <c r="K353" i="4"/>
  <c r="E353" i="4"/>
  <c r="A353" i="4"/>
  <c r="P352" i="4"/>
  <c r="K352" i="4"/>
  <c r="E352" i="4"/>
  <c r="A352" i="4"/>
  <c r="P351" i="4"/>
  <c r="K351" i="4"/>
  <c r="E351" i="4"/>
  <c r="A351" i="4"/>
  <c r="P350" i="4"/>
  <c r="K350" i="4"/>
  <c r="E350" i="4"/>
  <c r="A350" i="4"/>
  <c r="P349" i="4"/>
  <c r="K349" i="4"/>
  <c r="E349" i="4"/>
  <c r="A349" i="4"/>
  <c r="P348" i="4"/>
  <c r="K348" i="4"/>
  <c r="E348" i="4"/>
  <c r="A348" i="4"/>
  <c r="P347" i="4"/>
  <c r="K347" i="4"/>
  <c r="E347" i="4"/>
  <c r="A347" i="4"/>
  <c r="P346" i="4"/>
  <c r="K346" i="4"/>
  <c r="E346" i="4"/>
  <c r="A346" i="4"/>
  <c r="P345" i="4"/>
  <c r="K345" i="4"/>
  <c r="E345" i="4"/>
  <c r="A345" i="4"/>
  <c r="P344" i="4"/>
  <c r="K344" i="4"/>
  <c r="E344" i="4"/>
  <c r="A344" i="4"/>
  <c r="P343" i="4"/>
  <c r="K343" i="4"/>
  <c r="E343" i="4"/>
  <c r="A343" i="4"/>
  <c r="P342" i="4"/>
  <c r="K342" i="4"/>
  <c r="E342" i="4"/>
  <c r="A342" i="4"/>
  <c r="P341" i="4"/>
  <c r="K341" i="4"/>
  <c r="E341" i="4"/>
  <c r="A341" i="4"/>
  <c r="P340" i="4"/>
  <c r="K340" i="4"/>
  <c r="E340" i="4"/>
  <c r="A340" i="4"/>
  <c r="P339" i="4"/>
  <c r="K339" i="4"/>
  <c r="E339" i="4"/>
  <c r="A339" i="4"/>
  <c r="P338" i="4"/>
  <c r="K338" i="4"/>
  <c r="E338" i="4"/>
  <c r="A338" i="4"/>
  <c r="P337" i="4"/>
  <c r="K337" i="4"/>
  <c r="E337" i="4"/>
  <c r="A337" i="4"/>
  <c r="P336" i="4"/>
  <c r="K336" i="4"/>
  <c r="E336" i="4"/>
  <c r="A336" i="4"/>
  <c r="P335" i="4"/>
  <c r="K335" i="4"/>
  <c r="E335" i="4"/>
  <c r="A335" i="4"/>
  <c r="P334" i="4"/>
  <c r="K334" i="4"/>
  <c r="E334" i="4"/>
  <c r="A334" i="4"/>
  <c r="P333" i="4"/>
  <c r="K333" i="4"/>
  <c r="E333" i="4"/>
  <c r="A333" i="4"/>
  <c r="P332" i="4"/>
  <c r="K332" i="4"/>
  <c r="E332" i="4"/>
  <c r="A332" i="4"/>
  <c r="P331" i="4"/>
  <c r="K331" i="4"/>
  <c r="E331" i="4"/>
  <c r="A331" i="4"/>
  <c r="P330" i="4"/>
  <c r="K330" i="4"/>
  <c r="E330" i="4"/>
  <c r="A330" i="4"/>
  <c r="P329" i="4"/>
  <c r="K329" i="4"/>
  <c r="E329" i="4"/>
  <c r="A329" i="4"/>
  <c r="P328" i="4"/>
  <c r="K328" i="4"/>
  <c r="E328" i="4"/>
  <c r="A328" i="4"/>
  <c r="P327" i="4"/>
  <c r="K327" i="4"/>
  <c r="E327" i="4"/>
  <c r="A327" i="4"/>
  <c r="P326" i="4"/>
  <c r="K326" i="4"/>
  <c r="E326" i="4"/>
  <c r="A326" i="4"/>
  <c r="P325" i="4"/>
  <c r="K325" i="4"/>
  <c r="E325" i="4"/>
  <c r="A325" i="4"/>
  <c r="P324" i="4"/>
  <c r="K324" i="4"/>
  <c r="E324" i="4"/>
  <c r="A324" i="4"/>
  <c r="P323" i="4"/>
  <c r="K323" i="4"/>
  <c r="E323" i="4"/>
  <c r="A323" i="4"/>
  <c r="P322" i="4"/>
  <c r="K322" i="4"/>
  <c r="E322" i="4"/>
  <c r="A322" i="4"/>
  <c r="P321" i="4"/>
  <c r="K321" i="4"/>
  <c r="E321" i="4"/>
  <c r="A321" i="4"/>
  <c r="P320" i="4"/>
  <c r="K320" i="4"/>
  <c r="E320" i="4"/>
  <c r="A320" i="4"/>
  <c r="P319" i="4"/>
  <c r="K319" i="4"/>
  <c r="E319" i="4"/>
  <c r="A319" i="4"/>
  <c r="P318" i="4"/>
  <c r="K318" i="4"/>
  <c r="E318" i="4"/>
  <c r="A318" i="4"/>
  <c r="P317" i="4"/>
  <c r="K317" i="4"/>
  <c r="E317" i="4"/>
  <c r="A317" i="4"/>
  <c r="P316" i="4"/>
  <c r="K316" i="4"/>
  <c r="E316" i="4"/>
  <c r="A316" i="4"/>
  <c r="P315" i="4"/>
  <c r="K315" i="4"/>
  <c r="E315" i="4"/>
  <c r="A315" i="4"/>
  <c r="P314" i="4"/>
  <c r="K314" i="4"/>
  <c r="E314" i="4"/>
  <c r="A314" i="4"/>
  <c r="P313" i="4"/>
  <c r="K313" i="4"/>
  <c r="E313" i="4"/>
  <c r="A313" i="4"/>
  <c r="P312" i="4"/>
  <c r="K312" i="4"/>
  <c r="E312" i="4"/>
  <c r="A312" i="4"/>
  <c r="P311" i="4"/>
  <c r="K311" i="4"/>
  <c r="E311" i="4"/>
  <c r="A311" i="4"/>
  <c r="P310" i="4"/>
  <c r="K310" i="4"/>
  <c r="E310" i="4"/>
  <c r="A310" i="4"/>
  <c r="P309" i="4"/>
  <c r="K309" i="4"/>
  <c r="E309" i="4"/>
  <c r="A309" i="4"/>
  <c r="P308" i="4"/>
  <c r="K308" i="4"/>
  <c r="E308" i="4"/>
  <c r="A308" i="4"/>
  <c r="P307" i="4"/>
  <c r="K307" i="4"/>
  <c r="E307" i="4"/>
  <c r="A307" i="4"/>
  <c r="P306" i="4"/>
  <c r="K306" i="4"/>
  <c r="E306" i="4"/>
  <c r="A306" i="4"/>
  <c r="P305" i="4"/>
  <c r="K305" i="4"/>
  <c r="E305" i="4"/>
  <c r="A305" i="4"/>
  <c r="P304" i="4"/>
  <c r="K304" i="4"/>
  <c r="E304" i="4"/>
  <c r="A304" i="4"/>
  <c r="P303" i="4"/>
  <c r="K303" i="4"/>
  <c r="E303" i="4"/>
  <c r="A303" i="4"/>
  <c r="P302" i="4"/>
  <c r="K302" i="4"/>
  <c r="E302" i="4"/>
  <c r="A302" i="4"/>
  <c r="P301" i="4"/>
  <c r="K301" i="4"/>
  <c r="E301" i="4"/>
  <c r="A301" i="4"/>
  <c r="P300" i="4"/>
  <c r="K300" i="4"/>
  <c r="E300" i="4"/>
  <c r="A300" i="4"/>
  <c r="P299" i="4"/>
  <c r="K299" i="4"/>
  <c r="E299" i="4"/>
  <c r="A299" i="4"/>
  <c r="P298" i="4"/>
  <c r="K298" i="4"/>
  <c r="E298" i="4"/>
  <c r="A298" i="4"/>
  <c r="P297" i="4"/>
  <c r="K297" i="4"/>
  <c r="E297" i="4"/>
  <c r="A297" i="4"/>
  <c r="P296" i="4"/>
  <c r="K296" i="4"/>
  <c r="E296" i="4"/>
  <c r="A296" i="4"/>
  <c r="P295" i="4"/>
  <c r="K295" i="4"/>
  <c r="E295" i="4"/>
  <c r="A295" i="4"/>
  <c r="P294" i="4"/>
  <c r="K294" i="4"/>
  <c r="E294" i="4"/>
  <c r="A294" i="4"/>
  <c r="P293" i="4"/>
  <c r="K293" i="4"/>
  <c r="E293" i="4"/>
  <c r="A293" i="4"/>
  <c r="P292" i="4"/>
  <c r="K292" i="4"/>
  <c r="E292" i="4"/>
  <c r="A292" i="4"/>
  <c r="P291" i="4"/>
  <c r="K291" i="4"/>
  <c r="E291" i="4"/>
  <c r="A291" i="4"/>
  <c r="P290" i="4"/>
  <c r="K290" i="4"/>
  <c r="E290" i="4"/>
  <c r="A290" i="4"/>
  <c r="P289" i="4"/>
  <c r="K289" i="4"/>
  <c r="E289" i="4"/>
  <c r="A289" i="4"/>
  <c r="P288" i="4"/>
  <c r="K288" i="4"/>
  <c r="E288" i="4"/>
  <c r="A288" i="4"/>
  <c r="P287" i="4"/>
  <c r="K287" i="4"/>
  <c r="E287" i="4"/>
  <c r="A287" i="4"/>
  <c r="P286" i="4"/>
  <c r="K286" i="4"/>
  <c r="E286" i="4"/>
  <c r="A286" i="4"/>
  <c r="P285" i="4"/>
  <c r="K285" i="4"/>
  <c r="E285" i="4"/>
  <c r="A285" i="4"/>
  <c r="P284" i="4"/>
  <c r="K284" i="4"/>
  <c r="E284" i="4"/>
  <c r="A284" i="4"/>
  <c r="P283" i="4"/>
  <c r="K283" i="4"/>
  <c r="E283" i="4"/>
  <c r="A283" i="4"/>
  <c r="P282" i="4"/>
  <c r="K282" i="4"/>
  <c r="E282" i="4"/>
  <c r="A282" i="4"/>
  <c r="P281" i="4"/>
  <c r="K281" i="4"/>
  <c r="E281" i="4"/>
  <c r="A281" i="4"/>
  <c r="P280" i="4"/>
  <c r="K280" i="4"/>
  <c r="E280" i="4"/>
  <c r="A280" i="4"/>
  <c r="P279" i="4"/>
  <c r="K279" i="4"/>
  <c r="E279" i="4"/>
  <c r="A279" i="4"/>
  <c r="P278" i="4"/>
  <c r="K278" i="4"/>
  <c r="E278" i="4"/>
  <c r="A278" i="4"/>
  <c r="P277" i="4"/>
  <c r="K277" i="4"/>
  <c r="E277" i="4"/>
  <c r="A277" i="4"/>
  <c r="P276" i="4"/>
  <c r="K276" i="4"/>
  <c r="E276" i="4"/>
  <c r="A276" i="4"/>
  <c r="P275" i="4"/>
  <c r="K275" i="4"/>
  <c r="E275" i="4"/>
  <c r="A275" i="4"/>
  <c r="P274" i="4"/>
  <c r="K274" i="4"/>
  <c r="E274" i="4"/>
  <c r="A274" i="4"/>
  <c r="P273" i="4"/>
  <c r="K273" i="4"/>
  <c r="E273" i="4"/>
  <c r="A273" i="4"/>
  <c r="P272" i="4"/>
  <c r="K272" i="4"/>
  <c r="E272" i="4"/>
  <c r="A272" i="4"/>
  <c r="P271" i="4"/>
  <c r="K271" i="4"/>
  <c r="E271" i="4"/>
  <c r="A271" i="4"/>
  <c r="P270" i="4"/>
  <c r="K270" i="4"/>
  <c r="E270" i="4"/>
  <c r="A270" i="4"/>
  <c r="P269" i="4"/>
  <c r="K269" i="4"/>
  <c r="E269" i="4"/>
  <c r="A269" i="4"/>
  <c r="P268" i="4"/>
  <c r="K268" i="4"/>
  <c r="E268" i="4"/>
  <c r="A268" i="4"/>
  <c r="P267" i="4"/>
  <c r="K267" i="4"/>
  <c r="E267" i="4"/>
  <c r="A267" i="4"/>
  <c r="P266" i="4"/>
  <c r="K266" i="4"/>
  <c r="E266" i="4"/>
  <c r="A266" i="4"/>
  <c r="P265" i="4"/>
  <c r="K265" i="4"/>
  <c r="E265" i="4"/>
  <c r="A265" i="4"/>
  <c r="P264" i="4"/>
  <c r="K264" i="4"/>
  <c r="E264" i="4"/>
  <c r="A264" i="4"/>
  <c r="P263" i="4"/>
  <c r="K263" i="4"/>
  <c r="E263" i="4"/>
  <c r="A263" i="4"/>
  <c r="P262" i="4"/>
  <c r="K262" i="4"/>
  <c r="E262" i="4"/>
  <c r="A262" i="4"/>
  <c r="P261" i="4"/>
  <c r="K261" i="4"/>
  <c r="E261" i="4"/>
  <c r="A261" i="4"/>
  <c r="P260" i="4"/>
  <c r="K260" i="4"/>
  <c r="E260" i="4"/>
  <c r="A260" i="4"/>
  <c r="P259" i="4"/>
  <c r="K259" i="4"/>
  <c r="E259" i="4"/>
  <c r="A259" i="4"/>
  <c r="P258" i="4"/>
  <c r="K258" i="4"/>
  <c r="E258" i="4"/>
  <c r="A258" i="4"/>
  <c r="P257" i="4"/>
  <c r="K257" i="4"/>
  <c r="E257" i="4"/>
  <c r="A257" i="4"/>
  <c r="P256" i="4"/>
  <c r="K256" i="4"/>
  <c r="E256" i="4"/>
  <c r="A256" i="4"/>
  <c r="P255" i="4"/>
  <c r="K255" i="4"/>
  <c r="E255" i="4"/>
  <c r="A255" i="4"/>
  <c r="P254" i="4"/>
  <c r="K254" i="4"/>
  <c r="E254" i="4"/>
  <c r="A254" i="4"/>
  <c r="P253" i="4"/>
  <c r="K253" i="4"/>
  <c r="E253" i="4"/>
  <c r="A253" i="4"/>
  <c r="P252" i="4"/>
  <c r="K252" i="4"/>
  <c r="E252" i="4"/>
  <c r="A252" i="4"/>
  <c r="P251" i="4"/>
  <c r="K251" i="4"/>
  <c r="E251" i="4"/>
  <c r="A251" i="4"/>
  <c r="P250" i="4"/>
  <c r="K250" i="4"/>
  <c r="E250" i="4"/>
  <c r="A250" i="4"/>
  <c r="P249" i="4"/>
  <c r="K249" i="4"/>
  <c r="E249" i="4"/>
  <c r="A249" i="4"/>
  <c r="P248" i="4"/>
  <c r="K248" i="4"/>
  <c r="E248" i="4"/>
  <c r="A248" i="4"/>
  <c r="P247" i="4"/>
  <c r="K247" i="4"/>
  <c r="E247" i="4"/>
  <c r="A247" i="4"/>
  <c r="P246" i="4"/>
  <c r="K246" i="4"/>
  <c r="E246" i="4"/>
  <c r="A246" i="4"/>
  <c r="P245" i="4"/>
  <c r="K245" i="4"/>
  <c r="E245" i="4"/>
  <c r="A245" i="4"/>
  <c r="P244" i="4"/>
  <c r="K244" i="4"/>
  <c r="E244" i="4"/>
  <c r="A244" i="4"/>
  <c r="P243" i="4"/>
  <c r="K243" i="4"/>
  <c r="E243" i="4"/>
  <c r="A243" i="4"/>
  <c r="P242" i="4"/>
  <c r="K242" i="4"/>
  <c r="E242" i="4"/>
  <c r="A242" i="4"/>
  <c r="P241" i="4"/>
  <c r="K241" i="4"/>
  <c r="E241" i="4"/>
  <c r="A241" i="4"/>
  <c r="P240" i="4"/>
  <c r="K240" i="4"/>
  <c r="E240" i="4"/>
  <c r="A240" i="4"/>
  <c r="P239" i="4"/>
  <c r="K239" i="4"/>
  <c r="E239" i="4"/>
  <c r="A239" i="4"/>
  <c r="P238" i="4"/>
  <c r="K238" i="4"/>
  <c r="E238" i="4"/>
  <c r="A238" i="4"/>
  <c r="P237" i="4"/>
  <c r="K237" i="4"/>
  <c r="E237" i="4"/>
  <c r="A237" i="4"/>
  <c r="P236" i="4"/>
  <c r="K236" i="4"/>
  <c r="E236" i="4"/>
  <c r="A236" i="4"/>
  <c r="P235" i="4"/>
  <c r="K235" i="4"/>
  <c r="E235" i="4"/>
  <c r="A235" i="4"/>
  <c r="P234" i="4"/>
  <c r="K234" i="4"/>
  <c r="E234" i="4"/>
  <c r="A234" i="4"/>
  <c r="P233" i="4"/>
  <c r="K233" i="4"/>
  <c r="E233" i="4"/>
  <c r="A233" i="4"/>
  <c r="P232" i="4"/>
  <c r="K232" i="4"/>
  <c r="E232" i="4"/>
  <c r="A232" i="4"/>
  <c r="P231" i="4"/>
  <c r="K231" i="4"/>
  <c r="E231" i="4"/>
  <c r="A231" i="4"/>
  <c r="P230" i="4"/>
  <c r="K230" i="4"/>
  <c r="E230" i="4"/>
  <c r="A230" i="4"/>
  <c r="P229" i="4"/>
  <c r="K229" i="4"/>
  <c r="E229" i="4"/>
  <c r="A229" i="4"/>
  <c r="P228" i="4"/>
  <c r="K228" i="4"/>
  <c r="E228" i="4"/>
  <c r="A228" i="4"/>
  <c r="P227" i="4"/>
  <c r="K227" i="4"/>
  <c r="E227" i="4"/>
  <c r="A227" i="4"/>
  <c r="P226" i="4"/>
  <c r="K226" i="4"/>
  <c r="E226" i="4"/>
  <c r="A226" i="4"/>
  <c r="P225" i="4"/>
  <c r="K225" i="4"/>
  <c r="E225" i="4"/>
  <c r="A225" i="4"/>
  <c r="P224" i="4"/>
  <c r="K224" i="4"/>
  <c r="E224" i="4"/>
  <c r="A224" i="4"/>
  <c r="P223" i="4"/>
  <c r="K223" i="4"/>
  <c r="E223" i="4"/>
  <c r="A223" i="4"/>
  <c r="P222" i="4"/>
  <c r="K222" i="4"/>
  <c r="E222" i="4"/>
  <c r="A222" i="4"/>
  <c r="P221" i="4"/>
  <c r="K221" i="4"/>
  <c r="E221" i="4"/>
  <c r="A221" i="4"/>
  <c r="P220" i="4"/>
  <c r="K220" i="4"/>
  <c r="E220" i="4"/>
  <c r="A220" i="4"/>
  <c r="P219" i="4"/>
  <c r="K219" i="4"/>
  <c r="E219" i="4"/>
  <c r="A219" i="4"/>
  <c r="P218" i="4"/>
  <c r="K218" i="4"/>
  <c r="E218" i="4"/>
  <c r="A218" i="4"/>
  <c r="P217" i="4"/>
  <c r="K217" i="4"/>
  <c r="E217" i="4"/>
  <c r="A217" i="4"/>
  <c r="P216" i="4"/>
  <c r="K216" i="4"/>
  <c r="E216" i="4"/>
  <c r="A216" i="4"/>
  <c r="P215" i="4"/>
  <c r="K215" i="4"/>
  <c r="E215" i="4"/>
  <c r="A215" i="4"/>
  <c r="P214" i="4"/>
  <c r="K214" i="4"/>
  <c r="E214" i="4"/>
  <c r="A214" i="4"/>
  <c r="P213" i="4"/>
  <c r="K213" i="4"/>
  <c r="E213" i="4"/>
  <c r="A213" i="4"/>
  <c r="P212" i="4"/>
  <c r="K212" i="4"/>
  <c r="E212" i="4"/>
  <c r="A212" i="4"/>
  <c r="P211" i="4"/>
  <c r="K211" i="4"/>
  <c r="E211" i="4"/>
  <c r="A211" i="4"/>
  <c r="P210" i="4"/>
  <c r="K210" i="4"/>
  <c r="E210" i="4"/>
  <c r="A210" i="4"/>
  <c r="P209" i="4"/>
  <c r="K209" i="4"/>
  <c r="E209" i="4"/>
  <c r="A209" i="4"/>
  <c r="P208" i="4"/>
  <c r="K208" i="4"/>
  <c r="E208" i="4"/>
  <c r="A208" i="4"/>
  <c r="P207" i="4"/>
  <c r="K207" i="4"/>
  <c r="E207" i="4"/>
  <c r="A207" i="4"/>
  <c r="P206" i="4"/>
  <c r="K206" i="4"/>
  <c r="E206" i="4"/>
  <c r="A206" i="4"/>
  <c r="P205" i="4"/>
  <c r="K205" i="4"/>
  <c r="E205" i="4"/>
  <c r="A205" i="4"/>
  <c r="P204" i="4"/>
  <c r="K204" i="4"/>
  <c r="E204" i="4"/>
  <c r="A204" i="4"/>
  <c r="P203" i="4"/>
  <c r="K203" i="4"/>
  <c r="E203" i="4"/>
  <c r="A203" i="4"/>
  <c r="P202" i="4"/>
  <c r="K202" i="4"/>
  <c r="E202" i="4"/>
  <c r="A202" i="4"/>
  <c r="P201" i="4"/>
  <c r="K201" i="4"/>
  <c r="E201" i="4"/>
  <c r="A201" i="4"/>
  <c r="P200" i="4"/>
  <c r="K200" i="4"/>
  <c r="E200" i="4"/>
  <c r="A200" i="4"/>
  <c r="P199" i="4"/>
  <c r="K199" i="4"/>
  <c r="E199" i="4"/>
  <c r="A199" i="4"/>
  <c r="P198" i="4"/>
  <c r="K198" i="4"/>
  <c r="E198" i="4"/>
  <c r="A198" i="4"/>
  <c r="P197" i="4"/>
  <c r="K197" i="4"/>
  <c r="E197" i="4"/>
  <c r="A197" i="4"/>
  <c r="P196" i="4"/>
  <c r="K196" i="4"/>
  <c r="E196" i="4"/>
  <c r="A196" i="4"/>
  <c r="P195" i="4"/>
  <c r="K195" i="4"/>
  <c r="E195" i="4"/>
  <c r="A195" i="4"/>
  <c r="P194" i="4"/>
  <c r="K194" i="4"/>
  <c r="E194" i="4"/>
  <c r="A194" i="4"/>
  <c r="P193" i="4"/>
  <c r="K193" i="4"/>
  <c r="E193" i="4"/>
  <c r="A193" i="4"/>
  <c r="P192" i="4"/>
  <c r="K192" i="4"/>
  <c r="E192" i="4"/>
  <c r="A192" i="4"/>
  <c r="P191" i="4"/>
  <c r="K191" i="4"/>
  <c r="E191" i="4"/>
  <c r="A191" i="4"/>
  <c r="P190" i="4"/>
  <c r="K190" i="4"/>
  <c r="E190" i="4"/>
  <c r="A190" i="4"/>
  <c r="P189" i="4"/>
  <c r="K189" i="4"/>
  <c r="E189" i="4"/>
  <c r="A189" i="4"/>
  <c r="P188" i="4"/>
  <c r="K188" i="4"/>
  <c r="E188" i="4"/>
  <c r="A188" i="4"/>
  <c r="P187" i="4"/>
  <c r="K187" i="4"/>
  <c r="E187" i="4"/>
  <c r="A187" i="4"/>
  <c r="P186" i="4"/>
  <c r="K186" i="4"/>
  <c r="E186" i="4"/>
  <c r="A186" i="4"/>
  <c r="P185" i="4"/>
  <c r="K185" i="4"/>
  <c r="E185" i="4"/>
  <c r="A185" i="4"/>
  <c r="P184" i="4"/>
  <c r="K184" i="4"/>
  <c r="E184" i="4"/>
  <c r="A184" i="4"/>
  <c r="P183" i="4"/>
  <c r="K183" i="4"/>
  <c r="E183" i="4"/>
  <c r="A183" i="4"/>
  <c r="P182" i="4"/>
  <c r="K182" i="4"/>
  <c r="E182" i="4"/>
  <c r="A182" i="4"/>
  <c r="P181" i="4"/>
  <c r="K181" i="4"/>
  <c r="E181" i="4"/>
  <c r="A181" i="4"/>
  <c r="P180" i="4"/>
  <c r="K180" i="4"/>
  <c r="E180" i="4"/>
  <c r="A180" i="4"/>
  <c r="P179" i="4"/>
  <c r="K179" i="4"/>
  <c r="E179" i="4"/>
  <c r="A179" i="4"/>
  <c r="P178" i="4"/>
  <c r="K178" i="4"/>
  <c r="E178" i="4"/>
  <c r="A178" i="4"/>
  <c r="P177" i="4"/>
  <c r="K177" i="4"/>
  <c r="E177" i="4"/>
  <c r="A177" i="4"/>
  <c r="P176" i="4"/>
  <c r="K176" i="4"/>
  <c r="E176" i="4"/>
  <c r="A176" i="4"/>
  <c r="P175" i="4"/>
  <c r="K175" i="4"/>
  <c r="E175" i="4"/>
  <c r="A175" i="4"/>
  <c r="P174" i="4"/>
  <c r="K174" i="4"/>
  <c r="E174" i="4"/>
  <c r="A174" i="4"/>
  <c r="P173" i="4"/>
  <c r="K173" i="4"/>
  <c r="E173" i="4"/>
  <c r="A173" i="4"/>
  <c r="P172" i="4"/>
  <c r="K172" i="4"/>
  <c r="E172" i="4"/>
  <c r="A172" i="4"/>
  <c r="P171" i="4"/>
  <c r="K171" i="4"/>
  <c r="E171" i="4"/>
  <c r="A171" i="4"/>
  <c r="P170" i="4"/>
  <c r="K170" i="4"/>
  <c r="E170" i="4"/>
  <c r="A170" i="4"/>
  <c r="P169" i="4"/>
  <c r="K169" i="4"/>
  <c r="E169" i="4"/>
  <c r="A169" i="4"/>
  <c r="P168" i="4"/>
  <c r="K168" i="4"/>
  <c r="E168" i="4"/>
  <c r="A168" i="4"/>
  <c r="P167" i="4"/>
  <c r="K167" i="4"/>
  <c r="E167" i="4"/>
  <c r="A167" i="4"/>
  <c r="P166" i="4"/>
  <c r="K166" i="4"/>
  <c r="E166" i="4"/>
  <c r="A166" i="4"/>
  <c r="P165" i="4"/>
  <c r="K165" i="4"/>
  <c r="E165" i="4"/>
  <c r="A165" i="4"/>
  <c r="P164" i="4"/>
  <c r="K164" i="4"/>
  <c r="E164" i="4"/>
  <c r="A164" i="4"/>
  <c r="P163" i="4"/>
  <c r="K163" i="4"/>
  <c r="E163" i="4"/>
  <c r="A163" i="4"/>
  <c r="P162" i="4"/>
  <c r="K162" i="4"/>
  <c r="E162" i="4"/>
  <c r="A162" i="4"/>
  <c r="P161" i="4"/>
  <c r="K161" i="4"/>
  <c r="E161" i="4"/>
  <c r="A161" i="4"/>
  <c r="P160" i="4"/>
  <c r="K160" i="4"/>
  <c r="E160" i="4"/>
  <c r="A160" i="4"/>
  <c r="P159" i="4"/>
  <c r="K159" i="4"/>
  <c r="E159" i="4"/>
  <c r="A159" i="4"/>
  <c r="P158" i="4"/>
  <c r="K158" i="4"/>
  <c r="E158" i="4"/>
  <c r="A158" i="4"/>
  <c r="P157" i="4"/>
  <c r="K157" i="4"/>
  <c r="E157" i="4"/>
  <c r="A157" i="4"/>
  <c r="P156" i="4"/>
  <c r="K156" i="4"/>
  <c r="E156" i="4"/>
  <c r="A156" i="4"/>
  <c r="P155" i="4"/>
  <c r="K155" i="4"/>
  <c r="E155" i="4"/>
  <c r="A155" i="4"/>
  <c r="P154" i="4"/>
  <c r="K154" i="4"/>
  <c r="E154" i="4"/>
  <c r="A154" i="4"/>
  <c r="P153" i="4"/>
  <c r="K153" i="4"/>
  <c r="E153" i="4"/>
  <c r="A153" i="4"/>
  <c r="P152" i="4"/>
  <c r="K152" i="4"/>
  <c r="E152" i="4"/>
  <c r="A152" i="4"/>
  <c r="P151" i="4"/>
  <c r="K151" i="4"/>
  <c r="E151" i="4"/>
  <c r="A151" i="4"/>
  <c r="P150" i="4"/>
  <c r="K150" i="4"/>
  <c r="E150" i="4"/>
  <c r="A150" i="4"/>
  <c r="P149" i="4"/>
  <c r="K149" i="4"/>
  <c r="E149" i="4"/>
  <c r="A149" i="4"/>
  <c r="P148" i="4"/>
  <c r="K148" i="4"/>
  <c r="E148" i="4"/>
  <c r="A148" i="4"/>
  <c r="P147" i="4"/>
  <c r="K147" i="4"/>
  <c r="E147" i="4"/>
  <c r="A147" i="4"/>
  <c r="P146" i="4"/>
  <c r="K146" i="4"/>
  <c r="E146" i="4"/>
  <c r="A146" i="4"/>
  <c r="P145" i="4"/>
  <c r="K145" i="4"/>
  <c r="E145" i="4"/>
  <c r="A145" i="4"/>
  <c r="P144" i="4"/>
  <c r="K144" i="4"/>
  <c r="E144" i="4"/>
  <c r="A144" i="4"/>
  <c r="P143" i="4"/>
  <c r="K143" i="4"/>
  <c r="E143" i="4"/>
  <c r="A143" i="4"/>
  <c r="P142" i="4"/>
  <c r="K142" i="4"/>
  <c r="E142" i="4"/>
  <c r="A142" i="4"/>
  <c r="P141" i="4"/>
  <c r="K141" i="4"/>
  <c r="E141" i="4"/>
  <c r="A141" i="4"/>
  <c r="P140" i="4"/>
  <c r="K140" i="4"/>
  <c r="E140" i="4"/>
  <c r="A140" i="4"/>
  <c r="P139" i="4"/>
  <c r="K139" i="4"/>
  <c r="E139" i="4"/>
  <c r="A139" i="4"/>
  <c r="P138" i="4"/>
  <c r="K138" i="4"/>
  <c r="E138" i="4"/>
  <c r="A138" i="4"/>
  <c r="P137" i="4"/>
  <c r="K137" i="4"/>
  <c r="E137" i="4"/>
  <c r="A137" i="4"/>
  <c r="P136" i="4"/>
  <c r="K136" i="4"/>
  <c r="E136" i="4"/>
  <c r="A136" i="4"/>
  <c r="P135" i="4"/>
  <c r="K135" i="4"/>
  <c r="E135" i="4"/>
  <c r="A135" i="4"/>
  <c r="P134" i="4"/>
  <c r="K134" i="4"/>
  <c r="E134" i="4"/>
  <c r="A134" i="4"/>
  <c r="P133" i="4"/>
  <c r="K133" i="4"/>
  <c r="E133" i="4"/>
  <c r="A133" i="4"/>
  <c r="P132" i="4"/>
  <c r="K132" i="4"/>
  <c r="E132" i="4"/>
  <c r="A132" i="4"/>
  <c r="P131" i="4"/>
  <c r="K131" i="4"/>
  <c r="E131" i="4"/>
  <c r="A131" i="4"/>
  <c r="P130" i="4"/>
  <c r="K130" i="4"/>
  <c r="E130" i="4"/>
  <c r="A130" i="4"/>
  <c r="P129" i="4"/>
  <c r="K129" i="4"/>
  <c r="E129" i="4"/>
  <c r="A129" i="4"/>
  <c r="P128" i="4"/>
  <c r="K128" i="4"/>
  <c r="E128" i="4"/>
  <c r="A128" i="4"/>
  <c r="P127" i="4"/>
  <c r="K127" i="4"/>
  <c r="E127" i="4"/>
  <c r="A127" i="4"/>
  <c r="P126" i="4"/>
  <c r="K126" i="4"/>
  <c r="E126" i="4"/>
  <c r="A126" i="4"/>
  <c r="P125" i="4"/>
  <c r="K125" i="4"/>
  <c r="E125" i="4"/>
  <c r="A125" i="4"/>
  <c r="P124" i="4"/>
  <c r="K124" i="4"/>
  <c r="E124" i="4"/>
  <c r="A124" i="4"/>
  <c r="P123" i="4"/>
  <c r="K123" i="4"/>
  <c r="E123" i="4"/>
  <c r="A123" i="4"/>
  <c r="P122" i="4"/>
  <c r="K122" i="4"/>
  <c r="E122" i="4"/>
  <c r="A122" i="4"/>
  <c r="P121" i="4"/>
  <c r="K121" i="4"/>
  <c r="E121" i="4"/>
  <c r="A121" i="4"/>
  <c r="P120" i="4"/>
  <c r="K120" i="4"/>
  <c r="E120" i="4"/>
  <c r="A120" i="4"/>
  <c r="P119" i="4"/>
  <c r="K119" i="4"/>
  <c r="E119" i="4"/>
  <c r="A119" i="4"/>
  <c r="P118" i="4"/>
  <c r="K118" i="4"/>
  <c r="E118" i="4"/>
  <c r="A118" i="4"/>
  <c r="P117" i="4"/>
  <c r="K117" i="4"/>
  <c r="E117" i="4"/>
  <c r="A117" i="4"/>
  <c r="P116" i="4"/>
  <c r="K116" i="4"/>
  <c r="E116" i="4"/>
  <c r="A116" i="4"/>
  <c r="P115" i="4"/>
  <c r="K115" i="4"/>
  <c r="E115" i="4"/>
  <c r="A115" i="4"/>
  <c r="P114" i="4"/>
  <c r="K114" i="4"/>
  <c r="E114" i="4"/>
  <c r="A114" i="4"/>
  <c r="P113" i="4"/>
  <c r="K113" i="4"/>
  <c r="E113" i="4"/>
  <c r="A113" i="4"/>
  <c r="P112" i="4"/>
  <c r="K112" i="4"/>
  <c r="E112" i="4"/>
  <c r="A112" i="4"/>
  <c r="P111" i="4"/>
  <c r="K111" i="4"/>
  <c r="E111" i="4"/>
  <c r="A111" i="4"/>
  <c r="P110" i="4"/>
  <c r="K110" i="4"/>
  <c r="E110" i="4"/>
  <c r="A110" i="4"/>
  <c r="P109" i="4"/>
  <c r="K109" i="4"/>
  <c r="E109" i="4"/>
  <c r="A109" i="4"/>
  <c r="P108" i="4"/>
  <c r="K108" i="4"/>
  <c r="E108" i="4"/>
  <c r="A108" i="4"/>
  <c r="P107" i="4"/>
  <c r="K107" i="4"/>
  <c r="E107" i="4"/>
  <c r="A107" i="4"/>
  <c r="P106" i="4"/>
  <c r="K106" i="4"/>
  <c r="E106" i="4"/>
  <c r="A106" i="4"/>
  <c r="P105" i="4"/>
  <c r="K105" i="4"/>
  <c r="E105" i="4"/>
  <c r="A105" i="4"/>
  <c r="P104" i="4"/>
  <c r="K104" i="4"/>
  <c r="E104" i="4"/>
  <c r="A104" i="4"/>
  <c r="P103" i="4"/>
  <c r="K103" i="4"/>
  <c r="E103" i="4"/>
  <c r="A103" i="4"/>
  <c r="P102" i="4"/>
  <c r="K102" i="4"/>
  <c r="E102" i="4"/>
  <c r="A102" i="4"/>
  <c r="P101" i="4"/>
  <c r="K101" i="4"/>
  <c r="E101" i="4"/>
  <c r="A101" i="4"/>
  <c r="P100" i="4"/>
  <c r="K100" i="4"/>
  <c r="E100" i="4"/>
  <c r="A100" i="4"/>
  <c r="P99" i="4"/>
  <c r="K99" i="4"/>
  <c r="E99" i="4"/>
  <c r="A99" i="4"/>
  <c r="P98" i="4"/>
  <c r="K98" i="4"/>
  <c r="E98" i="4"/>
  <c r="A98" i="4"/>
  <c r="P97" i="4"/>
  <c r="K97" i="4"/>
  <c r="E97" i="4"/>
  <c r="A97" i="4"/>
  <c r="P96" i="4"/>
  <c r="K96" i="4"/>
  <c r="E96" i="4"/>
  <c r="A96" i="4"/>
  <c r="P95" i="4"/>
  <c r="K95" i="4"/>
  <c r="E95" i="4"/>
  <c r="A95" i="4"/>
  <c r="P94" i="4"/>
  <c r="K94" i="4"/>
  <c r="E94" i="4"/>
  <c r="A94" i="4"/>
  <c r="P93" i="4"/>
  <c r="K93" i="4"/>
  <c r="E93" i="4"/>
  <c r="A93" i="4"/>
  <c r="P92" i="4"/>
  <c r="K92" i="4"/>
  <c r="E92" i="4"/>
  <c r="A92" i="4"/>
  <c r="P91" i="4"/>
  <c r="K91" i="4"/>
  <c r="E91" i="4"/>
  <c r="A91" i="4"/>
  <c r="P90" i="4"/>
  <c r="K90" i="4"/>
  <c r="E90" i="4"/>
  <c r="A90" i="4"/>
  <c r="P89" i="4"/>
  <c r="K89" i="4"/>
  <c r="E89" i="4"/>
  <c r="A89" i="4"/>
  <c r="P88" i="4"/>
  <c r="K88" i="4"/>
  <c r="E88" i="4"/>
  <c r="A88" i="4"/>
  <c r="P87" i="4"/>
  <c r="K87" i="4"/>
  <c r="E87" i="4"/>
  <c r="A87" i="4"/>
  <c r="P86" i="4"/>
  <c r="K86" i="4"/>
  <c r="E86" i="4"/>
  <c r="A86" i="4"/>
  <c r="P85" i="4"/>
  <c r="K85" i="4"/>
  <c r="E85" i="4"/>
  <c r="A85" i="4"/>
  <c r="P84" i="4"/>
  <c r="K84" i="4"/>
  <c r="E84" i="4"/>
  <c r="A84" i="4"/>
  <c r="P83" i="4"/>
  <c r="K83" i="4"/>
  <c r="E83" i="4"/>
  <c r="A83" i="4"/>
  <c r="P82" i="4"/>
  <c r="K82" i="4"/>
  <c r="E82" i="4"/>
  <c r="A82" i="4"/>
  <c r="P81" i="4"/>
  <c r="K81" i="4"/>
  <c r="E81" i="4"/>
  <c r="A81" i="4"/>
  <c r="P80" i="4"/>
  <c r="K80" i="4"/>
  <c r="E80" i="4"/>
  <c r="A80" i="4"/>
  <c r="P79" i="4"/>
  <c r="K79" i="4"/>
  <c r="E79" i="4"/>
  <c r="A79" i="4"/>
  <c r="P78" i="4"/>
  <c r="K78" i="4"/>
  <c r="E78" i="4"/>
  <c r="A78" i="4"/>
  <c r="P77" i="4"/>
  <c r="K77" i="4"/>
  <c r="E77" i="4"/>
  <c r="A77" i="4"/>
  <c r="P76" i="4"/>
  <c r="K76" i="4"/>
  <c r="E76" i="4"/>
  <c r="A76" i="4"/>
  <c r="P75" i="4"/>
  <c r="K75" i="4"/>
  <c r="E75" i="4"/>
  <c r="A75" i="4"/>
  <c r="P74" i="4"/>
  <c r="K74" i="4"/>
  <c r="E74" i="4"/>
  <c r="A74" i="4"/>
  <c r="P73" i="4"/>
  <c r="K73" i="4"/>
  <c r="E73" i="4"/>
  <c r="A73" i="4"/>
  <c r="P72" i="4"/>
  <c r="K72" i="4"/>
  <c r="E72" i="4"/>
  <c r="A72" i="4"/>
  <c r="P71" i="4"/>
  <c r="K71" i="4"/>
  <c r="E71" i="4"/>
  <c r="A71" i="4"/>
  <c r="P70" i="4"/>
  <c r="K70" i="4"/>
  <c r="E70" i="4"/>
  <c r="A70" i="4"/>
  <c r="P69" i="4"/>
  <c r="K69" i="4"/>
  <c r="E69" i="4"/>
  <c r="A69" i="4"/>
  <c r="P68" i="4"/>
  <c r="K68" i="4"/>
  <c r="E68" i="4"/>
  <c r="A68" i="4"/>
  <c r="P67" i="4"/>
  <c r="K67" i="4"/>
  <c r="E67" i="4"/>
  <c r="A67" i="4"/>
  <c r="P66" i="4"/>
  <c r="K66" i="4"/>
  <c r="E66" i="4"/>
  <c r="A66" i="4"/>
  <c r="P65" i="4"/>
  <c r="K65" i="4"/>
  <c r="E65" i="4"/>
  <c r="A65" i="4"/>
  <c r="P64" i="4"/>
  <c r="K64" i="4"/>
  <c r="E64" i="4"/>
  <c r="A64" i="4"/>
  <c r="P63" i="4"/>
  <c r="K63" i="4"/>
  <c r="E63" i="4"/>
  <c r="A63" i="4"/>
  <c r="P62" i="4"/>
  <c r="K62" i="4"/>
  <c r="E62" i="4"/>
  <c r="A62" i="4"/>
  <c r="P61" i="4"/>
  <c r="K61" i="4"/>
  <c r="E61" i="4"/>
  <c r="A61" i="4"/>
  <c r="P60" i="4"/>
  <c r="K60" i="4"/>
  <c r="E60" i="4"/>
  <c r="A60" i="4"/>
  <c r="P59" i="4"/>
  <c r="K59" i="4"/>
  <c r="E59" i="4"/>
  <c r="A59" i="4"/>
  <c r="P58" i="4"/>
  <c r="K58" i="4"/>
  <c r="E58" i="4"/>
  <c r="A58" i="4"/>
  <c r="P57" i="4"/>
  <c r="K57" i="4"/>
  <c r="E57" i="4"/>
  <c r="A57" i="4"/>
  <c r="P56" i="4"/>
  <c r="K56" i="4"/>
  <c r="E56" i="4"/>
  <c r="A56" i="4"/>
  <c r="P55" i="4"/>
  <c r="K55" i="4"/>
  <c r="E55" i="4"/>
  <c r="A55" i="4"/>
  <c r="P54" i="4"/>
  <c r="K54" i="4"/>
  <c r="E54" i="4"/>
  <c r="A54" i="4"/>
  <c r="P53" i="4"/>
  <c r="K53" i="4"/>
  <c r="E53" i="4"/>
  <c r="A53" i="4"/>
  <c r="P52" i="4"/>
  <c r="K52" i="4"/>
  <c r="E52" i="4"/>
  <c r="A52" i="4"/>
  <c r="P51" i="4"/>
  <c r="K51" i="4"/>
  <c r="E51" i="4"/>
  <c r="A51" i="4"/>
  <c r="P50" i="4"/>
  <c r="K50" i="4"/>
  <c r="E50" i="4"/>
  <c r="A50" i="4"/>
  <c r="P49" i="4"/>
  <c r="K49" i="4"/>
  <c r="E49" i="4"/>
  <c r="A49" i="4"/>
  <c r="P48" i="4"/>
  <c r="K48" i="4"/>
  <c r="E48" i="4"/>
  <c r="A48" i="4"/>
  <c r="P47" i="4"/>
  <c r="K47" i="4"/>
  <c r="E47" i="4"/>
  <c r="A47" i="4"/>
  <c r="P46" i="4"/>
  <c r="K46" i="4"/>
  <c r="E46" i="4"/>
  <c r="A46" i="4"/>
  <c r="P45" i="4"/>
  <c r="K45" i="4"/>
  <c r="E45" i="4"/>
  <c r="A45" i="4"/>
  <c r="P44" i="4"/>
  <c r="K44" i="4"/>
  <c r="E44" i="4"/>
  <c r="A44" i="4"/>
  <c r="P43" i="4"/>
  <c r="K43" i="4"/>
  <c r="E43" i="4"/>
  <c r="A43" i="4"/>
  <c r="P42" i="4"/>
  <c r="K42" i="4"/>
  <c r="E42" i="4"/>
  <c r="A42" i="4"/>
  <c r="P41" i="4"/>
  <c r="K41" i="4"/>
  <c r="E41" i="4"/>
  <c r="A41" i="4"/>
  <c r="P40" i="4"/>
  <c r="K40" i="4"/>
  <c r="E40" i="4"/>
  <c r="A40" i="4"/>
  <c r="P39" i="4"/>
  <c r="K39" i="4"/>
  <c r="E39" i="4"/>
  <c r="A39" i="4"/>
  <c r="P38" i="4"/>
  <c r="K38" i="4"/>
  <c r="E38" i="4"/>
  <c r="A38" i="4"/>
  <c r="P37" i="4"/>
  <c r="K37" i="4"/>
  <c r="E37" i="4"/>
  <c r="A37" i="4"/>
  <c r="P36" i="4"/>
  <c r="K36" i="4"/>
  <c r="E36" i="4"/>
  <c r="A36" i="4"/>
  <c r="P35" i="4"/>
  <c r="K35" i="4"/>
  <c r="E35" i="4"/>
  <c r="A35" i="4"/>
  <c r="P34" i="4"/>
  <c r="K34" i="4"/>
  <c r="E34" i="4"/>
  <c r="A34" i="4"/>
  <c r="P33" i="4"/>
  <c r="K33" i="4"/>
  <c r="E33" i="4"/>
  <c r="A33" i="4"/>
  <c r="P32" i="4"/>
  <c r="K32" i="4"/>
  <c r="E32" i="4"/>
  <c r="A32" i="4"/>
  <c r="P31" i="4"/>
  <c r="K31" i="4"/>
  <c r="E31" i="4"/>
  <c r="A31" i="4"/>
  <c r="P30" i="4"/>
  <c r="K30" i="4"/>
  <c r="E30" i="4"/>
  <c r="A30" i="4"/>
  <c r="P29" i="4"/>
  <c r="K29" i="4"/>
  <c r="E29" i="4"/>
  <c r="A29" i="4"/>
  <c r="P28" i="4"/>
  <c r="K28" i="4"/>
  <c r="E28" i="4"/>
  <c r="A28" i="4"/>
  <c r="P27" i="4"/>
  <c r="K27" i="4"/>
  <c r="E27" i="4"/>
  <c r="A27" i="4"/>
  <c r="P26" i="4"/>
  <c r="K26" i="4"/>
  <c r="E26" i="4"/>
  <c r="A26" i="4"/>
  <c r="P25" i="4"/>
  <c r="K25" i="4"/>
  <c r="E25" i="4"/>
  <c r="A25" i="4"/>
  <c r="P24" i="4"/>
  <c r="K24" i="4"/>
  <c r="E24" i="4"/>
  <c r="A24" i="4"/>
  <c r="P23" i="4"/>
  <c r="K23" i="4"/>
  <c r="E23" i="4"/>
  <c r="A23" i="4"/>
  <c r="P22" i="4"/>
  <c r="K22" i="4"/>
  <c r="E22" i="4"/>
  <c r="A22" i="4"/>
  <c r="P21" i="4"/>
  <c r="K21" i="4"/>
  <c r="E21" i="4"/>
  <c r="A21" i="4"/>
  <c r="P20" i="4"/>
  <c r="K20" i="4"/>
  <c r="E20" i="4"/>
  <c r="A20" i="4"/>
  <c r="P19" i="4"/>
  <c r="K19" i="4"/>
  <c r="E19" i="4"/>
  <c r="A19" i="4"/>
  <c r="P18" i="4"/>
  <c r="K18" i="4"/>
  <c r="E18" i="4"/>
  <c r="A18" i="4"/>
  <c r="P17" i="4"/>
  <c r="K17" i="4"/>
  <c r="E17" i="4"/>
  <c r="A17" i="4"/>
  <c r="P16" i="4"/>
  <c r="K16" i="4"/>
  <c r="E16" i="4"/>
  <c r="A16" i="4"/>
  <c r="P15" i="4"/>
  <c r="K15" i="4"/>
  <c r="E15" i="4"/>
  <c r="A15" i="4"/>
  <c r="P14" i="4"/>
  <c r="K14" i="4"/>
  <c r="E14" i="4"/>
  <c r="A14" i="4"/>
  <c r="P13" i="4"/>
  <c r="K13" i="4"/>
  <c r="E13" i="4"/>
  <c r="A13" i="4"/>
  <c r="P12" i="4"/>
  <c r="K12" i="4"/>
  <c r="E12" i="4"/>
  <c r="A12" i="4"/>
  <c r="P11" i="4"/>
  <c r="K11" i="4"/>
  <c r="E11" i="4"/>
  <c r="A11" i="4"/>
  <c r="P10" i="4"/>
  <c r="K10" i="4"/>
  <c r="E10" i="4"/>
  <c r="A10" i="4"/>
  <c r="P9" i="4"/>
  <c r="K9" i="4"/>
  <c r="E9" i="4"/>
  <c r="A9" i="4"/>
  <c r="P8" i="4"/>
  <c r="K8" i="4"/>
  <c r="E8" i="4"/>
  <c r="A8" i="4"/>
  <c r="P7" i="4"/>
  <c r="K7" i="4"/>
  <c r="E7" i="4"/>
  <c r="A7" i="4"/>
  <c r="P6" i="4"/>
  <c r="K6" i="4"/>
  <c r="E6" i="4"/>
  <c r="A6" i="4"/>
  <c r="P5" i="4"/>
  <c r="K5" i="4"/>
  <c r="E5" i="4"/>
  <c r="A5" i="4"/>
  <c r="P4" i="4"/>
  <c r="K4" i="4"/>
  <c r="E4" i="4"/>
  <c r="A4" i="4"/>
  <c r="P3" i="4"/>
  <c r="K3" i="4"/>
  <c r="E3" i="4"/>
  <c r="A3" i="4"/>
  <c r="P2" i="4"/>
  <c r="K2" i="4"/>
  <c r="E2" i="4"/>
  <c r="A2" i="4"/>
</calcChain>
</file>

<file path=xl/sharedStrings.xml><?xml version="1.0" encoding="utf-8"?>
<sst xmlns="http://schemas.openxmlformats.org/spreadsheetml/2006/main" count="5156" uniqueCount="1107">
  <si>
    <t>Impressions</t>
  </si>
  <si>
    <t>ROI (%)</t>
  </si>
  <si>
    <t>Influencer Name</t>
  </si>
  <si>
    <t>Followers</t>
  </si>
  <si>
    <t>Posts</t>
  </si>
  <si>
    <t>Clicks</t>
  </si>
  <si>
    <t>Conversions</t>
  </si>
  <si>
    <t>Campaign Spend ($)</t>
  </si>
  <si>
    <t>Revenue Generated ($)</t>
  </si>
  <si>
    <t>Engagement Rate (%)</t>
  </si>
  <si>
    <t>Click-Through Rate (CTR %)</t>
  </si>
  <si>
    <t>Conversion Rate (%)</t>
  </si>
  <si>
    <t>Influencer 2</t>
  </si>
  <si>
    <t>Influencer 3</t>
  </si>
  <si>
    <t>Influencer 4</t>
  </si>
  <si>
    <t>Influencer 5</t>
  </si>
  <si>
    <t>Influencer 6</t>
  </si>
  <si>
    <t>Influencer 7</t>
  </si>
  <si>
    <t>Influencer 8</t>
  </si>
  <si>
    <t>Influencer 9</t>
  </si>
  <si>
    <t>Influencer 10</t>
  </si>
  <si>
    <t>Influencer 11</t>
  </si>
  <si>
    <t>Influencer 12</t>
  </si>
  <si>
    <t>Influencer 13</t>
  </si>
  <si>
    <t>Influencer 14</t>
  </si>
  <si>
    <t>Influencer 15</t>
  </si>
  <si>
    <t>Influencer 16</t>
  </si>
  <si>
    <t>Influencer 17</t>
  </si>
  <si>
    <t>Influencer 18</t>
  </si>
  <si>
    <t>Influencer 19</t>
  </si>
  <si>
    <t>Influencer 20</t>
  </si>
  <si>
    <t>Influencer 21</t>
  </si>
  <si>
    <t>Influencer 22</t>
  </si>
  <si>
    <t>Influencer 23</t>
  </si>
  <si>
    <t>Influencer 24</t>
  </si>
  <si>
    <t>Influencer 25</t>
  </si>
  <si>
    <t>Influencer 26</t>
  </si>
  <si>
    <t>Influencer 27</t>
  </si>
  <si>
    <t>Influencer 28</t>
  </si>
  <si>
    <t>Influencer 29</t>
  </si>
  <si>
    <t>Influencer 30</t>
  </si>
  <si>
    <t>Influencer 31</t>
  </si>
  <si>
    <t>Influencer 32</t>
  </si>
  <si>
    <t>Influencer 33</t>
  </si>
  <si>
    <t>Influencer 34</t>
  </si>
  <si>
    <t>Influencer 35</t>
  </si>
  <si>
    <t>Influencer 36</t>
  </si>
  <si>
    <t>Influencer 37</t>
  </si>
  <si>
    <t>Influencer 38</t>
  </si>
  <si>
    <t>Influencer 39</t>
  </si>
  <si>
    <t>Influencer 40</t>
  </si>
  <si>
    <t>Influencer 41</t>
  </si>
  <si>
    <t>Influencer 42</t>
  </si>
  <si>
    <t>Influencer 43</t>
  </si>
  <si>
    <t>Influencer 44</t>
  </si>
  <si>
    <t>Influencer 45</t>
  </si>
  <si>
    <t>Influencer 46</t>
  </si>
  <si>
    <t>Influencer 47</t>
  </si>
  <si>
    <t>Influencer 48</t>
  </si>
  <si>
    <t>Influencer 49</t>
  </si>
  <si>
    <t>Influencer 50</t>
  </si>
  <si>
    <t>Influencer 51</t>
  </si>
  <si>
    <t>Influencer 52</t>
  </si>
  <si>
    <t>Influencer 53</t>
  </si>
  <si>
    <t>Influencer 54</t>
  </si>
  <si>
    <t>Influencer 55</t>
  </si>
  <si>
    <t>Influencer 56</t>
  </si>
  <si>
    <t>Influencer 57</t>
  </si>
  <si>
    <t>Influencer 58</t>
  </si>
  <si>
    <t>Influencer 59</t>
  </si>
  <si>
    <t>Influencer 60</t>
  </si>
  <si>
    <t>Influencer 61</t>
  </si>
  <si>
    <t>Influencer 62</t>
  </si>
  <si>
    <t>Influencer 63</t>
  </si>
  <si>
    <t>Influencer 64</t>
  </si>
  <si>
    <t>Influencer 65</t>
  </si>
  <si>
    <t>Influencer 66</t>
  </si>
  <si>
    <t>Influencer 67</t>
  </si>
  <si>
    <t>Influencer 68</t>
  </si>
  <si>
    <t>Influencer 69</t>
  </si>
  <si>
    <t>Influencer 70</t>
  </si>
  <si>
    <t>Influencer 71</t>
  </si>
  <si>
    <t>Influencer 72</t>
  </si>
  <si>
    <t>Influencer 73</t>
  </si>
  <si>
    <t>Influencer 74</t>
  </si>
  <si>
    <t>Influencer 75</t>
  </si>
  <si>
    <t>Influencer 76</t>
  </si>
  <si>
    <t>Influencer 77</t>
  </si>
  <si>
    <t>Influencer 78</t>
  </si>
  <si>
    <t>Influencer 79</t>
  </si>
  <si>
    <t>Influencer 80</t>
  </si>
  <si>
    <t>Influencer 81</t>
  </si>
  <si>
    <t>Influencer 82</t>
  </si>
  <si>
    <t>Influencer 83</t>
  </si>
  <si>
    <t>Influencer 84</t>
  </si>
  <si>
    <t>Influencer 85</t>
  </si>
  <si>
    <t>Influencer 86</t>
  </si>
  <si>
    <t>Influencer 87</t>
  </si>
  <si>
    <t>Influencer 88</t>
  </si>
  <si>
    <t>Influencer 89</t>
  </si>
  <si>
    <t>Influencer 90</t>
  </si>
  <si>
    <t>Influencer 91</t>
  </si>
  <si>
    <t>Influencer 92</t>
  </si>
  <si>
    <t>Influencer 93</t>
  </si>
  <si>
    <t>Influencer 94</t>
  </si>
  <si>
    <t>Influencer 95</t>
  </si>
  <si>
    <t>Influencer 96</t>
  </si>
  <si>
    <t>Influencer 97</t>
  </si>
  <si>
    <t>Influencer 98</t>
  </si>
  <si>
    <t>Influencer 99</t>
  </si>
  <si>
    <t>Influencer 100</t>
  </si>
  <si>
    <t>Influencer 101</t>
  </si>
  <si>
    <t>Influencer 102</t>
  </si>
  <si>
    <t>Influencer 103</t>
  </si>
  <si>
    <t>Influencer 104</t>
  </si>
  <si>
    <t>Influencer 105</t>
  </si>
  <si>
    <t>Influencer 106</t>
  </si>
  <si>
    <t>Influencer 107</t>
  </si>
  <si>
    <t>Influencer 108</t>
  </si>
  <si>
    <t>Influencer 109</t>
  </si>
  <si>
    <t>Influencer 110</t>
  </si>
  <si>
    <t>Influencer 111</t>
  </si>
  <si>
    <t>Influencer 112</t>
  </si>
  <si>
    <t>Influencer 113</t>
  </si>
  <si>
    <t>Influencer 114</t>
  </si>
  <si>
    <t>Influencer 115</t>
  </si>
  <si>
    <t>Influencer 116</t>
  </si>
  <si>
    <t>Influencer 117</t>
  </si>
  <si>
    <t>Influencer 118</t>
  </si>
  <si>
    <t>Influencer 119</t>
  </si>
  <si>
    <t>Influencer 120</t>
  </si>
  <si>
    <t>Influencer 121</t>
  </si>
  <si>
    <t>Influencer 122</t>
  </si>
  <si>
    <t>Influencer 123</t>
  </si>
  <si>
    <t>Influencer 124</t>
  </si>
  <si>
    <t>Influencer 125</t>
  </si>
  <si>
    <t>Influencer 126</t>
  </si>
  <si>
    <t>Influencer 127</t>
  </si>
  <si>
    <t>Influencer 128</t>
  </si>
  <si>
    <t>Influencer 129</t>
  </si>
  <si>
    <t>Influencer 130</t>
  </si>
  <si>
    <t>Influencer 131</t>
  </si>
  <si>
    <t>Influencer 132</t>
  </si>
  <si>
    <t>Influencer 133</t>
  </si>
  <si>
    <t>Influencer 134</t>
  </si>
  <si>
    <t>Influencer 135</t>
  </si>
  <si>
    <t>Influencer 136</t>
  </si>
  <si>
    <t>Influencer 137</t>
  </si>
  <si>
    <t>Influencer 138</t>
  </si>
  <si>
    <t>Influencer 139</t>
  </si>
  <si>
    <t>Influencer 140</t>
  </si>
  <si>
    <t>Influencer 141</t>
  </si>
  <si>
    <t>Influencer 142</t>
  </si>
  <si>
    <t>Influencer 143</t>
  </si>
  <si>
    <t>Influencer 144</t>
  </si>
  <si>
    <t>Influencer 145</t>
  </si>
  <si>
    <t>Influencer 146</t>
  </si>
  <si>
    <t>Influencer 147</t>
  </si>
  <si>
    <t>Influencer 148</t>
  </si>
  <si>
    <t>Influencer 149</t>
  </si>
  <si>
    <t>Influencer 150</t>
  </si>
  <si>
    <t>Influencer 151</t>
  </si>
  <si>
    <t>Influencer 152</t>
  </si>
  <si>
    <t>Influencer 153</t>
  </si>
  <si>
    <t>Influencer 154</t>
  </si>
  <si>
    <t>Influencer 155</t>
  </si>
  <si>
    <t>Influencer 156</t>
  </si>
  <si>
    <t>Influencer 157</t>
  </si>
  <si>
    <t>Influencer 158</t>
  </si>
  <si>
    <t>Influencer 159</t>
  </si>
  <si>
    <t>Influencer 160</t>
  </si>
  <si>
    <t>Influencer 161</t>
  </si>
  <si>
    <t>Influencer 162</t>
  </si>
  <si>
    <t>Influencer 163</t>
  </si>
  <si>
    <t>Influencer 164</t>
  </si>
  <si>
    <t>Influencer 165</t>
  </si>
  <si>
    <t>Influencer 166</t>
  </si>
  <si>
    <t>Influencer 167</t>
  </si>
  <si>
    <t>Influencer 168</t>
  </si>
  <si>
    <t>Influencer 169</t>
  </si>
  <si>
    <t>Influencer 170</t>
  </si>
  <si>
    <t>Influencer 171</t>
  </si>
  <si>
    <t>Influencer 172</t>
  </si>
  <si>
    <t>Influencer 173</t>
  </si>
  <si>
    <t>Influencer 174</t>
  </si>
  <si>
    <t>Influencer 175</t>
  </si>
  <si>
    <t>Influencer 176</t>
  </si>
  <si>
    <t>Influencer 177</t>
  </si>
  <si>
    <t>Influencer 178</t>
  </si>
  <si>
    <t>Influencer 179</t>
  </si>
  <si>
    <t>Influencer 180</t>
  </si>
  <si>
    <t>Influencer 181</t>
  </si>
  <si>
    <t>Influencer 182</t>
  </si>
  <si>
    <t>Influencer 183</t>
  </si>
  <si>
    <t>Influencer 184</t>
  </si>
  <si>
    <t>Influencer 185</t>
  </si>
  <si>
    <t>Influencer 186</t>
  </si>
  <si>
    <t>Influencer 187</t>
  </si>
  <si>
    <t>Influencer 188</t>
  </si>
  <si>
    <t>Influencer 189</t>
  </si>
  <si>
    <t>Influencer 190</t>
  </si>
  <si>
    <t>Influencer 191</t>
  </si>
  <si>
    <t>Influencer 192</t>
  </si>
  <si>
    <t>Influencer 193</t>
  </si>
  <si>
    <t>Influencer 194</t>
  </si>
  <si>
    <t>Influencer 195</t>
  </si>
  <si>
    <t>Influencer 196</t>
  </si>
  <si>
    <t>Influencer 197</t>
  </si>
  <si>
    <t>Influencer 198</t>
  </si>
  <si>
    <t>Influencer 199</t>
  </si>
  <si>
    <t>Influencer 200</t>
  </si>
  <si>
    <t>Influencer 201</t>
  </si>
  <si>
    <t>Influencer 202</t>
  </si>
  <si>
    <t>Influencer 203</t>
  </si>
  <si>
    <t>Influencer 204</t>
  </si>
  <si>
    <t>Influencer 205</t>
  </si>
  <si>
    <t>Influencer 206</t>
  </si>
  <si>
    <t>Influencer 207</t>
  </si>
  <si>
    <t>Influencer 208</t>
  </si>
  <si>
    <t>Influencer 209</t>
  </si>
  <si>
    <t>Influencer 210</t>
  </si>
  <si>
    <t>Influencer 211</t>
  </si>
  <si>
    <t>Influencer 212</t>
  </si>
  <si>
    <t>Influencer 213</t>
  </si>
  <si>
    <t>Influencer 214</t>
  </si>
  <si>
    <t>Influencer 215</t>
  </si>
  <si>
    <t>Influencer 216</t>
  </si>
  <si>
    <t>Influencer 217</t>
  </si>
  <si>
    <t>Influencer 218</t>
  </si>
  <si>
    <t>Influencer 219</t>
  </si>
  <si>
    <t>Influencer 220</t>
  </si>
  <si>
    <t>Influencer 221</t>
  </si>
  <si>
    <t>Influencer 222</t>
  </si>
  <si>
    <t>Influencer 223</t>
  </si>
  <si>
    <t>Influencer 224</t>
  </si>
  <si>
    <t>Influencer 225</t>
  </si>
  <si>
    <t>Influencer 226</t>
  </si>
  <si>
    <t>Influencer 227</t>
  </si>
  <si>
    <t>Influencer 228</t>
  </si>
  <si>
    <t>Influencer 229</t>
  </si>
  <si>
    <t>Influencer 230</t>
  </si>
  <si>
    <t>Influencer 231</t>
  </si>
  <si>
    <t>Influencer 232</t>
  </si>
  <si>
    <t>Influencer 233</t>
  </si>
  <si>
    <t>Influencer 234</t>
  </si>
  <si>
    <t>Influencer 235</t>
  </si>
  <si>
    <t>Influencer 236</t>
  </si>
  <si>
    <t>Influencer 237</t>
  </si>
  <si>
    <t>Influencer 238</t>
  </si>
  <si>
    <t>Influencer 239</t>
  </si>
  <si>
    <t>Influencer 240</t>
  </si>
  <si>
    <t>Influencer 241</t>
  </si>
  <si>
    <t>Influencer 242</t>
  </si>
  <si>
    <t>Influencer 243</t>
  </si>
  <si>
    <t>Influencer 244</t>
  </si>
  <si>
    <t>Influencer 245</t>
  </si>
  <si>
    <t>Influencer 246</t>
  </si>
  <si>
    <t>Influencer 247</t>
  </si>
  <si>
    <t>Influencer 248</t>
  </si>
  <si>
    <t>Influencer 249</t>
  </si>
  <si>
    <t>Influencer 250</t>
  </si>
  <si>
    <t>Influencer 251</t>
  </si>
  <si>
    <t>Influencer 252</t>
  </si>
  <si>
    <t>Influencer 253</t>
  </si>
  <si>
    <t>Influencer 254</t>
  </si>
  <si>
    <t>Influencer 255</t>
  </si>
  <si>
    <t>Influencer 256</t>
  </si>
  <si>
    <t>Influencer 257</t>
  </si>
  <si>
    <t>Influencer 258</t>
  </si>
  <si>
    <t>Influencer 259</t>
  </si>
  <si>
    <t>Influencer 260</t>
  </si>
  <si>
    <t>Influencer 261</t>
  </si>
  <si>
    <t>Influencer 262</t>
  </si>
  <si>
    <t>Influencer 263</t>
  </si>
  <si>
    <t>Influencer 264</t>
  </si>
  <si>
    <t>Influencer 265</t>
  </si>
  <si>
    <t>Influencer 266</t>
  </si>
  <si>
    <t>Influencer 267</t>
  </si>
  <si>
    <t>Influencer 268</t>
  </si>
  <si>
    <t>Influencer 269</t>
  </si>
  <si>
    <t>Influencer 270</t>
  </si>
  <si>
    <t>Influencer 271</t>
  </si>
  <si>
    <t>Influencer 272</t>
  </si>
  <si>
    <t>Influencer 273</t>
  </si>
  <si>
    <t>Influencer 274</t>
  </si>
  <si>
    <t>Influencer 275</t>
  </si>
  <si>
    <t>Influencer 276</t>
  </si>
  <si>
    <t>Influencer 277</t>
  </si>
  <si>
    <t>Influencer 278</t>
  </si>
  <si>
    <t>Influencer 279</t>
  </si>
  <si>
    <t>Influencer 280</t>
  </si>
  <si>
    <t>Influencer 281</t>
  </si>
  <si>
    <t>Influencer 282</t>
  </si>
  <si>
    <t>Influencer 283</t>
  </si>
  <si>
    <t>Influencer 284</t>
  </si>
  <si>
    <t>Influencer 285</t>
  </si>
  <si>
    <t>Influencer 286</t>
  </si>
  <si>
    <t>Influencer 287</t>
  </si>
  <si>
    <t>Influencer 288</t>
  </si>
  <si>
    <t>Influencer 289</t>
  </si>
  <si>
    <t>Influencer 290</t>
  </si>
  <si>
    <t>Influencer 291</t>
  </si>
  <si>
    <t>Influencer 292</t>
  </si>
  <si>
    <t>Influencer 293</t>
  </si>
  <si>
    <t>Influencer 294</t>
  </si>
  <si>
    <t>Influencer 295</t>
  </si>
  <si>
    <t>Influencer 296</t>
  </si>
  <si>
    <t>Influencer 297</t>
  </si>
  <si>
    <t>Influencer 298</t>
  </si>
  <si>
    <t>Influencer 299</t>
  </si>
  <si>
    <t>Influencer 300</t>
  </si>
  <si>
    <t>Influencer 301</t>
  </si>
  <si>
    <t>Influencer 302</t>
  </si>
  <si>
    <t>Influencer 303</t>
  </si>
  <si>
    <t>Influencer 304</t>
  </si>
  <si>
    <t>Influencer 305</t>
  </si>
  <si>
    <t>Influencer 306</t>
  </si>
  <si>
    <t>Influencer 307</t>
  </si>
  <si>
    <t>Influencer 308</t>
  </si>
  <si>
    <t>Influencer 309</t>
  </si>
  <si>
    <t>Influencer 310</t>
  </si>
  <si>
    <t>Influencer 311</t>
  </si>
  <si>
    <t>Influencer 312</t>
  </si>
  <si>
    <t>Influencer 313</t>
  </si>
  <si>
    <t>Influencer 314</t>
  </si>
  <si>
    <t>Influencer 315</t>
  </si>
  <si>
    <t>Influencer 316</t>
  </si>
  <si>
    <t>Influencer 317</t>
  </si>
  <si>
    <t>Influencer 318</t>
  </si>
  <si>
    <t>Influencer 319</t>
  </si>
  <si>
    <t>Influencer 320</t>
  </si>
  <si>
    <t>Influencer 321</t>
  </si>
  <si>
    <t>Influencer 322</t>
  </si>
  <si>
    <t>Influencer 323</t>
  </si>
  <si>
    <t>Influencer 324</t>
  </si>
  <si>
    <t>Influencer 325</t>
  </si>
  <si>
    <t>Influencer 326</t>
  </si>
  <si>
    <t>Influencer 327</t>
  </si>
  <si>
    <t>Influencer 328</t>
  </si>
  <si>
    <t>Influencer 329</t>
  </si>
  <si>
    <t>Influencer 330</t>
  </si>
  <si>
    <t>Influencer 331</t>
  </si>
  <si>
    <t>Influencer 332</t>
  </si>
  <si>
    <t>Influencer 333</t>
  </si>
  <si>
    <t>Influencer 334</t>
  </si>
  <si>
    <t>Influencer 335</t>
  </si>
  <si>
    <t>Influencer 336</t>
  </si>
  <si>
    <t>Influencer 337</t>
  </si>
  <si>
    <t>Influencer 338</t>
  </si>
  <si>
    <t>Influencer 339</t>
  </si>
  <si>
    <t>Influencer 340</t>
  </si>
  <si>
    <t>Influencer 341</t>
  </si>
  <si>
    <t>Influencer 342</t>
  </si>
  <si>
    <t>Influencer 343</t>
  </si>
  <si>
    <t>Influencer 344</t>
  </si>
  <si>
    <t>Influencer 345</t>
  </si>
  <si>
    <t>Influencer 346</t>
  </si>
  <si>
    <t>Influencer 347</t>
  </si>
  <si>
    <t>Influencer 348</t>
  </si>
  <si>
    <t>Influencer 349</t>
  </si>
  <si>
    <t>Influencer 350</t>
  </si>
  <si>
    <t>Influencer 351</t>
  </si>
  <si>
    <t>Influencer 352</t>
  </si>
  <si>
    <t>Influencer 353</t>
  </si>
  <si>
    <t>Influencer 354</t>
  </si>
  <si>
    <t>Influencer 355</t>
  </si>
  <si>
    <t>Influencer 356</t>
  </si>
  <si>
    <t>Influencer 357</t>
  </si>
  <si>
    <t>Influencer 358</t>
  </si>
  <si>
    <t>Influencer 359</t>
  </si>
  <si>
    <t>Influencer 360</t>
  </si>
  <si>
    <t>Influencer 361</t>
  </si>
  <si>
    <t>Influencer 362</t>
  </si>
  <si>
    <t>Influencer 363</t>
  </si>
  <si>
    <t>Influencer 364</t>
  </si>
  <si>
    <t>Influencer 365</t>
  </si>
  <si>
    <t>Influencer 366</t>
  </si>
  <si>
    <t>Influencer 367</t>
  </si>
  <si>
    <t>Influencer 368</t>
  </si>
  <si>
    <t>Influencer 369</t>
  </si>
  <si>
    <t>Influencer 370</t>
  </si>
  <si>
    <t>Influencer 371</t>
  </si>
  <si>
    <t>Influencer 372</t>
  </si>
  <si>
    <t>Influencer 373</t>
  </si>
  <si>
    <t>Influencer 374</t>
  </si>
  <si>
    <t>Influencer 375</t>
  </si>
  <si>
    <t>Influencer 376</t>
  </si>
  <si>
    <t>Influencer 377</t>
  </si>
  <si>
    <t>Influencer 378</t>
  </si>
  <si>
    <t>Influencer 379</t>
  </si>
  <si>
    <t>Influencer 380</t>
  </si>
  <si>
    <t>Influencer 381</t>
  </si>
  <si>
    <t>Influencer 382</t>
  </si>
  <si>
    <t>Influencer 383</t>
  </si>
  <si>
    <t>Influencer 384</t>
  </si>
  <si>
    <t>Influencer 385</t>
  </si>
  <si>
    <t>Influencer 386</t>
  </si>
  <si>
    <t>Influencer 387</t>
  </si>
  <si>
    <t>Influencer 388</t>
  </si>
  <si>
    <t>Influencer 389</t>
  </si>
  <si>
    <t>Influencer 390</t>
  </si>
  <si>
    <t>Influencer 391</t>
  </si>
  <si>
    <t>Influencer 392</t>
  </si>
  <si>
    <t>Influencer 393</t>
  </si>
  <si>
    <t>Influencer 394</t>
  </si>
  <si>
    <t>Influencer 395</t>
  </si>
  <si>
    <t>Influencer 396</t>
  </si>
  <si>
    <t>Influencer 397</t>
  </si>
  <si>
    <t>Influencer 398</t>
  </si>
  <si>
    <t>Influencer 399</t>
  </si>
  <si>
    <t>Influencer 400</t>
  </si>
  <si>
    <t>Influencer 401</t>
  </si>
  <si>
    <t>Influencer 402</t>
  </si>
  <si>
    <t>Influencer 403</t>
  </si>
  <si>
    <t>Influencer 404</t>
  </si>
  <si>
    <t>Influencer 405</t>
  </si>
  <si>
    <t>Influencer 406</t>
  </si>
  <si>
    <t>Influencer 407</t>
  </si>
  <si>
    <t>Influencer 408</t>
  </si>
  <si>
    <t>Influencer 409</t>
  </si>
  <si>
    <t>Influencer 410</t>
  </si>
  <si>
    <t>Influencer 411</t>
  </si>
  <si>
    <t>Influencer 412</t>
  </si>
  <si>
    <t>Influencer 413</t>
  </si>
  <si>
    <t>Influencer 414</t>
  </si>
  <si>
    <t>Influencer 415</t>
  </si>
  <si>
    <t>Influencer 416</t>
  </si>
  <si>
    <t>Influencer 417</t>
  </si>
  <si>
    <t>Influencer 418</t>
  </si>
  <si>
    <t>Influencer 419</t>
  </si>
  <si>
    <t>Influencer 420</t>
  </si>
  <si>
    <t>Influencer 421</t>
  </si>
  <si>
    <t>Influencer 422</t>
  </si>
  <si>
    <t>Influencer 423</t>
  </si>
  <si>
    <t>Influencer 424</t>
  </si>
  <si>
    <t>Influencer 425</t>
  </si>
  <si>
    <t>Influencer 426</t>
  </si>
  <si>
    <t>Influencer 427</t>
  </si>
  <si>
    <t>Influencer 428</t>
  </si>
  <si>
    <t>Influencer 429</t>
  </si>
  <si>
    <t>Influencer 430</t>
  </si>
  <si>
    <t>Influencer 431</t>
  </si>
  <si>
    <t>Influencer 432</t>
  </si>
  <si>
    <t>Influencer 433</t>
  </si>
  <si>
    <t>Influencer 434</t>
  </si>
  <si>
    <t>Influencer 435</t>
  </si>
  <si>
    <t>Influencer 436</t>
  </si>
  <si>
    <t>Influencer 437</t>
  </si>
  <si>
    <t>Influencer 438</t>
  </si>
  <si>
    <t>Influencer 439</t>
  </si>
  <si>
    <t>Influencer 440</t>
  </si>
  <si>
    <t>Influencer 441</t>
  </si>
  <si>
    <t>Influencer 442</t>
  </si>
  <si>
    <t>Influencer 443</t>
  </si>
  <si>
    <t>Influencer 444</t>
  </si>
  <si>
    <t>Influencer 445</t>
  </si>
  <si>
    <t>Influencer 446</t>
  </si>
  <si>
    <t>Influencer 447</t>
  </si>
  <si>
    <t>Influencer 448</t>
  </si>
  <si>
    <t>Influencer 449</t>
  </si>
  <si>
    <t>Influencer 450</t>
  </si>
  <si>
    <t>Influencer 451</t>
  </si>
  <si>
    <t>Influencer 452</t>
  </si>
  <si>
    <t>Influencer 453</t>
  </si>
  <si>
    <t>Influencer 454</t>
  </si>
  <si>
    <t>Influencer 455</t>
  </si>
  <si>
    <t>Influencer 456</t>
  </si>
  <si>
    <t>Influencer 457</t>
  </si>
  <si>
    <t>Influencer 458</t>
  </si>
  <si>
    <t>Influencer 459</t>
  </si>
  <si>
    <t>Influencer 460</t>
  </si>
  <si>
    <t>Influencer 461</t>
  </si>
  <si>
    <t>Influencer 462</t>
  </si>
  <si>
    <t>Influencer 463</t>
  </si>
  <si>
    <t>Influencer 464</t>
  </si>
  <si>
    <t>Influencer 465</t>
  </si>
  <si>
    <t>Influencer 466</t>
  </si>
  <si>
    <t>Influencer 467</t>
  </si>
  <si>
    <t>Influencer 468</t>
  </si>
  <si>
    <t>Influencer 469</t>
  </si>
  <si>
    <t>Influencer 470</t>
  </si>
  <si>
    <t>Influencer 471</t>
  </si>
  <si>
    <t>Influencer 472</t>
  </si>
  <si>
    <t>Influencer 473</t>
  </si>
  <si>
    <t>Influencer 474</t>
  </si>
  <si>
    <t>Influencer 475</t>
  </si>
  <si>
    <t>Influencer 476</t>
  </si>
  <si>
    <t>Influencer 477</t>
  </si>
  <si>
    <t>Influencer 478</t>
  </si>
  <si>
    <t>Influencer 479</t>
  </si>
  <si>
    <t>Influencer 480</t>
  </si>
  <si>
    <t>Influencer 481</t>
  </si>
  <si>
    <t>Influencer 482</t>
  </si>
  <si>
    <t>Influencer 483</t>
  </si>
  <si>
    <t>Influencer 484</t>
  </si>
  <si>
    <t>Influencer 485</t>
  </si>
  <si>
    <t>Influencer 486</t>
  </si>
  <si>
    <t>Influencer 487</t>
  </si>
  <si>
    <t>Influencer 488</t>
  </si>
  <si>
    <t>Influencer 489</t>
  </si>
  <si>
    <t>Influencer 490</t>
  </si>
  <si>
    <t>Influencer 491</t>
  </si>
  <si>
    <t>Influencer 492</t>
  </si>
  <si>
    <t>Influencer 493</t>
  </si>
  <si>
    <t>Influencer 494</t>
  </si>
  <si>
    <t>Influencer 495</t>
  </si>
  <si>
    <t>Influencer 496</t>
  </si>
  <si>
    <t>Influencer 497</t>
  </si>
  <si>
    <t>Influencer 498</t>
  </si>
  <si>
    <t>Influencer 499</t>
  </si>
  <si>
    <t>Influencer 500</t>
  </si>
  <si>
    <t>Influencer 501</t>
  </si>
  <si>
    <t>Influencer 502</t>
  </si>
  <si>
    <t>Influencer 503</t>
  </si>
  <si>
    <t>Influencer 504</t>
  </si>
  <si>
    <t>Influencer 505</t>
  </si>
  <si>
    <t>Influencer 506</t>
  </si>
  <si>
    <t>Influencer 507</t>
  </si>
  <si>
    <t>Influencer 508</t>
  </si>
  <si>
    <t>Influencer 509</t>
  </si>
  <si>
    <t>Influencer 510</t>
  </si>
  <si>
    <t>Influencer 511</t>
  </si>
  <si>
    <t>Influencer 512</t>
  </si>
  <si>
    <t>Influencer 513</t>
  </si>
  <si>
    <t>Influencer 514</t>
  </si>
  <si>
    <t>Influencer 515</t>
  </si>
  <si>
    <t>Influencer 516</t>
  </si>
  <si>
    <t>Influencer 517</t>
  </si>
  <si>
    <t>Influencer 518</t>
  </si>
  <si>
    <t>Influencer 519</t>
  </si>
  <si>
    <t>Influencer 520</t>
  </si>
  <si>
    <t>Influencer 521</t>
  </si>
  <si>
    <t>Influencer 522</t>
  </si>
  <si>
    <t>Influencer 523</t>
  </si>
  <si>
    <t>Influencer 524</t>
  </si>
  <si>
    <t>Influencer 525</t>
  </si>
  <si>
    <t>Influencer 526</t>
  </si>
  <si>
    <t>Influencer 527</t>
  </si>
  <si>
    <t>Influencer 528</t>
  </si>
  <si>
    <t>Influencer 529</t>
  </si>
  <si>
    <t>Influencer 530</t>
  </si>
  <si>
    <t>Influencer 531</t>
  </si>
  <si>
    <t>Influencer 532</t>
  </si>
  <si>
    <t>Influencer 533</t>
  </si>
  <si>
    <t>Influencer 534</t>
  </si>
  <si>
    <t>Influencer 535</t>
  </si>
  <si>
    <t>Influencer 536</t>
  </si>
  <si>
    <t>Influencer 537</t>
  </si>
  <si>
    <t>Influencer 538</t>
  </si>
  <si>
    <t>Influencer 539</t>
  </si>
  <si>
    <t>Influencer 540</t>
  </si>
  <si>
    <t>Influencer 541</t>
  </si>
  <si>
    <t>Influencer 542</t>
  </si>
  <si>
    <t>Influencer 543</t>
  </si>
  <si>
    <t>Influencer 544</t>
  </si>
  <si>
    <t>Influencer 545</t>
  </si>
  <si>
    <t>Influencer 546</t>
  </si>
  <si>
    <t>Influencer 547</t>
  </si>
  <si>
    <t>Influencer 548</t>
  </si>
  <si>
    <t>Influencer 549</t>
  </si>
  <si>
    <t>Influencer 550</t>
  </si>
  <si>
    <t>Influencer 551</t>
  </si>
  <si>
    <t>Influencer 552</t>
  </si>
  <si>
    <t>Influencer 553</t>
  </si>
  <si>
    <t>Influencer 554</t>
  </si>
  <si>
    <t>Influencer 555</t>
  </si>
  <si>
    <t>Influencer 556</t>
  </si>
  <si>
    <t>Influencer 557</t>
  </si>
  <si>
    <t>Influencer 558</t>
  </si>
  <si>
    <t>Influencer 559</t>
  </si>
  <si>
    <t>Influencer 560</t>
  </si>
  <si>
    <t>Influencer 561</t>
  </si>
  <si>
    <t>Influencer 562</t>
  </si>
  <si>
    <t>Influencer 563</t>
  </si>
  <si>
    <t>Influencer 564</t>
  </si>
  <si>
    <t>Influencer 565</t>
  </si>
  <si>
    <t>Influencer 566</t>
  </si>
  <si>
    <t>Influencer 567</t>
  </si>
  <si>
    <t>Influencer 568</t>
  </si>
  <si>
    <t>Influencer 569</t>
  </si>
  <si>
    <t>Influencer 570</t>
  </si>
  <si>
    <t>Influencer 571</t>
  </si>
  <si>
    <t>Influencer 572</t>
  </si>
  <si>
    <t>Influencer 573</t>
  </si>
  <si>
    <t>Influencer 574</t>
  </si>
  <si>
    <t>Influencer 575</t>
  </si>
  <si>
    <t>Influencer 576</t>
  </si>
  <si>
    <t>Influencer 577</t>
  </si>
  <si>
    <t>Influencer 578</t>
  </si>
  <si>
    <t>Influencer 579</t>
  </si>
  <si>
    <t>Influencer 580</t>
  </si>
  <si>
    <t>Influencer 581</t>
  </si>
  <si>
    <t>Influencer 582</t>
  </si>
  <si>
    <t>Influencer 583</t>
  </si>
  <si>
    <t>Influencer 584</t>
  </si>
  <si>
    <t>Influencer 585</t>
  </si>
  <si>
    <t>Influencer 586</t>
  </si>
  <si>
    <t>Influencer 587</t>
  </si>
  <si>
    <t>Influencer 588</t>
  </si>
  <si>
    <t>Influencer 589</t>
  </si>
  <si>
    <t>Influencer 590</t>
  </si>
  <si>
    <t>Influencer 591</t>
  </si>
  <si>
    <t>Influencer 592</t>
  </si>
  <si>
    <t>Influencer 593</t>
  </si>
  <si>
    <t>Influencer 594</t>
  </si>
  <si>
    <t>Influencer 595</t>
  </si>
  <si>
    <t>Influencer 596</t>
  </si>
  <si>
    <t>Influencer 597</t>
  </si>
  <si>
    <t>Influencer 598</t>
  </si>
  <si>
    <t>Influencer 599</t>
  </si>
  <si>
    <t>Influencer 600</t>
  </si>
  <si>
    <t>Influencer 601</t>
  </si>
  <si>
    <t>Influencer 602</t>
  </si>
  <si>
    <t>Influencer 603</t>
  </si>
  <si>
    <t>Influencer 604</t>
  </si>
  <si>
    <t>Influencer 605</t>
  </si>
  <si>
    <t>Influencer 606</t>
  </si>
  <si>
    <t>Influencer 607</t>
  </si>
  <si>
    <t>Influencer 608</t>
  </si>
  <si>
    <t>Influencer 609</t>
  </si>
  <si>
    <t>Influencer 610</t>
  </si>
  <si>
    <t>Influencer 611</t>
  </si>
  <si>
    <t>Influencer 612</t>
  </si>
  <si>
    <t>Influencer 613</t>
  </si>
  <si>
    <t>Influencer 614</t>
  </si>
  <si>
    <t>Influencer 615</t>
  </si>
  <si>
    <t>Influencer 616</t>
  </si>
  <si>
    <t>Influencer 617</t>
  </si>
  <si>
    <t>Influencer 618</t>
  </si>
  <si>
    <t>Influencer 619</t>
  </si>
  <si>
    <t>Influencer 620</t>
  </si>
  <si>
    <t>Influencer 621</t>
  </si>
  <si>
    <t>Influencer 622</t>
  </si>
  <si>
    <t>Influencer 623</t>
  </si>
  <si>
    <t>Influencer 624</t>
  </si>
  <si>
    <t>Influencer 625</t>
  </si>
  <si>
    <t>Influencer 626</t>
  </si>
  <si>
    <t>Influencer 627</t>
  </si>
  <si>
    <t>Influencer 628</t>
  </si>
  <si>
    <t>Influencer 629</t>
  </si>
  <si>
    <t>Influencer 630</t>
  </si>
  <si>
    <t>Influencer 631</t>
  </si>
  <si>
    <t>Influencer 632</t>
  </si>
  <si>
    <t>Influencer 633</t>
  </si>
  <si>
    <t>Influencer 634</t>
  </si>
  <si>
    <t>Influencer 635</t>
  </si>
  <si>
    <t>Influencer 636</t>
  </si>
  <si>
    <t>Influencer 637</t>
  </si>
  <si>
    <t>Influencer 638</t>
  </si>
  <si>
    <t>Influencer 639</t>
  </si>
  <si>
    <t>Influencer 640</t>
  </si>
  <si>
    <t>Influencer 641</t>
  </si>
  <si>
    <t>Influencer 642</t>
  </si>
  <si>
    <t>Influencer 643</t>
  </si>
  <si>
    <t>Influencer 644</t>
  </si>
  <si>
    <t>Influencer 645</t>
  </si>
  <si>
    <t>Influencer 646</t>
  </si>
  <si>
    <t>Influencer 647</t>
  </si>
  <si>
    <t>Influencer 648</t>
  </si>
  <si>
    <t>Influencer 649</t>
  </si>
  <si>
    <t>Influencer 650</t>
  </si>
  <si>
    <t>Influencer 651</t>
  </si>
  <si>
    <t>Influencer 652</t>
  </si>
  <si>
    <t>Influencer 653</t>
  </si>
  <si>
    <t>Influencer 654</t>
  </si>
  <si>
    <t>Influencer 655</t>
  </si>
  <si>
    <t>Influencer 656</t>
  </si>
  <si>
    <t>Influencer 657</t>
  </si>
  <si>
    <t>Influencer 658</t>
  </si>
  <si>
    <t>Influencer 659</t>
  </si>
  <si>
    <t>Influencer 660</t>
  </si>
  <si>
    <t>Influencer 661</t>
  </si>
  <si>
    <t>Influencer 662</t>
  </si>
  <si>
    <t>Influencer 663</t>
  </si>
  <si>
    <t>Influencer 664</t>
  </si>
  <si>
    <t>Influencer 665</t>
  </si>
  <si>
    <t>Influencer 666</t>
  </si>
  <si>
    <t>Influencer 667</t>
  </si>
  <si>
    <t>Influencer 668</t>
  </si>
  <si>
    <t>Influencer 669</t>
  </si>
  <si>
    <t>Influencer 670</t>
  </si>
  <si>
    <t>Influencer 671</t>
  </si>
  <si>
    <t>Influencer 672</t>
  </si>
  <si>
    <t>Influencer 673</t>
  </si>
  <si>
    <t>Influencer 674</t>
  </si>
  <si>
    <t>Influencer 675</t>
  </si>
  <si>
    <t>Influencer 676</t>
  </si>
  <si>
    <t>Influencer 677</t>
  </si>
  <si>
    <t>Influencer 678</t>
  </si>
  <si>
    <t>Influencer 679</t>
  </si>
  <si>
    <t>Influencer 680</t>
  </si>
  <si>
    <t>Influencer 681</t>
  </si>
  <si>
    <t>Influencer 682</t>
  </si>
  <si>
    <t>Influencer 683</t>
  </si>
  <si>
    <t>Influencer 684</t>
  </si>
  <si>
    <t>Influencer 685</t>
  </si>
  <si>
    <t>Influencer 686</t>
  </si>
  <si>
    <t>Influencer 687</t>
  </si>
  <si>
    <t>Influencer 688</t>
  </si>
  <si>
    <t>Influencer 689</t>
  </si>
  <si>
    <t>Influencer 690</t>
  </si>
  <si>
    <t>Influencer 691</t>
  </si>
  <si>
    <t>Influencer 692</t>
  </si>
  <si>
    <t>Influencer 693</t>
  </si>
  <si>
    <t>Influencer 694</t>
  </si>
  <si>
    <t>Influencer 695</t>
  </si>
  <si>
    <t>Influencer 696</t>
  </si>
  <si>
    <t>Influencer 697</t>
  </si>
  <si>
    <t>Influencer 698</t>
  </si>
  <si>
    <t>Influencer 699</t>
  </si>
  <si>
    <t>Influencer 700</t>
  </si>
  <si>
    <t>Influencer 701</t>
  </si>
  <si>
    <t>Influencer 702</t>
  </si>
  <si>
    <t>Influencer 703</t>
  </si>
  <si>
    <t>Influencer 704</t>
  </si>
  <si>
    <t>Influencer 705</t>
  </si>
  <si>
    <t>Influencer 706</t>
  </si>
  <si>
    <t>Influencer 707</t>
  </si>
  <si>
    <t>Influencer 708</t>
  </si>
  <si>
    <t>Influencer 709</t>
  </si>
  <si>
    <t>Influencer 710</t>
  </si>
  <si>
    <t>Influencer 711</t>
  </si>
  <si>
    <t>Influencer 712</t>
  </si>
  <si>
    <t>Influencer 713</t>
  </si>
  <si>
    <t>Influencer 714</t>
  </si>
  <si>
    <t>Influencer 715</t>
  </si>
  <si>
    <t>Influencer 716</t>
  </si>
  <si>
    <t>Influencer 717</t>
  </si>
  <si>
    <t>Influencer 718</t>
  </si>
  <si>
    <t>Influencer 719</t>
  </si>
  <si>
    <t>Influencer 720</t>
  </si>
  <si>
    <t>Influencer 721</t>
  </si>
  <si>
    <t>Influencer 722</t>
  </si>
  <si>
    <t>Influencer 723</t>
  </si>
  <si>
    <t>Influencer 724</t>
  </si>
  <si>
    <t>Influencer 725</t>
  </si>
  <si>
    <t>Influencer 726</t>
  </si>
  <si>
    <t>Influencer 727</t>
  </si>
  <si>
    <t>Influencer 728</t>
  </si>
  <si>
    <t>Influencer 729</t>
  </si>
  <si>
    <t>Influencer 730</t>
  </si>
  <si>
    <t>Influencer 731</t>
  </si>
  <si>
    <t>Influencer 732</t>
  </si>
  <si>
    <t>Influencer 733</t>
  </si>
  <si>
    <t>Influencer 734</t>
  </si>
  <si>
    <t>Influencer 735</t>
  </si>
  <si>
    <t>Influencer 736</t>
  </si>
  <si>
    <t>Influencer 737</t>
  </si>
  <si>
    <t>Influencer 738</t>
  </si>
  <si>
    <t>Influencer 739</t>
  </si>
  <si>
    <t>Influencer 740</t>
  </si>
  <si>
    <t>Influencer 741</t>
  </si>
  <si>
    <t>Influencer 742</t>
  </si>
  <si>
    <t>Influencer 743</t>
  </si>
  <si>
    <t>Influencer 744</t>
  </si>
  <si>
    <t>Influencer 745</t>
  </si>
  <si>
    <t>Influencer 746</t>
  </si>
  <si>
    <t>Influencer 747</t>
  </si>
  <si>
    <t>Influencer 748</t>
  </si>
  <si>
    <t>Influencer 749</t>
  </si>
  <si>
    <t>Influencer 750</t>
  </si>
  <si>
    <t>Influencer 751</t>
  </si>
  <si>
    <t>Influencer 752</t>
  </si>
  <si>
    <t>Influencer 753</t>
  </si>
  <si>
    <t>Influencer 754</t>
  </si>
  <si>
    <t>Influencer 755</t>
  </si>
  <si>
    <t>Influencer 756</t>
  </si>
  <si>
    <t>Influencer 757</t>
  </si>
  <si>
    <t>Influencer 758</t>
  </si>
  <si>
    <t>Influencer 759</t>
  </si>
  <si>
    <t>Influencer 760</t>
  </si>
  <si>
    <t>Influencer 761</t>
  </si>
  <si>
    <t>Influencer 762</t>
  </si>
  <si>
    <t>Influencer 763</t>
  </si>
  <si>
    <t>Influencer 764</t>
  </si>
  <si>
    <t>Influencer 765</t>
  </si>
  <si>
    <t>Influencer 766</t>
  </si>
  <si>
    <t>Influencer 767</t>
  </si>
  <si>
    <t>Influencer 768</t>
  </si>
  <si>
    <t>Influencer 769</t>
  </si>
  <si>
    <t>Influencer 770</t>
  </si>
  <si>
    <t>Influencer 771</t>
  </si>
  <si>
    <t>Influencer 772</t>
  </si>
  <si>
    <t>Influencer 773</t>
  </si>
  <si>
    <t>Influencer 774</t>
  </si>
  <si>
    <t>Influencer 775</t>
  </si>
  <si>
    <t>Influencer 776</t>
  </si>
  <si>
    <t>Influencer 777</t>
  </si>
  <si>
    <t>Influencer 778</t>
  </si>
  <si>
    <t>Influencer 779</t>
  </si>
  <si>
    <t>Influencer 780</t>
  </si>
  <si>
    <t>Influencer 781</t>
  </si>
  <si>
    <t>Influencer 782</t>
  </si>
  <si>
    <t>Influencer 783</t>
  </si>
  <si>
    <t>Influencer 784</t>
  </si>
  <si>
    <t>Influencer 785</t>
  </si>
  <si>
    <t>Influencer 786</t>
  </si>
  <si>
    <t>Influencer 787</t>
  </si>
  <si>
    <t>Influencer 788</t>
  </si>
  <si>
    <t>Influencer 789</t>
  </si>
  <si>
    <t>Influencer 790</t>
  </si>
  <si>
    <t>Influencer 791</t>
  </si>
  <si>
    <t>Influencer 792</t>
  </si>
  <si>
    <t>Influencer 793</t>
  </si>
  <si>
    <t>Influencer 794</t>
  </si>
  <si>
    <t>Influencer 795</t>
  </si>
  <si>
    <t>Influencer 796</t>
  </si>
  <si>
    <t>Influencer 797</t>
  </si>
  <si>
    <t>Influencer 798</t>
  </si>
  <si>
    <t>Influencer 799</t>
  </si>
  <si>
    <t>Influencer 800</t>
  </si>
  <si>
    <t>Influencer 801</t>
  </si>
  <si>
    <t>Influencer 802</t>
  </si>
  <si>
    <t>Influencer 803</t>
  </si>
  <si>
    <t>Influencer 804</t>
  </si>
  <si>
    <t>Influencer 805</t>
  </si>
  <si>
    <t>Influencer 806</t>
  </si>
  <si>
    <t>Influencer 807</t>
  </si>
  <si>
    <t>Influencer 808</t>
  </si>
  <si>
    <t>Influencer 809</t>
  </si>
  <si>
    <t>Influencer 810</t>
  </si>
  <si>
    <t>Influencer 811</t>
  </si>
  <si>
    <t>Influencer 812</t>
  </si>
  <si>
    <t>Influencer 813</t>
  </si>
  <si>
    <t>Influencer 814</t>
  </si>
  <si>
    <t>Influencer 815</t>
  </si>
  <si>
    <t>Influencer 816</t>
  </si>
  <si>
    <t>Influencer 817</t>
  </si>
  <si>
    <t>Influencer 818</t>
  </si>
  <si>
    <t>Influencer 819</t>
  </si>
  <si>
    <t>Influencer 820</t>
  </si>
  <si>
    <t>Influencer 821</t>
  </si>
  <si>
    <t>Influencer 822</t>
  </si>
  <si>
    <t>Influencer 823</t>
  </si>
  <si>
    <t>Influencer 824</t>
  </si>
  <si>
    <t>Influencer 825</t>
  </si>
  <si>
    <t>Influencer 826</t>
  </si>
  <si>
    <t>Influencer 827</t>
  </si>
  <si>
    <t>Influencer 828</t>
  </si>
  <si>
    <t>Influencer 829</t>
  </si>
  <si>
    <t>Influencer 830</t>
  </si>
  <si>
    <t>Influencer 831</t>
  </si>
  <si>
    <t>Influencer 832</t>
  </si>
  <si>
    <t>Influencer 833</t>
  </si>
  <si>
    <t>Influencer 834</t>
  </si>
  <si>
    <t>Influencer 835</t>
  </si>
  <si>
    <t>Influencer 836</t>
  </si>
  <si>
    <t>Influencer 837</t>
  </si>
  <si>
    <t>Influencer 838</t>
  </si>
  <si>
    <t>Influencer 839</t>
  </si>
  <si>
    <t>Influencer 840</t>
  </si>
  <si>
    <t>Influencer 841</t>
  </si>
  <si>
    <t>Influencer 842</t>
  </si>
  <si>
    <t>Influencer 843</t>
  </si>
  <si>
    <t>Influencer 844</t>
  </si>
  <si>
    <t>Influencer 845</t>
  </si>
  <si>
    <t>Influencer 846</t>
  </si>
  <si>
    <t>Influencer 847</t>
  </si>
  <si>
    <t>Influencer 848</t>
  </si>
  <si>
    <t>Influencer 849</t>
  </si>
  <si>
    <t>Influencer 850</t>
  </si>
  <si>
    <t>Influencer 851</t>
  </si>
  <si>
    <t>Influencer 852</t>
  </si>
  <si>
    <t>Influencer 853</t>
  </si>
  <si>
    <t>Influencer 854</t>
  </si>
  <si>
    <t>Influencer 855</t>
  </si>
  <si>
    <t>Influencer 856</t>
  </si>
  <si>
    <t>Influencer 857</t>
  </si>
  <si>
    <t>Influencer 858</t>
  </si>
  <si>
    <t>Influencer 859</t>
  </si>
  <si>
    <t>Influencer 860</t>
  </si>
  <si>
    <t>Influencer 861</t>
  </si>
  <si>
    <t>Influencer 862</t>
  </si>
  <si>
    <t>Influencer 863</t>
  </si>
  <si>
    <t>Influencer 864</t>
  </si>
  <si>
    <t>Influencer 865</t>
  </si>
  <si>
    <t>Influencer 866</t>
  </si>
  <si>
    <t>Influencer 867</t>
  </si>
  <si>
    <t>Influencer 868</t>
  </si>
  <si>
    <t>Influencer 869</t>
  </si>
  <si>
    <t>Influencer 870</t>
  </si>
  <si>
    <t>Influencer 871</t>
  </si>
  <si>
    <t>Influencer 872</t>
  </si>
  <si>
    <t>Influencer 873</t>
  </si>
  <si>
    <t>Influencer 874</t>
  </si>
  <si>
    <t>Influencer 875</t>
  </si>
  <si>
    <t>Influencer 876</t>
  </si>
  <si>
    <t>Influencer 877</t>
  </si>
  <si>
    <t>Influencer 878</t>
  </si>
  <si>
    <t>Influencer 879</t>
  </si>
  <si>
    <t>Influencer 880</t>
  </si>
  <si>
    <t>Influencer 881</t>
  </si>
  <si>
    <t>Influencer 882</t>
  </si>
  <si>
    <t>Influencer 883</t>
  </si>
  <si>
    <t>Influencer 884</t>
  </si>
  <si>
    <t>Influencer 885</t>
  </si>
  <si>
    <t>Influencer 886</t>
  </si>
  <si>
    <t>Influencer 887</t>
  </si>
  <si>
    <t>Influencer 888</t>
  </si>
  <si>
    <t>Influencer 889</t>
  </si>
  <si>
    <t>Influencer 890</t>
  </si>
  <si>
    <t>Influencer 891</t>
  </si>
  <si>
    <t>Influencer 892</t>
  </si>
  <si>
    <t>Influencer 893</t>
  </si>
  <si>
    <t>Influencer 894</t>
  </si>
  <si>
    <t>Influencer 895</t>
  </si>
  <si>
    <t>Influencer 896</t>
  </si>
  <si>
    <t>Influencer 897</t>
  </si>
  <si>
    <t>Influencer 898</t>
  </si>
  <si>
    <t>Influencer 899</t>
  </si>
  <si>
    <t>Influencer 900</t>
  </si>
  <si>
    <t>Influencer 901</t>
  </si>
  <si>
    <t>Influencer 902</t>
  </si>
  <si>
    <t>Influencer 903</t>
  </si>
  <si>
    <t>Influencer 904</t>
  </si>
  <si>
    <t>Influencer 905</t>
  </si>
  <si>
    <t>Influencer 906</t>
  </si>
  <si>
    <t>Influencer 907</t>
  </si>
  <si>
    <t>Influencer 908</t>
  </si>
  <si>
    <t>Influencer 909</t>
  </si>
  <si>
    <t>Influencer 910</t>
  </si>
  <si>
    <t>Influencer 911</t>
  </si>
  <si>
    <t>Influencer 912</t>
  </si>
  <si>
    <t>Influencer 913</t>
  </si>
  <si>
    <t>Influencer 914</t>
  </si>
  <si>
    <t>Influencer 915</t>
  </si>
  <si>
    <t>Influencer 916</t>
  </si>
  <si>
    <t>Influencer 917</t>
  </si>
  <si>
    <t>Influencer 918</t>
  </si>
  <si>
    <t>Influencer 919</t>
  </si>
  <si>
    <t>Influencer 920</t>
  </si>
  <si>
    <t>Influencer 921</t>
  </si>
  <si>
    <t>Influencer 922</t>
  </si>
  <si>
    <t>Influencer 923</t>
  </si>
  <si>
    <t>Influencer 924</t>
  </si>
  <si>
    <t>Influencer 925</t>
  </si>
  <si>
    <t>Influencer 926</t>
  </si>
  <si>
    <t>Influencer 927</t>
  </si>
  <si>
    <t>Influencer 928</t>
  </si>
  <si>
    <t>Influencer 929</t>
  </si>
  <si>
    <t>Influencer 930</t>
  </si>
  <si>
    <t>Influencer 931</t>
  </si>
  <si>
    <t>Influencer 932</t>
  </si>
  <si>
    <t>Influencer 933</t>
  </si>
  <si>
    <t>Influencer 934</t>
  </si>
  <si>
    <t>Influencer 935</t>
  </si>
  <si>
    <t>Influencer 936</t>
  </si>
  <si>
    <t>Influencer 937</t>
  </si>
  <si>
    <t>Influencer 938</t>
  </si>
  <si>
    <t>Influencer 939</t>
  </si>
  <si>
    <t>Influencer 940</t>
  </si>
  <si>
    <t>Influencer 941</t>
  </si>
  <si>
    <t>Influencer 942</t>
  </si>
  <si>
    <t>Influencer 943</t>
  </si>
  <si>
    <t>Influencer 944</t>
  </si>
  <si>
    <t>Influencer 945</t>
  </si>
  <si>
    <t>Influencer 946</t>
  </si>
  <si>
    <t>Influencer 947</t>
  </si>
  <si>
    <t>Influencer 948</t>
  </si>
  <si>
    <t>Influencer 949</t>
  </si>
  <si>
    <t>Influencer 950</t>
  </si>
  <si>
    <t>Influencer 951</t>
  </si>
  <si>
    <t>Influencer 952</t>
  </si>
  <si>
    <t>Influencer 953</t>
  </si>
  <si>
    <t>Influencer 954</t>
  </si>
  <si>
    <t>Influencer 955</t>
  </si>
  <si>
    <t>Influencer 956</t>
  </si>
  <si>
    <t>Influencer 957</t>
  </si>
  <si>
    <t>Influencer 958</t>
  </si>
  <si>
    <t>Influencer 959</t>
  </si>
  <si>
    <t>Influencer 960</t>
  </si>
  <si>
    <t>Influencer 961</t>
  </si>
  <si>
    <t>Influencer 962</t>
  </si>
  <si>
    <t>Influencer 963</t>
  </si>
  <si>
    <t>Influencer 964</t>
  </si>
  <si>
    <t>Influencer 965</t>
  </si>
  <si>
    <t>Influencer 966</t>
  </si>
  <si>
    <t>Influencer 967</t>
  </si>
  <si>
    <t>Influencer 968</t>
  </si>
  <si>
    <t>Influencer 969</t>
  </si>
  <si>
    <t>Influencer 970</t>
  </si>
  <si>
    <t>Influencer 971</t>
  </si>
  <si>
    <t>Influencer 972</t>
  </si>
  <si>
    <t>Influencer 973</t>
  </si>
  <si>
    <t>Influencer 974</t>
  </si>
  <si>
    <t>Influencer 975</t>
  </si>
  <si>
    <t>Influencer 976</t>
  </si>
  <si>
    <t>Influencer 977</t>
  </si>
  <si>
    <t>Influencer 978</t>
  </si>
  <si>
    <t>Influencer 979</t>
  </si>
  <si>
    <t>Influencer 980</t>
  </si>
  <si>
    <t>Influencer 981</t>
  </si>
  <si>
    <t>Influencer 982</t>
  </si>
  <si>
    <t>Influencer 983</t>
  </si>
  <si>
    <t>Influencer 984</t>
  </si>
  <si>
    <t>Influencer 985</t>
  </si>
  <si>
    <t>Influencer 986</t>
  </si>
  <si>
    <t>Influencer 987</t>
  </si>
  <si>
    <t>Influencer 988</t>
  </si>
  <si>
    <t>Influencer 989</t>
  </si>
  <si>
    <t>Influencer 990</t>
  </si>
  <si>
    <t>Influencer 991</t>
  </si>
  <si>
    <t>Influencer 992</t>
  </si>
  <si>
    <t>Influencer 993</t>
  </si>
  <si>
    <t>Influencer 994</t>
  </si>
  <si>
    <t>Influencer 995</t>
  </si>
  <si>
    <t>Influencer 996</t>
  </si>
  <si>
    <t>Influencer 997</t>
  </si>
  <si>
    <t>Influencer 998</t>
  </si>
  <si>
    <t>Influencer 999</t>
  </si>
  <si>
    <t>Influencer 1000</t>
  </si>
  <si>
    <t>Engagements</t>
  </si>
  <si>
    <t>Cost per Engagement (CPE) %</t>
  </si>
  <si>
    <t>Platform</t>
  </si>
  <si>
    <t>Instagram</t>
  </si>
  <si>
    <t>Facebook</t>
  </si>
  <si>
    <t>Youtube</t>
  </si>
  <si>
    <t>Post</t>
  </si>
  <si>
    <t>Reel</t>
  </si>
  <si>
    <t>Story</t>
  </si>
  <si>
    <t>Video</t>
  </si>
  <si>
    <t>Vlog</t>
  </si>
  <si>
    <t>Content type</t>
  </si>
  <si>
    <t>Brand</t>
  </si>
  <si>
    <t>Engagement level</t>
  </si>
  <si>
    <t>City</t>
  </si>
  <si>
    <t>kolkata</t>
  </si>
  <si>
    <t>mumbai</t>
  </si>
  <si>
    <t>delhi</t>
  </si>
  <si>
    <t>gujrat</t>
  </si>
  <si>
    <t>himachal</t>
  </si>
  <si>
    <t>hyderabad</t>
  </si>
  <si>
    <t>Nike</t>
  </si>
  <si>
    <t>Adidas</t>
  </si>
  <si>
    <t>Zara</t>
  </si>
  <si>
    <t>H&amp;M</t>
  </si>
  <si>
    <t>Sephora</t>
  </si>
  <si>
    <t>L’Oréal</t>
  </si>
  <si>
    <t>MAC Cosmetics</t>
  </si>
  <si>
    <t>Amazon</t>
  </si>
  <si>
    <t>Flipkart</t>
  </si>
  <si>
    <t>Myntra</t>
  </si>
  <si>
    <t>Etsy</t>
  </si>
  <si>
    <t>AliExpress</t>
  </si>
  <si>
    <t>Sony</t>
  </si>
  <si>
    <t>Apple</t>
  </si>
  <si>
    <t>Samsung</t>
  </si>
  <si>
    <t>Puma</t>
  </si>
  <si>
    <t>reebok</t>
  </si>
  <si>
    <t>Starbucks</t>
  </si>
  <si>
    <t>Pepsi</t>
  </si>
  <si>
    <t>Nestlé</t>
  </si>
  <si>
    <t>Category</t>
  </si>
  <si>
    <t>Fashion &amp; Beauty</t>
  </si>
  <si>
    <t>brand</t>
  </si>
  <si>
    <t>category</t>
  </si>
  <si>
    <t>Technology &amp; Gadgets</t>
  </si>
  <si>
    <t>Lifestyle &amp; Fitness</t>
  </si>
  <si>
    <t>Food &amp; Beverages</t>
  </si>
  <si>
    <t>E-commerce &amp; Online Services</t>
  </si>
  <si>
    <t>Luxury &amp; High-End Brands</t>
  </si>
  <si>
    <t xml:space="preserve"> Coca-Cola</t>
  </si>
  <si>
    <t>Dell</t>
  </si>
  <si>
    <t>HP</t>
  </si>
  <si>
    <t>OnePlus</t>
  </si>
  <si>
    <t>Gymshark</t>
  </si>
  <si>
    <t>Reebok</t>
  </si>
  <si>
    <t>Fitbit</t>
  </si>
  <si>
    <t>MyProtein</t>
  </si>
  <si>
    <t>Gucci</t>
  </si>
  <si>
    <t>Louis Vuitton</t>
  </si>
  <si>
    <t>Dior</t>
  </si>
  <si>
    <t>Chanel</t>
  </si>
  <si>
    <t>pepsi</t>
  </si>
  <si>
    <t>KFC</t>
  </si>
  <si>
    <t>Sum of Followers</t>
  </si>
  <si>
    <t>Average of Engagement Rate (%)</t>
  </si>
  <si>
    <t>Row Labels</t>
  </si>
  <si>
    <t>Grand Total</t>
  </si>
  <si>
    <t>Count of Influencer Name</t>
  </si>
  <si>
    <t>Average of Click-Through Rate (CTR %)</t>
  </si>
  <si>
    <t>Average of Conversion Rate (%)</t>
  </si>
  <si>
    <t>Total Followers</t>
  </si>
  <si>
    <t>Engagement Rate</t>
  </si>
  <si>
    <t>No. of Influencer</t>
  </si>
  <si>
    <t>Conversion Rate</t>
  </si>
  <si>
    <t>Profit</t>
  </si>
  <si>
    <t>Average of Profit</t>
  </si>
  <si>
    <t>Sum of Revenue Generated ($)</t>
  </si>
  <si>
    <t>Sum of Engagements</t>
  </si>
  <si>
    <t>Sum of Impressions</t>
  </si>
  <si>
    <t>Click-Through Rate</t>
  </si>
  <si>
    <t>40000-1039999</t>
  </si>
  <si>
    <t>1040000-2039999</t>
  </si>
  <si>
    <t>2040000-3039999</t>
  </si>
  <si>
    <t>3040000-4039999</t>
  </si>
  <si>
    <t>4040000-5039999</t>
  </si>
  <si>
    <t>5040000-6039999</t>
  </si>
  <si>
    <t>6040000-7039999</t>
  </si>
  <si>
    <t>7040000-8039999</t>
  </si>
  <si>
    <t>Average of Posts</t>
  </si>
  <si>
    <t>high</t>
  </si>
  <si>
    <t>low</t>
  </si>
  <si>
    <t>medium</t>
  </si>
  <si>
    <t>Sum of Conversions</t>
  </si>
  <si>
    <t>Sum of Clicks</t>
  </si>
  <si>
    <t>8040000-9039999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</si>
</sst>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entury Gothic"/>
      <family val="2"/>
      <scheme val="minor"/>
    </font>
    <font>
      <b/>
      <sz val="11"/>
      <color theme="1"/>
      <name val="Century Gothic"/>
      <family val="2"/>
      <scheme val="minor"/>
    </font>
    <font>
      <sz val="11"/>
      <color theme="1"/>
      <name val="Century Gothic"/>
      <family val="2"/>
      <scheme val="minor"/>
    </font>
    <font>
      <sz val="13.5"/>
      <color theme="1"/>
      <name val="Century Gothic"/>
      <family val="2"/>
      <scheme val="minor"/>
    </font>
    <font>
      <sz val="14"/>
      <color theme="1"/>
      <name val="Century Gothic"/>
      <family val="2"/>
      <scheme val="minor"/>
    </font>
    <font>
      <b/>
      <sz val="14"/>
      <color theme="1"/>
      <name val="Century Gothic"/>
      <family val="2"/>
      <scheme val="minor"/>
    </font>
    <font>
      <b/>
      <sz val="16"/>
      <color theme="1"/>
      <name val="Century Gothic"/>
      <family val="2"/>
      <scheme val="minor"/>
    </font>
    <font>
      <b/>
      <sz val="18"/>
      <color theme="1"/>
      <name val="Century Gothic"/>
      <family val="2"/>
      <scheme val="minor"/>
    </font>
    <font>
      <b/>
      <sz val="26"/>
      <color theme="1"/>
      <name val="Century Gothic"/>
      <family val="2"/>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9" fontId="0" fillId="0" borderId="0" xfId="1" applyFont="1" applyAlignment="1">
      <alignment vertical="center" wrapText="1"/>
    </xf>
    <xf numFmtId="9" fontId="0" fillId="0" borderId="0" xfId="1" applyFont="1"/>
    <xf numFmtId="0" fontId="1" fillId="0" borderId="0" xfId="0" applyFont="1"/>
    <xf numFmtId="0" fontId="3" fillId="0" borderId="0" xfId="0" applyFont="1" applyAlignment="1">
      <alignment vertical="center"/>
    </xf>
    <xf numFmtId="0" fontId="0" fillId="0" borderId="0" xfId="0" applyAlignment="1">
      <alignment horizontal="left" vertical="center" indent="1"/>
    </xf>
    <xf numFmtId="3" fontId="0" fillId="0" borderId="0" xfId="0" applyNumberFormat="1"/>
    <xf numFmtId="0" fontId="0" fillId="0" borderId="0" xfId="0" pivotButton="1"/>
    <xf numFmtId="9" fontId="0" fillId="0" borderId="0" xfId="0" applyNumberFormat="1"/>
    <xf numFmtId="0" fontId="0" fillId="0" borderId="0" xfId="0" applyAlignment="1">
      <alignment horizontal="left"/>
    </xf>
    <xf numFmtId="10" fontId="0" fillId="0" borderId="0" xfId="0" applyNumberFormat="1"/>
    <xf numFmtId="3" fontId="0" fillId="0" borderId="0" xfId="0" applyNumberFormat="1" applyAlignment="1">
      <alignment horizontal="left"/>
    </xf>
    <xf numFmtId="1" fontId="0" fillId="0" borderId="0" xfId="0" applyNumberFormat="1" applyAlignment="1">
      <alignment vertic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1" fontId="8" fillId="2" borderId="6" xfId="0" applyNumberFormat="1" applyFont="1" applyFill="1" applyBorder="1" applyAlignment="1">
      <alignment horizontal="center"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9" fontId="8" fillId="2" borderId="3" xfId="1" applyFont="1" applyFill="1" applyBorder="1" applyAlignment="1">
      <alignment horizontal="center" vertical="center"/>
    </xf>
    <xf numFmtId="9" fontId="8" fillId="2" borderId="4" xfId="1" applyFont="1" applyFill="1" applyBorder="1" applyAlignment="1">
      <alignment horizontal="center" vertical="center"/>
    </xf>
    <xf numFmtId="9" fontId="8" fillId="2" borderId="5" xfId="1" applyFont="1" applyFill="1" applyBorder="1" applyAlignment="1">
      <alignment horizontal="center" vertical="center"/>
    </xf>
    <xf numFmtId="9" fontId="8" fillId="2" borderId="6" xfId="1"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0" xfId="0" applyNumberFormat="1"/>
  </cellXfs>
  <cellStyles count="2">
    <cellStyle name="Normal" xfId="0" builtinId="0"/>
    <cellStyle name="Percent" xfId="1" builtinId="5"/>
  </cellStyles>
  <dxfs count="68">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0" formatCode="General"/>
    </dxf>
    <dxf>
      <numFmt numFmtId="0" formatCode="General"/>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13" formatCode="0%"/>
    </dxf>
    <dxf>
      <numFmt numFmtId="13" formatCode="0%"/>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entury Gothic"/>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entury Gothic"/>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entury Gothic"/>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entury Gothic"/>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entury Gothic"/>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3.5"/>
        <color theme="1"/>
        <name val="Century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entury Gothic"/>
        <family val="2"/>
        <scheme val="minor"/>
      </font>
      <alignment horizontal="left" vertical="center" textRotation="0" wrapText="0" indent="1" justifyLastLine="0" shrinkToFit="0" readingOrder="0"/>
    </dxf>
    <dxf>
      <numFmt numFmtId="3" formatCode="#,##0"/>
    </dxf>
    <dxf>
      <numFmt numFmtId="3" formatCode="#,##0"/>
      <alignment horizontal="general" vertical="center" textRotation="0" wrapText="1" indent="0" justifyLastLine="0" shrinkToFit="0" readingOrder="0"/>
    </dxf>
    <dxf>
      <numFmt numFmtId="1" formatCode="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entury Gothic"/>
        <family val="2"/>
        <scheme val="minor"/>
      </font>
      <numFmt numFmtId="0" formatCode="General"/>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influencers by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insights!$D$3:$D$6</c:f>
              <c:strCache>
                <c:ptCount val="3"/>
                <c:pt idx="0">
                  <c:v>Youtube</c:v>
                </c:pt>
                <c:pt idx="1">
                  <c:v>Facebook</c:v>
                </c:pt>
                <c:pt idx="2">
                  <c:v>Instagram</c:v>
                </c:pt>
              </c:strCache>
            </c:strRef>
          </c:cat>
          <c:val>
            <c:numRef>
              <c:f>insights!$E$3:$E$6</c:f>
              <c:numCache>
                <c:formatCode>General</c:formatCode>
                <c:ptCount val="3"/>
                <c:pt idx="0">
                  <c:v>88</c:v>
                </c:pt>
                <c:pt idx="1">
                  <c:v>84</c:v>
                </c:pt>
                <c:pt idx="2">
                  <c:v>38</c:v>
                </c:pt>
              </c:numCache>
            </c:numRef>
          </c:val>
          <c:extLst>
            <c:ext xmlns:c16="http://schemas.microsoft.com/office/drawing/2014/chart" uri="{C3380CC4-5D6E-409C-BE32-E72D297353CC}">
              <c16:uniqueId val="{00000000-A690-4E33-9FAD-D3CA71EB029D}"/>
            </c:ext>
          </c:extLst>
        </c:ser>
        <c:dLbls>
          <c:dLblPos val="outEnd"/>
          <c:showLegendKey val="0"/>
          <c:showVal val="1"/>
          <c:showCatName val="0"/>
          <c:showSerName val="0"/>
          <c:showPercent val="0"/>
          <c:showBubbleSize val="0"/>
        </c:dLbls>
        <c:gapWidth val="219"/>
        <c:overlap val="-27"/>
        <c:axId val="118791424"/>
        <c:axId val="118785184"/>
      </c:barChart>
      <c:catAx>
        <c:axId val="11879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184"/>
        <c:crosses val="autoZero"/>
        <c:auto val="1"/>
        <c:lblAlgn val="ctr"/>
        <c:lblOffset val="100"/>
        <c:noMultiLvlLbl val="0"/>
      </c:catAx>
      <c:valAx>
        <c:axId val="118785184"/>
        <c:scaling>
          <c:orientation val="minMax"/>
        </c:scaling>
        <c:delete val="1"/>
        <c:axPos val="l"/>
        <c:numFmt formatCode="General" sourceLinked="1"/>
        <c:majorTickMark val="none"/>
        <c:minorTickMark val="none"/>
        <c:tickLblPos val="nextTo"/>
        <c:crossAx val="11879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(Recovered).xlsx]insights!PivotTable9</c:name>
    <c:fmtId val="11"/>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IN" sz="1800" b="1" i="0" u="none" strike="noStrike" baseline="0">
                <a:solidFill>
                  <a:schemeClr val="accent1"/>
                </a:solidFill>
              </a:rPr>
              <a:t>Platform-wise Revenue</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77122792083422"/>
          <c:y val="0.16169925597429441"/>
          <c:w val="0.78572426757466129"/>
          <c:h val="0.75177177985257915"/>
        </c:manualLayout>
      </c:layout>
      <c:barChart>
        <c:barDir val="bar"/>
        <c:grouping val="clustered"/>
        <c:varyColors val="0"/>
        <c:ser>
          <c:idx val="0"/>
          <c:order val="0"/>
          <c:tx>
            <c:strRef>
              <c:f>insights!$E$13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insights!$D$14:$D$17</c:f>
              <c:strCache>
                <c:ptCount val="3"/>
                <c:pt idx="0">
                  <c:v>Youtube</c:v>
                </c:pt>
                <c:pt idx="1">
                  <c:v>Facebook</c:v>
                </c:pt>
                <c:pt idx="2">
                  <c:v>Instagram</c:v>
                </c:pt>
              </c:strCache>
            </c:strRef>
          </c:cat>
          <c:val>
            <c:numRef>
              <c:f>insights!$E$14:$E$17</c:f>
              <c:numCache>
                <c:formatCode>#,##0</c:formatCode>
                <c:ptCount val="3"/>
                <c:pt idx="0">
                  <c:v>10130810</c:v>
                </c:pt>
                <c:pt idx="1">
                  <c:v>9855270</c:v>
                </c:pt>
                <c:pt idx="2">
                  <c:v>4840120</c:v>
                </c:pt>
              </c:numCache>
            </c:numRef>
          </c:val>
          <c:extLst>
            <c:ext xmlns:c16="http://schemas.microsoft.com/office/drawing/2014/chart" uri="{C3380CC4-5D6E-409C-BE32-E72D297353CC}">
              <c16:uniqueId val="{00000000-974A-4B92-9E9D-310B0FFDC1C7}"/>
            </c:ext>
          </c:extLst>
        </c:ser>
        <c:dLbls>
          <c:dLblPos val="outEnd"/>
          <c:showLegendKey val="0"/>
          <c:showVal val="1"/>
          <c:showCatName val="0"/>
          <c:showSerName val="0"/>
          <c:showPercent val="0"/>
          <c:showBubbleSize val="0"/>
        </c:dLbls>
        <c:gapWidth val="182"/>
        <c:axId val="1491741631"/>
        <c:axId val="1491740191"/>
      </c:barChart>
      <c:catAx>
        <c:axId val="149174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40191"/>
        <c:crosses val="autoZero"/>
        <c:auto val="1"/>
        <c:lblAlgn val="ctr"/>
        <c:lblOffset val="100"/>
        <c:noMultiLvlLbl val="0"/>
      </c:catAx>
      <c:valAx>
        <c:axId val="1491740191"/>
        <c:scaling>
          <c:orientation val="minMax"/>
        </c:scaling>
        <c:delete val="1"/>
        <c:axPos val="b"/>
        <c:numFmt formatCode="#,##0" sourceLinked="1"/>
        <c:majorTickMark val="none"/>
        <c:minorTickMark val="none"/>
        <c:tickLblPos val="nextTo"/>
        <c:crossAx val="1491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(Recovered).xlsx]insights!PivotTable2</c:name>
    <c:fmtId val="19"/>
  </c:pivotSource>
  <c:chart>
    <c:title>
      <c:tx>
        <c:rich>
          <a:bodyPr/>
          <a:lstStyle/>
          <a:p>
            <a:pPr>
              <a:defRPr sz="1800">
                <a:solidFill>
                  <a:schemeClr val="accent1"/>
                </a:solidFill>
              </a:defRPr>
            </a:pPr>
            <a:r>
              <a:rPr lang="en-US" sz="1800">
                <a:solidFill>
                  <a:schemeClr val="accent1"/>
                </a:solidFill>
              </a:rPr>
              <a:t>Impression by content type</a:t>
            </a:r>
          </a:p>
        </c:rich>
      </c:tx>
      <c:overlay val="0"/>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017755083713041"/>
              <c:y val="7.0007937907920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394213993581899"/>
              <c:y val="-6.36435799162911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9.3353612682540582E-2"/>
              <c:y val="-7.6372295899549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9.7412465407868354E-2"/>
              <c:y val="-0.11455844384932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2176558175983544"/>
              <c:y val="-1.166785486326500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2"/>
          </a:solidFill>
          <a:ln w="19050">
            <a:solidFill>
              <a:schemeClr val="lt1"/>
            </a:solidFill>
          </a:ln>
          <a:effectLst/>
        </c:spPr>
        <c:dLbl>
          <c:idx val="0"/>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w="19050">
            <a:solidFill>
              <a:schemeClr val="lt1"/>
            </a:solidFill>
          </a:ln>
          <a:effectLst/>
        </c:spPr>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5"/>
          </a:solidFill>
          <a:ln w="19050">
            <a:solidFill>
              <a:schemeClr val="lt1"/>
            </a:solidFill>
          </a:ln>
          <a:effectLst/>
        </c:spPr>
        <c:dLbl>
          <c:idx val="0"/>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4"/>
          </a:solidFill>
          <a:ln w="19050">
            <a:solidFill>
              <a:schemeClr val="lt1"/>
            </a:solidFill>
          </a:ln>
          <a:effectLst/>
        </c:spPr>
        <c:dLbl>
          <c:idx val="0"/>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3"/>
          </a:solidFill>
          <a:ln w="19050">
            <a:solidFill>
              <a:schemeClr val="lt1"/>
            </a:solidFill>
          </a:ln>
          <a:effectLst/>
        </c:spPr>
        <c:dLbl>
          <c:idx val="0"/>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olidFill>
          <a:ln w="19050">
            <a:solidFill>
              <a:schemeClr val="lt1"/>
            </a:solidFill>
          </a:ln>
          <a:effectLst/>
        </c:spPr>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w="19050">
            <a:solidFill>
              <a:schemeClr val="lt1"/>
            </a:solidFill>
          </a:ln>
          <a:effectLst/>
        </c:spPr>
        <c:dLbl>
          <c:idx val="0"/>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w="19050">
            <a:solidFill>
              <a:schemeClr val="lt1"/>
            </a:solidFill>
          </a:ln>
          <a:effectLst/>
        </c:spPr>
        <c:dLbl>
          <c:idx val="0"/>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w="19050">
            <a:solidFill>
              <a:schemeClr val="lt1"/>
            </a:solidFill>
          </a:ln>
          <a:effectLst/>
        </c:spPr>
        <c:dLbl>
          <c:idx val="0"/>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1"/>
          </a:solidFill>
          <a:ln w="19050">
            <a:solidFill>
              <a:schemeClr val="lt1"/>
            </a:solidFill>
          </a:ln>
          <a:effectLst/>
        </c:spPr>
        <c:dLbl>
          <c:idx val="0"/>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w="19050">
            <a:solidFill>
              <a:schemeClr val="lt1"/>
            </a:solidFill>
          </a:ln>
          <a:effectLst/>
        </c:spPr>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1"/>
          </a:solidFill>
          <a:ln w="19050">
            <a:solidFill>
              <a:schemeClr val="lt1"/>
            </a:solidFill>
          </a:ln>
          <a:effectLst/>
        </c:spPr>
        <c:dLbl>
          <c:idx val="0"/>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1"/>
          </a:solidFill>
          <a:ln w="19050">
            <a:solidFill>
              <a:schemeClr val="lt1"/>
            </a:solidFill>
          </a:ln>
          <a:effectLst/>
        </c:spPr>
        <c:dLbl>
          <c:idx val="0"/>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w="19050">
            <a:solidFill>
              <a:schemeClr val="lt1"/>
            </a:solidFill>
          </a:ln>
          <a:effectLst/>
        </c:spPr>
        <c:dLbl>
          <c:idx val="0"/>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1"/>
          </a:solidFill>
          <a:ln w="19050">
            <a:solidFill>
              <a:schemeClr val="lt1"/>
            </a:solidFill>
          </a:ln>
          <a:effectLst/>
        </c:spPr>
        <c:dLbl>
          <c:idx val="0"/>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4"/>
        <c:spPr>
          <a:ln w="19050"/>
        </c:spPr>
        <c:marker>
          <c:symbol val="none"/>
        </c:marker>
        <c:dLbl>
          <c:idx val="0"/>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solidFill>
          <a:ln w="19050">
            <a:solidFill>
              <a:schemeClr val="lt1"/>
            </a:solidFill>
          </a:ln>
          <a:effectLst/>
        </c:spPr>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2"/>
          </a:solidFill>
          <a:ln w="19050">
            <a:solidFill>
              <a:schemeClr val="lt1"/>
            </a:solidFill>
          </a:ln>
          <a:effectLst/>
        </c:spPr>
        <c:dLbl>
          <c:idx val="0"/>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3"/>
          </a:solidFill>
          <a:ln w="19050">
            <a:solidFill>
              <a:schemeClr val="lt1"/>
            </a:solidFill>
          </a:ln>
          <a:effectLst/>
        </c:spPr>
        <c:dLbl>
          <c:idx val="0"/>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8"/>
        <c:spPr>
          <a:solidFill>
            <a:schemeClr val="accent4"/>
          </a:solidFill>
          <a:ln w="19050">
            <a:solidFill>
              <a:schemeClr val="lt1"/>
            </a:solidFill>
          </a:ln>
          <a:effectLst/>
        </c:spPr>
        <c:dLbl>
          <c:idx val="0"/>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5"/>
          </a:solidFill>
          <a:ln w="19050">
            <a:solidFill>
              <a:schemeClr val="lt1"/>
            </a:solidFill>
          </a:ln>
          <a:effectLst/>
        </c:spPr>
        <c:dLbl>
          <c:idx val="0"/>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25591492147681971"/>
          <c:y val="0.20297378157141641"/>
          <c:w val="0.52231677831236167"/>
          <c:h val="0.78135086814901022"/>
        </c:manualLayout>
      </c:layout>
      <c:doughnutChart>
        <c:varyColors val="1"/>
        <c:ser>
          <c:idx val="0"/>
          <c:order val="0"/>
          <c:tx>
            <c:strRef>
              <c:f>insights!$E$23</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1B-877F-4328-B10A-7B972EE0A8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877F-4328-B10A-7B972EE0A8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877F-4328-B10A-7B972EE0A8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877F-4328-B10A-7B972EE0A8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877F-4328-B10A-7B972EE0A842}"/>
              </c:ext>
            </c:extLst>
          </c:dPt>
          <c:dLbls>
            <c:dLbl>
              <c:idx val="0"/>
              <c:layout>
                <c:manualLayout>
                  <c:x val="0.10804968447790554"/>
                  <c:y val="-0.114558443849324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877F-4328-B10A-7B972EE0A842}"/>
                </c:ext>
              </c:extLst>
            </c:dLbl>
            <c:dLbl>
              <c:idx val="1"/>
              <c:layout>
                <c:manualLayout>
                  <c:x val="0.11669365923613807"/>
                  <c:y val="2.54574319665163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877F-4328-B10A-7B972EE0A842}"/>
                </c:ext>
              </c:extLst>
            </c:dLbl>
            <c:dLbl>
              <c:idx val="2"/>
              <c:layout>
                <c:manualLayout>
                  <c:x val="-0.22042135633492752"/>
                  <c:y val="6.364357991629114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877F-4328-B10A-7B972EE0A842}"/>
                </c:ext>
              </c:extLst>
            </c:dLbl>
            <c:dLbl>
              <c:idx val="3"/>
              <c:layout>
                <c:manualLayout>
                  <c:x val="-0.18152346992288146"/>
                  <c:y val="1.90930739748873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877F-4328-B10A-7B972EE0A842}"/>
                </c:ext>
              </c:extLst>
            </c:dLbl>
            <c:dLbl>
              <c:idx val="4"/>
              <c:layout>
                <c:manualLayout>
                  <c:x val="-0.12533763399437053"/>
                  <c:y val="-0.101829727866065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877F-4328-B10A-7B972EE0A842}"/>
                </c:ext>
              </c:extLst>
            </c:dLbl>
            <c:spPr>
              <a:solidFill>
                <a:sysClr val="window" lastClr="FFFFFF"/>
              </a:solidFill>
              <a:ln>
                <a:solidFill>
                  <a:sysClr val="windowText" lastClr="000000">
                    <a:lumMod val="25000"/>
                    <a:lumOff val="75000"/>
                  </a:sysClr>
                </a:solidFill>
              </a:ln>
              <a:effectLst/>
            </c:spPr>
            <c:txPr>
              <a:bodyPr rot="0" vert="horz"/>
              <a:lstStyle/>
              <a:p>
                <a:pPr>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insights!$D$24:$D$29</c:f>
              <c:strCache>
                <c:ptCount val="5"/>
                <c:pt idx="0">
                  <c:v>Post</c:v>
                </c:pt>
                <c:pt idx="1">
                  <c:v>Reel</c:v>
                </c:pt>
                <c:pt idx="2">
                  <c:v>Story</c:v>
                </c:pt>
                <c:pt idx="3">
                  <c:v>Video</c:v>
                </c:pt>
                <c:pt idx="4">
                  <c:v>Vlog</c:v>
                </c:pt>
              </c:strCache>
            </c:strRef>
          </c:cat>
          <c:val>
            <c:numRef>
              <c:f>insights!$E$24:$E$29</c:f>
              <c:numCache>
                <c:formatCode>0.00%</c:formatCode>
                <c:ptCount val="5"/>
                <c:pt idx="0">
                  <c:v>0.2154520466532947</c:v>
                </c:pt>
                <c:pt idx="1">
                  <c:v>0.16071800014857737</c:v>
                </c:pt>
                <c:pt idx="2">
                  <c:v>0.33387192630562368</c:v>
                </c:pt>
                <c:pt idx="3">
                  <c:v>0.14479422034024217</c:v>
                </c:pt>
                <c:pt idx="4">
                  <c:v>0.1451638065522621</c:v>
                </c:pt>
              </c:numCache>
            </c:numRef>
          </c:val>
          <c:extLst>
            <c:ext xmlns:c16="http://schemas.microsoft.com/office/drawing/2014/chart" uri="{C3380CC4-5D6E-409C-BE32-E72D297353CC}">
              <c16:uniqueId val="{00000024-877F-4328-B10A-7B972EE0A842}"/>
            </c:ext>
          </c:extLst>
        </c:ser>
        <c:dLbls>
          <c:showLegendKey val="0"/>
          <c:showVal val="1"/>
          <c:showCatName val="0"/>
          <c:showSerName val="0"/>
          <c:showPercent val="0"/>
          <c:showBubbleSize val="0"/>
          <c:showLeaderLines val="0"/>
        </c:dLbls>
        <c:firstSliceAng val="0"/>
        <c:holeSize val="68"/>
      </c:doughnutChart>
    </c:plotArea>
    <c:plotVisOnly val="1"/>
    <c:dispBlanksAs val="gap"/>
    <c:showDLblsOverMax val="0"/>
    <c:extLst/>
  </c:chart>
  <c:spPr>
    <a:solidFill>
      <a:schemeClr val="bg1"/>
    </a:solidFill>
    <a:ln w="0"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(Recovered).xlsx]insights!PivotTable10</c:name>
    <c:fmtId val="23"/>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US" sz="1800" b="1">
                <a:solidFill>
                  <a:schemeClr val="accent1"/>
                </a:solidFill>
              </a:rPr>
              <a:t>Brands</a:t>
            </a:r>
            <a:r>
              <a:rPr lang="en-US" sz="1800" b="1" baseline="0">
                <a:solidFill>
                  <a:schemeClr val="accent1"/>
                </a:solidFill>
              </a:rPr>
              <a:t> engagement</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insights!$D$35:$D$40</c:f>
              <c:strCache>
                <c:ptCount val="5"/>
                <c:pt idx="0">
                  <c:v>AliExpress</c:v>
                </c:pt>
                <c:pt idx="1">
                  <c:v>Etsy</c:v>
                </c:pt>
                <c:pt idx="2">
                  <c:v>Myntra</c:v>
                </c:pt>
                <c:pt idx="3">
                  <c:v>Flipkart</c:v>
                </c:pt>
                <c:pt idx="4">
                  <c:v>Amazon</c:v>
                </c:pt>
              </c:strCache>
            </c:strRef>
          </c:cat>
          <c:val>
            <c:numRef>
              <c:f>insights!$E$35:$E$40</c:f>
              <c:numCache>
                <c:formatCode>0%</c:formatCode>
                <c:ptCount val="5"/>
                <c:pt idx="0">
                  <c:v>0.20078343592613318</c:v>
                </c:pt>
                <c:pt idx="1">
                  <c:v>0.2003917179630666</c:v>
                </c:pt>
                <c:pt idx="2">
                  <c:v>0.2</c:v>
                </c:pt>
                <c:pt idx="3">
                  <c:v>0.1996082820369334</c:v>
                </c:pt>
                <c:pt idx="4">
                  <c:v>0.19921656407386681</c:v>
                </c:pt>
              </c:numCache>
            </c:numRef>
          </c:val>
          <c:extLst>
            <c:ext xmlns:c16="http://schemas.microsoft.com/office/drawing/2014/chart" uri="{C3380CC4-5D6E-409C-BE32-E72D297353CC}">
              <c16:uniqueId val="{00000000-685F-4A57-ACEF-4BCAFA92EA79}"/>
            </c:ext>
          </c:extLst>
        </c:ser>
        <c:dLbls>
          <c:dLblPos val="outEnd"/>
          <c:showLegendKey val="0"/>
          <c:showVal val="1"/>
          <c:showCatName val="0"/>
          <c:showSerName val="0"/>
          <c:showPercent val="0"/>
          <c:showBubbleSize val="0"/>
        </c:dLbls>
        <c:gapWidth val="219"/>
        <c:overlap val="-27"/>
        <c:axId val="83397679"/>
        <c:axId val="83398639"/>
      </c:barChart>
      <c:catAx>
        <c:axId val="833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8639"/>
        <c:crosses val="autoZero"/>
        <c:auto val="1"/>
        <c:lblAlgn val="ctr"/>
        <c:lblOffset val="100"/>
        <c:noMultiLvlLbl val="0"/>
      </c:catAx>
      <c:valAx>
        <c:axId val="83398639"/>
        <c:scaling>
          <c:orientation val="minMax"/>
        </c:scaling>
        <c:delete val="1"/>
        <c:axPos val="l"/>
        <c:numFmt formatCode="0%" sourceLinked="1"/>
        <c:majorTickMark val="none"/>
        <c:minorTickMark val="none"/>
        <c:tickLblPos val="nextTo"/>
        <c:crossAx val="833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(Recovered).xlsx]insights!PivotTable11</c:name>
    <c:fmtId val="29"/>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IN" sz="1800" b="1" i="0" u="none" strike="noStrike" baseline="0">
                <a:solidFill>
                  <a:schemeClr val="accent1"/>
                </a:solidFill>
              </a:rPr>
              <a:t>Follower Group-wise Engagement</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42444164590123"/>
          <c:y val="0.14508878002356482"/>
          <c:w val="0.71025916957290547"/>
          <c:h val="0.85491121997643515"/>
        </c:manualLayout>
      </c:layout>
      <c:barChart>
        <c:barDir val="bar"/>
        <c:grouping val="clustered"/>
        <c:varyColors val="0"/>
        <c:ser>
          <c:idx val="0"/>
          <c:order val="0"/>
          <c:tx>
            <c:strRef>
              <c:f>insights!$E$57</c:f>
              <c:strCache>
                <c:ptCount val="1"/>
                <c:pt idx="0">
                  <c:v>Total</c:v>
                </c:pt>
              </c:strCache>
            </c:strRef>
          </c:tx>
          <c:spPr>
            <a:solidFill>
              <a:schemeClr val="accent1"/>
            </a:solidFill>
            <a:ln>
              <a:noFill/>
            </a:ln>
            <a:effectLst/>
          </c:spPr>
          <c:invertIfNegative val="0"/>
          <c:cat>
            <c:strRef>
              <c:f>insights!$D$58:$D$67</c:f>
              <c:strCache>
                <c:ptCount val="9"/>
                <c:pt idx="0">
                  <c:v>40000-1039999</c:v>
                </c:pt>
                <c:pt idx="1">
                  <c:v>1040000-2039999</c:v>
                </c:pt>
                <c:pt idx="2">
                  <c:v>2040000-3039999</c:v>
                </c:pt>
                <c:pt idx="3">
                  <c:v>3040000-4039999</c:v>
                </c:pt>
                <c:pt idx="4">
                  <c:v>4040000-5039999</c:v>
                </c:pt>
                <c:pt idx="5">
                  <c:v>5040000-6039999</c:v>
                </c:pt>
                <c:pt idx="6">
                  <c:v>6040000-7039999</c:v>
                </c:pt>
                <c:pt idx="7">
                  <c:v>7040000-8039999</c:v>
                </c:pt>
                <c:pt idx="8">
                  <c:v>8040000-9039999</c:v>
                </c:pt>
              </c:strCache>
            </c:strRef>
          </c:cat>
          <c:val>
            <c:numRef>
              <c:f>insights!$E$58:$E$67</c:f>
              <c:numCache>
                <c:formatCode>0%</c:formatCode>
                <c:ptCount val="9"/>
                <c:pt idx="0">
                  <c:v>1.5522157380019719E-2</c:v>
                </c:pt>
                <c:pt idx="1">
                  <c:v>4.3502011884776294E-2</c:v>
                </c:pt>
                <c:pt idx="2">
                  <c:v>8.2046260026114537E-2</c:v>
                </c:pt>
                <c:pt idx="3">
                  <c:v>0.11214725397713646</c:v>
                </c:pt>
                <c:pt idx="4">
                  <c:v>0.13303754629999734</c:v>
                </c:pt>
                <c:pt idx="5">
                  <c:v>0.16101740080475391</c:v>
                </c:pt>
                <c:pt idx="6">
                  <c:v>0.18899725530951048</c:v>
                </c:pt>
                <c:pt idx="7">
                  <c:v>0.25436086018066995</c:v>
                </c:pt>
                <c:pt idx="8">
                  <c:v>9.3692541370213444E-3</c:v>
                </c:pt>
              </c:numCache>
            </c:numRef>
          </c:val>
          <c:extLst>
            <c:ext xmlns:c16="http://schemas.microsoft.com/office/drawing/2014/chart" uri="{C3380CC4-5D6E-409C-BE32-E72D297353CC}">
              <c16:uniqueId val="{00000000-EA50-4BC2-9DB8-55083EAFAF8A}"/>
            </c:ext>
          </c:extLst>
        </c:ser>
        <c:dLbls>
          <c:showLegendKey val="0"/>
          <c:showVal val="0"/>
          <c:showCatName val="0"/>
          <c:showSerName val="0"/>
          <c:showPercent val="0"/>
          <c:showBubbleSize val="0"/>
        </c:dLbls>
        <c:gapWidth val="182"/>
        <c:axId val="83404399"/>
        <c:axId val="83401039"/>
      </c:barChart>
      <c:catAx>
        <c:axId val="8340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1039"/>
        <c:crosses val="autoZero"/>
        <c:auto val="1"/>
        <c:lblAlgn val="ctr"/>
        <c:lblOffset val="100"/>
        <c:noMultiLvlLbl val="0"/>
      </c:catAx>
      <c:valAx>
        <c:axId val="83401039"/>
        <c:scaling>
          <c:orientation val="minMax"/>
        </c:scaling>
        <c:delete val="1"/>
        <c:axPos val="b"/>
        <c:numFmt formatCode="0%" sourceLinked="1"/>
        <c:majorTickMark val="none"/>
        <c:minorTickMark val="none"/>
        <c:tickLblPos val="nextTo"/>
        <c:crossAx val="834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(Recovered).xlsx]insights!PivotTable12</c:name>
    <c:fmtId val="28"/>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IN" sz="1800" b="1" i="0" u="none" strike="noStrike" baseline="0">
                <a:solidFill>
                  <a:schemeClr val="accent1"/>
                </a:solidFill>
              </a:rPr>
              <a:t>Post Distribution by Content Type</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insights!$E$71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insights!$D$72:$D$77</c:f>
              <c:strCache>
                <c:ptCount val="5"/>
                <c:pt idx="0">
                  <c:v>Story</c:v>
                </c:pt>
                <c:pt idx="1">
                  <c:v>Post</c:v>
                </c:pt>
                <c:pt idx="2">
                  <c:v>Video</c:v>
                </c:pt>
                <c:pt idx="3">
                  <c:v>Vlog</c:v>
                </c:pt>
                <c:pt idx="4">
                  <c:v>Reel</c:v>
                </c:pt>
              </c:strCache>
            </c:strRef>
          </c:cat>
          <c:val>
            <c:numRef>
              <c:f>insights!$E$72:$E$77</c:f>
              <c:numCache>
                <c:formatCode>General</c:formatCode>
                <c:ptCount val="5"/>
                <c:pt idx="0">
                  <c:v>359.65999999999974</c:v>
                </c:pt>
                <c:pt idx="1">
                  <c:v>296.31063829787217</c:v>
                </c:pt>
                <c:pt idx="2">
                  <c:v>292.48125000000005</c:v>
                </c:pt>
                <c:pt idx="3">
                  <c:v>284.34545454545446</c:v>
                </c:pt>
                <c:pt idx="4">
                  <c:v>273.39473684210526</c:v>
                </c:pt>
              </c:numCache>
            </c:numRef>
          </c:val>
          <c:extLst>
            <c:ext xmlns:c16="http://schemas.microsoft.com/office/drawing/2014/chart" uri="{C3380CC4-5D6E-409C-BE32-E72D297353CC}">
              <c16:uniqueId val="{00000000-A5FB-44A0-A642-F1A290B5D4CE}"/>
            </c:ext>
          </c:extLst>
        </c:ser>
        <c:dLbls>
          <c:dLblPos val="outEnd"/>
          <c:showLegendKey val="0"/>
          <c:showVal val="1"/>
          <c:showCatName val="0"/>
          <c:showSerName val="0"/>
          <c:showPercent val="0"/>
          <c:showBubbleSize val="0"/>
        </c:dLbls>
        <c:gapWidth val="150"/>
        <c:axId val="114288575"/>
        <c:axId val="114289055"/>
      </c:barChart>
      <c:catAx>
        <c:axId val="11428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9055"/>
        <c:crosses val="autoZero"/>
        <c:auto val="1"/>
        <c:lblAlgn val="ctr"/>
        <c:lblOffset val="100"/>
        <c:noMultiLvlLbl val="0"/>
      </c:catAx>
      <c:valAx>
        <c:axId val="114289055"/>
        <c:scaling>
          <c:orientation val="minMax"/>
        </c:scaling>
        <c:delete val="1"/>
        <c:axPos val="l"/>
        <c:numFmt formatCode="General" sourceLinked="1"/>
        <c:majorTickMark val="out"/>
        <c:minorTickMark val="none"/>
        <c:tickLblPos val="nextTo"/>
        <c:crossAx val="11428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(Recovered).xlsx]insights!PivotTable14</c:name>
    <c:fmtId val="41"/>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IN" sz="1800" b="1" i="0" u="none" strike="noStrike" baseline="0">
                <a:solidFill>
                  <a:schemeClr val="accent1"/>
                </a:solidFill>
              </a:rPr>
              <a:t>Impact of Engagement on Clicks &amp; Conversions</a:t>
            </a:r>
            <a:endParaRPr lang="en-IN"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4.9999999999999947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5555555555555556"/>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0610747109233826"/>
              <c:y val="-1.365978045366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6.7508490297594703E-2"/>
              <c:y val="-9.9032552443756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2222222222222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388888888888888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2222222222222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555555555555556"/>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9999999999999947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6.388888888888888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610747109233826"/>
              <c:y val="-1.365978045366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7508490297594703E-2"/>
              <c:y val="-9.9032552443756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8072256575337035"/>
              <c:y val="0.171089501260113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25901843753359094"/>
              <c:y val="8.0701187160100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9999999999999947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6.388888888888888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0610747109233826"/>
              <c:y val="-1.365978045366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7508490297594703E-2"/>
              <c:y val="-9.9032552443756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insights!$E$91</c:f>
              <c:strCache>
                <c:ptCount val="1"/>
                <c:pt idx="0">
                  <c:v>Sum of Clicks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E5-4317-8832-E70EEAE0FC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E5-4317-8832-E70EEAE0FC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E5-4317-8832-E70EEAE0FCF9}"/>
              </c:ext>
            </c:extLst>
          </c:dPt>
          <c:dLbls>
            <c:dLbl>
              <c:idx val="0"/>
              <c:layout>
                <c:manualLayout>
                  <c:x val="-0.28072256575337035"/>
                  <c:y val="0.1710895012601138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E5-4317-8832-E70EEAE0FCF9}"/>
                </c:ext>
              </c:extLst>
            </c:dLbl>
            <c:dLbl>
              <c:idx val="1"/>
              <c:layout>
                <c:manualLayout>
                  <c:x val="-0.25901843753359094"/>
                  <c:y val="8.07011871601008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E5-4317-8832-E70EEAE0FCF9}"/>
                </c:ext>
              </c:extLst>
            </c:dLbl>
            <c:dLbl>
              <c:idx val="2"/>
              <c:layout>
                <c:manualLayout>
                  <c:x val="4.9999999999999947E-2"/>
                  <c:y val="0.13425925925925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E5-4317-8832-E70EEAE0FC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insights!$D$92:$D$95</c:f>
              <c:strCache>
                <c:ptCount val="3"/>
                <c:pt idx="0">
                  <c:v>high</c:v>
                </c:pt>
                <c:pt idx="1">
                  <c:v>low</c:v>
                </c:pt>
                <c:pt idx="2">
                  <c:v>medium</c:v>
                </c:pt>
              </c:strCache>
            </c:strRef>
          </c:cat>
          <c:val>
            <c:numRef>
              <c:f>insights!$E$92:$E$95</c:f>
              <c:numCache>
                <c:formatCode>0.00%</c:formatCode>
                <c:ptCount val="3"/>
                <c:pt idx="0">
                  <c:v>0.87024726570395494</c:v>
                </c:pt>
                <c:pt idx="1">
                  <c:v>5.7380914950479487E-3</c:v>
                </c:pt>
                <c:pt idx="2">
                  <c:v>0.12401464280099715</c:v>
                </c:pt>
              </c:numCache>
            </c:numRef>
          </c:val>
          <c:extLst>
            <c:ext xmlns:c16="http://schemas.microsoft.com/office/drawing/2014/chart" uri="{C3380CC4-5D6E-409C-BE32-E72D297353CC}">
              <c16:uniqueId val="{00000006-07E5-4317-8832-E70EEAE0FCF9}"/>
            </c:ext>
          </c:extLst>
        </c:ser>
        <c:ser>
          <c:idx val="1"/>
          <c:order val="1"/>
          <c:tx>
            <c:strRef>
              <c:f>insights!$F$91</c:f>
              <c:strCache>
                <c:ptCount val="1"/>
                <c:pt idx="0">
                  <c:v>Sum of Conversions</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7E5-4317-8832-E70EEAE0FC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7E5-4317-8832-E70EEAE0FC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7E5-4317-8832-E70EEAE0FCF9}"/>
              </c:ext>
            </c:extLst>
          </c:dPt>
          <c:dLbls>
            <c:dLbl>
              <c:idx val="0"/>
              <c:layout>
                <c:manualLayout>
                  <c:x val="6.3888888888888884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E5-4317-8832-E70EEAE0FCF9}"/>
                </c:ext>
              </c:extLst>
            </c:dLbl>
            <c:dLbl>
              <c:idx val="1"/>
              <c:layout>
                <c:manualLayout>
                  <c:x val="-0.10610747109233826"/>
                  <c:y val="-1.365978045366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E5-4317-8832-E70EEAE0FCF9}"/>
                </c:ext>
              </c:extLst>
            </c:dLbl>
            <c:dLbl>
              <c:idx val="2"/>
              <c:layout>
                <c:manualLayout>
                  <c:x val="-6.7508490297594703E-2"/>
                  <c:y val="-9.9032552443756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E5-4317-8832-E70EEAE0FC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insights!$D$92:$D$95</c:f>
              <c:strCache>
                <c:ptCount val="3"/>
                <c:pt idx="0">
                  <c:v>high</c:v>
                </c:pt>
                <c:pt idx="1">
                  <c:v>low</c:v>
                </c:pt>
                <c:pt idx="2">
                  <c:v>medium</c:v>
                </c:pt>
              </c:strCache>
            </c:strRef>
          </c:cat>
          <c:val>
            <c:numRef>
              <c:f>insights!$F$92:$F$95</c:f>
              <c:numCache>
                <c:formatCode>0.00%</c:formatCode>
                <c:ptCount val="3"/>
                <c:pt idx="0">
                  <c:v>0.87072661022398457</c:v>
                </c:pt>
                <c:pt idx="1">
                  <c:v>5.5996141892616013E-3</c:v>
                </c:pt>
                <c:pt idx="2">
                  <c:v>0.12367377558675383</c:v>
                </c:pt>
              </c:numCache>
            </c:numRef>
          </c:val>
          <c:extLst>
            <c:ext xmlns:c16="http://schemas.microsoft.com/office/drawing/2014/chart" uri="{C3380CC4-5D6E-409C-BE32-E72D297353CC}">
              <c16:uniqueId val="{0000000D-07E5-4317-8832-E70EEAE0FCF9}"/>
            </c:ext>
          </c:extLst>
        </c:ser>
        <c:dLbls>
          <c:showLegendKey val="0"/>
          <c:showVal val="1"/>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77122792083422"/>
          <c:y val="0.29175998830589017"/>
          <c:w val="0.78572426757466129"/>
          <c:h val="0.62171103160878249"/>
        </c:manualLayout>
      </c:layout>
      <c:barChart>
        <c:barDir val="bar"/>
        <c:grouping val="clustered"/>
        <c:varyColors val="0"/>
        <c:ser>
          <c:idx val="0"/>
          <c:order val="0"/>
          <c:tx>
            <c:strRef>
              <c:f>insights!$E$13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insights!$D$14:$D$17</c:f>
              <c:strCache>
                <c:ptCount val="3"/>
                <c:pt idx="0">
                  <c:v>Youtube</c:v>
                </c:pt>
                <c:pt idx="1">
                  <c:v>Facebook</c:v>
                </c:pt>
                <c:pt idx="2">
                  <c:v>Instagram</c:v>
                </c:pt>
              </c:strCache>
            </c:strRef>
          </c:cat>
          <c:val>
            <c:numRef>
              <c:f>insights!$E$14:$E$17</c:f>
              <c:numCache>
                <c:formatCode>#,##0</c:formatCode>
                <c:ptCount val="3"/>
                <c:pt idx="0">
                  <c:v>10130810</c:v>
                </c:pt>
                <c:pt idx="1">
                  <c:v>9855270</c:v>
                </c:pt>
                <c:pt idx="2">
                  <c:v>4840120</c:v>
                </c:pt>
              </c:numCache>
            </c:numRef>
          </c:val>
          <c:extLst>
            <c:ext xmlns:c16="http://schemas.microsoft.com/office/drawing/2014/chart" uri="{C3380CC4-5D6E-409C-BE32-E72D297353CC}">
              <c16:uniqueId val="{00000000-C42F-47A6-8BEA-8C7DE6F3D044}"/>
            </c:ext>
          </c:extLst>
        </c:ser>
        <c:dLbls>
          <c:dLblPos val="outEnd"/>
          <c:showLegendKey val="0"/>
          <c:showVal val="1"/>
          <c:showCatName val="0"/>
          <c:showSerName val="0"/>
          <c:showPercent val="0"/>
          <c:showBubbleSize val="0"/>
        </c:dLbls>
        <c:gapWidth val="182"/>
        <c:axId val="1491741631"/>
        <c:axId val="1491740191"/>
      </c:barChart>
      <c:catAx>
        <c:axId val="149174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40191"/>
        <c:crosses val="autoZero"/>
        <c:auto val="1"/>
        <c:lblAlgn val="ctr"/>
        <c:lblOffset val="100"/>
        <c:noMultiLvlLbl val="0"/>
      </c:catAx>
      <c:valAx>
        <c:axId val="1491740191"/>
        <c:scaling>
          <c:orientation val="minMax"/>
        </c:scaling>
        <c:delete val="1"/>
        <c:axPos val="b"/>
        <c:numFmt formatCode="#,##0" sourceLinked="1"/>
        <c:majorTickMark val="none"/>
        <c:minorTickMark val="none"/>
        <c:tickLblPos val="nextTo"/>
        <c:crossAx val="1491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 by content type</a:t>
            </a:r>
          </a:p>
        </c:rich>
      </c:tx>
      <c:layout>
        <c:manualLayout>
          <c:xMode val="edge"/>
          <c:yMode val="edge"/>
          <c:x val="0.14323066174391169"/>
          <c:y val="2.1413308423804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017755083713041"/>
              <c:y val="7.0007937907920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394213993581899"/>
              <c:y val="-6.36435799162911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9.3353612682540582E-2"/>
              <c:y val="-7.6372295899549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9.7412465407868354E-2"/>
              <c:y val="-0.11455844384932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2176558175983544"/>
              <c:y val="-1.166785486326500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insights!$E$23</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4C3-4809-AB23-D96B44D94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C3-4809-AB23-D96B44D94E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4C3-4809-AB23-D96B44D94E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34C3-4809-AB23-D96B44D94E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34C3-4809-AB23-D96B44D94E33}"/>
              </c:ext>
            </c:extLst>
          </c:dPt>
          <c:dLbls>
            <c:dLbl>
              <c:idx val="0"/>
              <c:layout>
                <c:manualLayout>
                  <c:x val="0.10804968447790554"/>
                  <c:y val="-0.114558443849324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4C3-4809-AB23-D96B44D94E33}"/>
                </c:ext>
              </c:extLst>
            </c:dLbl>
            <c:dLbl>
              <c:idx val="1"/>
              <c:layout>
                <c:manualLayout>
                  <c:x val="0.11669365923613807"/>
                  <c:y val="2.54574319665163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4C3-4809-AB23-D96B44D94E33}"/>
                </c:ext>
              </c:extLst>
            </c:dLbl>
            <c:dLbl>
              <c:idx val="2"/>
              <c:layout>
                <c:manualLayout>
                  <c:x val="-0.22042135633492752"/>
                  <c:y val="6.364357991629114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4C3-4809-AB23-D96B44D94E33}"/>
                </c:ext>
              </c:extLst>
            </c:dLbl>
            <c:dLbl>
              <c:idx val="3"/>
              <c:layout>
                <c:manualLayout>
                  <c:x val="-0.18152346992288146"/>
                  <c:y val="1.9093073974887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34C3-4809-AB23-D96B44D94E33}"/>
                </c:ext>
              </c:extLst>
            </c:dLbl>
            <c:dLbl>
              <c:idx val="4"/>
              <c:layout>
                <c:manualLayout>
                  <c:x val="-0.12533763399437053"/>
                  <c:y val="-0.101829727866065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4C3-4809-AB23-D96B44D94E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insights!$D$24:$D$29</c:f>
              <c:strCache>
                <c:ptCount val="5"/>
                <c:pt idx="0">
                  <c:v>Post</c:v>
                </c:pt>
                <c:pt idx="1">
                  <c:v>Reel</c:v>
                </c:pt>
                <c:pt idx="2">
                  <c:v>Story</c:v>
                </c:pt>
                <c:pt idx="3">
                  <c:v>Video</c:v>
                </c:pt>
                <c:pt idx="4">
                  <c:v>Vlog</c:v>
                </c:pt>
              </c:strCache>
            </c:strRef>
          </c:cat>
          <c:val>
            <c:numRef>
              <c:f>insights!$E$24:$E$29</c:f>
              <c:numCache>
                <c:formatCode>0.00%</c:formatCode>
                <c:ptCount val="5"/>
                <c:pt idx="0">
                  <c:v>0.2154520466532947</c:v>
                </c:pt>
                <c:pt idx="1">
                  <c:v>0.16071800014857737</c:v>
                </c:pt>
                <c:pt idx="2">
                  <c:v>0.33387192630562368</c:v>
                </c:pt>
                <c:pt idx="3">
                  <c:v>0.14479422034024217</c:v>
                </c:pt>
                <c:pt idx="4">
                  <c:v>0.1451638065522621</c:v>
                </c:pt>
              </c:numCache>
            </c:numRef>
          </c:val>
          <c:extLst>
            <c:ext xmlns:c16="http://schemas.microsoft.com/office/drawing/2014/chart" uri="{C3380CC4-5D6E-409C-BE32-E72D297353CC}">
              <c16:uniqueId val="{00000000-34C3-4809-AB23-D96B44D94E33}"/>
            </c:ext>
          </c:extLst>
        </c:ser>
        <c:dLbls>
          <c:showLegendKey val="0"/>
          <c:showVal val="1"/>
          <c:showCatName val="0"/>
          <c:showSerName val="0"/>
          <c:showPercent val="0"/>
          <c:showBubbleSize val="0"/>
          <c:showLeaderLines val="0"/>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(Recovered).xlsx]insights!PivotTable10</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a:t>
            </a:r>
            <a:r>
              <a:rPr lang="en-US" baseline="0"/>
              <a:t> engagement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insights!$E$34</c:f>
              <c:strCache>
                <c:ptCount val="1"/>
                <c:pt idx="0">
                  <c:v>Total</c:v>
                </c:pt>
              </c:strCache>
            </c:strRef>
          </c:tx>
          <c:spPr>
            <a:solidFill>
              <a:schemeClr val="accent1"/>
            </a:solidFill>
            <a:ln>
              <a:noFill/>
            </a:ln>
            <a:effectLst/>
          </c:spPr>
          <c:invertIfNegative val="0"/>
          <c:cat>
            <c:strRef>
              <c:f>insights!$D$35:$D$40</c:f>
              <c:strCache>
                <c:ptCount val="5"/>
                <c:pt idx="0">
                  <c:v>AliExpress</c:v>
                </c:pt>
                <c:pt idx="1">
                  <c:v>Etsy</c:v>
                </c:pt>
                <c:pt idx="2">
                  <c:v>Myntra</c:v>
                </c:pt>
                <c:pt idx="3">
                  <c:v>Flipkart</c:v>
                </c:pt>
                <c:pt idx="4">
                  <c:v>Amazon</c:v>
                </c:pt>
              </c:strCache>
            </c:strRef>
          </c:cat>
          <c:val>
            <c:numRef>
              <c:f>insights!$E$35:$E$40</c:f>
              <c:numCache>
                <c:formatCode>0%</c:formatCode>
                <c:ptCount val="5"/>
                <c:pt idx="0">
                  <c:v>0.20078343592613318</c:v>
                </c:pt>
                <c:pt idx="1">
                  <c:v>0.2003917179630666</c:v>
                </c:pt>
                <c:pt idx="2">
                  <c:v>0.2</c:v>
                </c:pt>
                <c:pt idx="3">
                  <c:v>0.1996082820369334</c:v>
                </c:pt>
                <c:pt idx="4">
                  <c:v>0.19921656407386681</c:v>
                </c:pt>
              </c:numCache>
            </c:numRef>
          </c:val>
          <c:extLst>
            <c:ext xmlns:c16="http://schemas.microsoft.com/office/drawing/2014/chart" uri="{C3380CC4-5D6E-409C-BE32-E72D297353CC}">
              <c16:uniqueId val="{00000000-DC12-4E20-B9E4-3C505B2BC98D}"/>
            </c:ext>
          </c:extLst>
        </c:ser>
        <c:dLbls>
          <c:showLegendKey val="0"/>
          <c:showVal val="0"/>
          <c:showCatName val="0"/>
          <c:showSerName val="0"/>
          <c:showPercent val="0"/>
          <c:showBubbleSize val="0"/>
        </c:dLbls>
        <c:gapWidth val="219"/>
        <c:overlap val="-27"/>
        <c:axId val="83397679"/>
        <c:axId val="83398639"/>
      </c:barChart>
      <c:catAx>
        <c:axId val="833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8639"/>
        <c:crosses val="autoZero"/>
        <c:auto val="1"/>
        <c:lblAlgn val="ctr"/>
        <c:lblOffset val="100"/>
        <c:noMultiLvlLbl val="0"/>
      </c:catAx>
      <c:valAx>
        <c:axId val="83398639"/>
        <c:scaling>
          <c:orientation val="minMax"/>
        </c:scaling>
        <c:delete val="1"/>
        <c:axPos val="l"/>
        <c:numFmt formatCode="0%" sourceLinked="1"/>
        <c:majorTickMark val="none"/>
        <c:minorTickMark val="none"/>
        <c:tickLblPos val="nextTo"/>
        <c:crossAx val="833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by followers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insights!$E$57</c:f>
              <c:strCache>
                <c:ptCount val="1"/>
                <c:pt idx="0">
                  <c:v>Total</c:v>
                </c:pt>
              </c:strCache>
            </c:strRef>
          </c:tx>
          <c:spPr>
            <a:solidFill>
              <a:schemeClr val="accent1"/>
            </a:solidFill>
            <a:ln>
              <a:noFill/>
            </a:ln>
            <a:effectLst/>
          </c:spPr>
          <c:invertIfNegative val="0"/>
          <c:cat>
            <c:strRef>
              <c:f>insights!$D$58:$D$67</c:f>
              <c:strCache>
                <c:ptCount val="9"/>
                <c:pt idx="0">
                  <c:v>40000-1039999</c:v>
                </c:pt>
                <c:pt idx="1">
                  <c:v>1040000-2039999</c:v>
                </c:pt>
                <c:pt idx="2">
                  <c:v>2040000-3039999</c:v>
                </c:pt>
                <c:pt idx="3">
                  <c:v>3040000-4039999</c:v>
                </c:pt>
                <c:pt idx="4">
                  <c:v>4040000-5039999</c:v>
                </c:pt>
                <c:pt idx="5">
                  <c:v>5040000-6039999</c:v>
                </c:pt>
                <c:pt idx="6">
                  <c:v>6040000-7039999</c:v>
                </c:pt>
                <c:pt idx="7">
                  <c:v>7040000-8039999</c:v>
                </c:pt>
                <c:pt idx="8">
                  <c:v>8040000-9039999</c:v>
                </c:pt>
              </c:strCache>
            </c:strRef>
          </c:cat>
          <c:val>
            <c:numRef>
              <c:f>insights!$E$58:$E$67</c:f>
              <c:numCache>
                <c:formatCode>0%</c:formatCode>
                <c:ptCount val="9"/>
                <c:pt idx="0">
                  <c:v>1.5522157380019719E-2</c:v>
                </c:pt>
                <c:pt idx="1">
                  <c:v>4.3502011884776294E-2</c:v>
                </c:pt>
                <c:pt idx="2">
                  <c:v>8.2046260026114537E-2</c:v>
                </c:pt>
                <c:pt idx="3">
                  <c:v>0.11214725397713646</c:v>
                </c:pt>
                <c:pt idx="4">
                  <c:v>0.13303754629999734</c:v>
                </c:pt>
                <c:pt idx="5">
                  <c:v>0.16101740080475391</c:v>
                </c:pt>
                <c:pt idx="6">
                  <c:v>0.18899725530951048</c:v>
                </c:pt>
                <c:pt idx="7">
                  <c:v>0.25436086018066995</c:v>
                </c:pt>
                <c:pt idx="8">
                  <c:v>9.3692541370213444E-3</c:v>
                </c:pt>
              </c:numCache>
            </c:numRef>
          </c:val>
          <c:extLst>
            <c:ext xmlns:c16="http://schemas.microsoft.com/office/drawing/2014/chart" uri="{C3380CC4-5D6E-409C-BE32-E72D297353CC}">
              <c16:uniqueId val="{00000000-6021-41E3-892E-0BE54AEAE0DF}"/>
            </c:ext>
          </c:extLst>
        </c:ser>
        <c:dLbls>
          <c:showLegendKey val="0"/>
          <c:showVal val="0"/>
          <c:showCatName val="0"/>
          <c:showSerName val="0"/>
          <c:showPercent val="0"/>
          <c:showBubbleSize val="0"/>
        </c:dLbls>
        <c:gapWidth val="182"/>
        <c:axId val="83404399"/>
        <c:axId val="83401039"/>
      </c:barChart>
      <c:catAx>
        <c:axId val="8340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1039"/>
        <c:crosses val="autoZero"/>
        <c:auto val="1"/>
        <c:lblAlgn val="ctr"/>
        <c:lblOffset val="100"/>
        <c:noMultiLvlLbl val="0"/>
      </c:catAx>
      <c:valAx>
        <c:axId val="83401039"/>
        <c:scaling>
          <c:orientation val="minMax"/>
        </c:scaling>
        <c:delete val="1"/>
        <c:axPos val="b"/>
        <c:numFmt formatCode="0%" sourceLinked="1"/>
        <c:majorTickMark val="none"/>
        <c:minorTickMark val="none"/>
        <c:tickLblPos val="nextTo"/>
        <c:crossAx val="834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 by content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insights!$E$71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insights!$D$72:$D$77</c:f>
              <c:strCache>
                <c:ptCount val="5"/>
                <c:pt idx="0">
                  <c:v>Story</c:v>
                </c:pt>
                <c:pt idx="1">
                  <c:v>Post</c:v>
                </c:pt>
                <c:pt idx="2">
                  <c:v>Video</c:v>
                </c:pt>
                <c:pt idx="3">
                  <c:v>Vlog</c:v>
                </c:pt>
                <c:pt idx="4">
                  <c:v>Reel</c:v>
                </c:pt>
              </c:strCache>
            </c:strRef>
          </c:cat>
          <c:val>
            <c:numRef>
              <c:f>insights!$E$72:$E$77</c:f>
              <c:numCache>
                <c:formatCode>General</c:formatCode>
                <c:ptCount val="5"/>
                <c:pt idx="0">
                  <c:v>359.65999999999974</c:v>
                </c:pt>
                <c:pt idx="1">
                  <c:v>296.31063829787217</c:v>
                </c:pt>
                <c:pt idx="2">
                  <c:v>292.48125000000005</c:v>
                </c:pt>
                <c:pt idx="3">
                  <c:v>284.34545454545446</c:v>
                </c:pt>
                <c:pt idx="4">
                  <c:v>273.39473684210526</c:v>
                </c:pt>
              </c:numCache>
            </c:numRef>
          </c:val>
          <c:extLst>
            <c:ext xmlns:c16="http://schemas.microsoft.com/office/drawing/2014/chart" uri="{C3380CC4-5D6E-409C-BE32-E72D297353CC}">
              <c16:uniqueId val="{00000000-D182-4A34-B65F-A5675C917D86}"/>
            </c:ext>
          </c:extLst>
        </c:ser>
        <c:dLbls>
          <c:dLblPos val="outEnd"/>
          <c:showLegendKey val="0"/>
          <c:showVal val="1"/>
          <c:showCatName val="0"/>
          <c:showSerName val="0"/>
          <c:showPercent val="0"/>
          <c:showBubbleSize val="0"/>
        </c:dLbls>
        <c:gapWidth val="150"/>
        <c:axId val="114288575"/>
        <c:axId val="114289055"/>
      </c:barChart>
      <c:catAx>
        <c:axId val="11428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9055"/>
        <c:crosses val="autoZero"/>
        <c:auto val="1"/>
        <c:lblAlgn val="ctr"/>
        <c:lblOffset val="100"/>
        <c:noMultiLvlLbl val="0"/>
      </c:catAx>
      <c:valAx>
        <c:axId val="114289055"/>
        <c:scaling>
          <c:orientation val="minMax"/>
        </c:scaling>
        <c:delete val="1"/>
        <c:axPos val="l"/>
        <c:numFmt formatCode="General" sourceLinked="1"/>
        <c:majorTickMark val="out"/>
        <c:minorTickMark val="none"/>
        <c:tickLblPos val="nextTo"/>
        <c:crossAx val="11428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by engagement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019542869641294"/>
              <c:y val="-0.17508311461067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8979658792650919E-2"/>
              <c:y val="-2.8504666083406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5677930883639545E-2"/>
              <c:y val="1.3737970253718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insights!$E$81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977-4A30-A046-D3ED0FB6A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977-4A30-A046-D3ED0FB6A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977-4A30-A046-D3ED0FB6A605}"/>
              </c:ext>
            </c:extLst>
          </c:dPt>
          <c:dLbls>
            <c:dLbl>
              <c:idx val="0"/>
              <c:layout>
                <c:manualLayout>
                  <c:x val="0.14019542869641294"/>
                  <c:y val="-0.175083114610673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977-4A30-A046-D3ED0FB6A605}"/>
                </c:ext>
              </c:extLst>
            </c:dLbl>
            <c:dLbl>
              <c:idx val="1"/>
              <c:layout>
                <c:manualLayout>
                  <c:x val="-2.5677930883639545E-2"/>
                  <c:y val="1.37379702537182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977-4A30-A046-D3ED0FB6A605}"/>
                </c:ext>
              </c:extLst>
            </c:dLbl>
            <c:dLbl>
              <c:idx val="2"/>
              <c:layout>
                <c:manualLayout>
                  <c:x val="4.8979658792650919E-2"/>
                  <c:y val="-2.85046660834062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77-4A30-A046-D3ED0FB6A6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insights!$D$82:$D$85</c:f>
              <c:strCache>
                <c:ptCount val="3"/>
                <c:pt idx="0">
                  <c:v>high</c:v>
                </c:pt>
                <c:pt idx="1">
                  <c:v>low</c:v>
                </c:pt>
                <c:pt idx="2">
                  <c:v>medium</c:v>
                </c:pt>
              </c:strCache>
            </c:strRef>
          </c:cat>
          <c:val>
            <c:numRef>
              <c:f>insights!$E$82:$E$85</c:f>
              <c:numCache>
                <c:formatCode>0.00%</c:formatCode>
                <c:ptCount val="3"/>
                <c:pt idx="0">
                  <c:v>0.87072661022398457</c:v>
                </c:pt>
                <c:pt idx="1">
                  <c:v>5.5996141892616013E-3</c:v>
                </c:pt>
                <c:pt idx="2">
                  <c:v>0.12367377558675383</c:v>
                </c:pt>
              </c:numCache>
            </c:numRef>
          </c:val>
          <c:extLst>
            <c:ext xmlns:c16="http://schemas.microsoft.com/office/drawing/2014/chart" uri="{C3380CC4-5D6E-409C-BE32-E72D297353CC}">
              <c16:uniqueId val="{00000000-B977-4A30-A046-D3ED0FB6A60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(Recovered).xlsx]insights!PivotTable14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Clicks</a:t>
            </a:r>
            <a:r>
              <a:rPr lang="en-IN" baseline="0"/>
              <a:t> &amp;</a:t>
            </a:r>
            <a:r>
              <a:rPr lang="en-IN"/>
              <a:t>Conversion by engagement level</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9999999999999947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555555555555556"/>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610747109233826"/>
              <c:y val="-1.365978045366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7508490297594703E-2"/>
              <c:y val="-9.9032552443756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2222222222222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388888888888888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insights!$E$91</c:f>
              <c:strCache>
                <c:ptCount val="1"/>
                <c:pt idx="0">
                  <c:v>Sum of Clicks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2E1-440A-833B-C3502E2D91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2E1-440A-833B-C3502E2D91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2E1-440A-833B-C3502E2D914A}"/>
              </c:ext>
            </c:extLst>
          </c:dPt>
          <c:dLbls>
            <c:dLbl>
              <c:idx val="0"/>
              <c:layout>
                <c:manualLayout>
                  <c:x val="0.22222222222222221"/>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2E1-440A-833B-C3502E2D914A}"/>
                </c:ext>
              </c:extLst>
            </c:dLbl>
            <c:dLbl>
              <c:idx val="1"/>
              <c:layout>
                <c:manualLayout>
                  <c:x val="-0.15555555555555556"/>
                  <c:y val="8.33333333333332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2E1-440A-833B-C3502E2D914A}"/>
                </c:ext>
              </c:extLst>
            </c:dLbl>
            <c:dLbl>
              <c:idx val="2"/>
              <c:layout>
                <c:manualLayout>
                  <c:x val="4.9999999999999947E-2"/>
                  <c:y val="0.134259259259259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E1-440A-833B-C3502E2D9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insights!$D$92:$D$95</c:f>
              <c:strCache>
                <c:ptCount val="3"/>
                <c:pt idx="0">
                  <c:v>high</c:v>
                </c:pt>
                <c:pt idx="1">
                  <c:v>low</c:v>
                </c:pt>
                <c:pt idx="2">
                  <c:v>medium</c:v>
                </c:pt>
              </c:strCache>
            </c:strRef>
          </c:cat>
          <c:val>
            <c:numRef>
              <c:f>insights!$E$92:$E$95</c:f>
              <c:numCache>
                <c:formatCode>0.00%</c:formatCode>
                <c:ptCount val="3"/>
                <c:pt idx="0">
                  <c:v>0.87024726570395494</c:v>
                </c:pt>
                <c:pt idx="1">
                  <c:v>5.7380914950479487E-3</c:v>
                </c:pt>
                <c:pt idx="2">
                  <c:v>0.12401464280099715</c:v>
                </c:pt>
              </c:numCache>
            </c:numRef>
          </c:val>
          <c:extLst>
            <c:ext xmlns:c16="http://schemas.microsoft.com/office/drawing/2014/chart" uri="{C3380CC4-5D6E-409C-BE32-E72D297353CC}">
              <c16:uniqueId val="{00000000-62E1-440A-833B-C3502E2D914A}"/>
            </c:ext>
          </c:extLst>
        </c:ser>
        <c:ser>
          <c:idx val="1"/>
          <c:order val="1"/>
          <c:tx>
            <c:strRef>
              <c:f>insights!$F$91</c:f>
              <c:strCache>
                <c:ptCount val="1"/>
                <c:pt idx="0">
                  <c:v>Sum of Conversions</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2E1-440A-833B-C3502E2D91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62E1-440A-833B-C3502E2D91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62E1-440A-833B-C3502E2D914A}"/>
              </c:ext>
            </c:extLst>
          </c:dPt>
          <c:dLbls>
            <c:dLbl>
              <c:idx val="0"/>
              <c:layout>
                <c:manualLayout>
                  <c:x val="6.3888888888888884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2E1-440A-833B-C3502E2D914A}"/>
                </c:ext>
              </c:extLst>
            </c:dLbl>
            <c:dLbl>
              <c:idx val="1"/>
              <c:layout>
                <c:manualLayout>
                  <c:x val="-0.10610747109233826"/>
                  <c:y val="-1.365978045366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E1-440A-833B-C3502E2D914A}"/>
                </c:ext>
              </c:extLst>
            </c:dLbl>
            <c:dLbl>
              <c:idx val="2"/>
              <c:layout>
                <c:manualLayout>
                  <c:x val="-6.7508490297594703E-2"/>
                  <c:y val="-9.9032552443756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E1-440A-833B-C3502E2D9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insights!$D$92:$D$95</c:f>
              <c:strCache>
                <c:ptCount val="3"/>
                <c:pt idx="0">
                  <c:v>high</c:v>
                </c:pt>
                <c:pt idx="1">
                  <c:v>low</c:v>
                </c:pt>
                <c:pt idx="2">
                  <c:v>medium</c:v>
                </c:pt>
              </c:strCache>
            </c:strRef>
          </c:cat>
          <c:val>
            <c:numRef>
              <c:f>insights!$F$92:$F$95</c:f>
              <c:numCache>
                <c:formatCode>0.00%</c:formatCode>
                <c:ptCount val="3"/>
                <c:pt idx="0">
                  <c:v>0.87072661022398457</c:v>
                </c:pt>
                <c:pt idx="1">
                  <c:v>5.5996141892616013E-3</c:v>
                </c:pt>
                <c:pt idx="2">
                  <c:v>0.12367377558675383</c:v>
                </c:pt>
              </c:numCache>
            </c:numRef>
          </c:val>
          <c:extLst>
            <c:ext xmlns:c16="http://schemas.microsoft.com/office/drawing/2014/chart" uri="{C3380CC4-5D6E-409C-BE32-E72D297353CC}">
              <c16:uniqueId val="{00000001-62E1-440A-833B-C3502E2D914A}"/>
            </c:ext>
          </c:extLst>
        </c:ser>
        <c:dLbls>
          <c:showLegendKey val="0"/>
          <c:showVal val="1"/>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[konfluence (Recovered).xlsx]insights!PivotTable8</c:name>
    <c:fmtId val="3"/>
  </c:pivotSource>
  <c:chart>
    <c:title>
      <c:tx>
        <c:rich>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r>
              <a:rPr lang="en-IN" sz="1800" b="1" i="0" u="none" strike="noStrike" baseline="0">
                <a:solidFill>
                  <a:schemeClr val="accent1"/>
                </a:solidFill>
              </a:rPr>
              <a:t>Influencers Distribution by Platform</a:t>
            </a:r>
            <a:endParaRPr lang="en-US" sz="1800" b="1">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insights!$D$3:$D$6</c:f>
              <c:strCache>
                <c:ptCount val="3"/>
                <c:pt idx="0">
                  <c:v>Youtube</c:v>
                </c:pt>
                <c:pt idx="1">
                  <c:v>Facebook</c:v>
                </c:pt>
                <c:pt idx="2">
                  <c:v>Instagram</c:v>
                </c:pt>
              </c:strCache>
            </c:strRef>
          </c:cat>
          <c:val>
            <c:numRef>
              <c:f>insights!$E$3:$E$6</c:f>
              <c:numCache>
                <c:formatCode>General</c:formatCode>
                <c:ptCount val="3"/>
                <c:pt idx="0">
                  <c:v>88</c:v>
                </c:pt>
                <c:pt idx="1">
                  <c:v>84</c:v>
                </c:pt>
                <c:pt idx="2">
                  <c:v>38</c:v>
                </c:pt>
              </c:numCache>
            </c:numRef>
          </c:val>
          <c:extLst>
            <c:ext xmlns:c16="http://schemas.microsoft.com/office/drawing/2014/chart" uri="{C3380CC4-5D6E-409C-BE32-E72D297353CC}">
              <c16:uniqueId val="{00000000-DB0F-445D-9B1C-8F606E5490BC}"/>
            </c:ext>
          </c:extLst>
        </c:ser>
        <c:dLbls>
          <c:dLblPos val="outEnd"/>
          <c:showLegendKey val="0"/>
          <c:showVal val="1"/>
          <c:showCatName val="0"/>
          <c:showSerName val="0"/>
          <c:showPercent val="0"/>
          <c:showBubbleSize val="0"/>
        </c:dLbls>
        <c:gapWidth val="219"/>
        <c:overlap val="-27"/>
        <c:axId val="118791424"/>
        <c:axId val="118785184"/>
      </c:barChart>
      <c:catAx>
        <c:axId val="11879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184"/>
        <c:crosses val="autoZero"/>
        <c:auto val="1"/>
        <c:lblAlgn val="ctr"/>
        <c:lblOffset val="100"/>
        <c:noMultiLvlLbl val="0"/>
      </c:catAx>
      <c:valAx>
        <c:axId val="118785184"/>
        <c:scaling>
          <c:orientation val="minMax"/>
        </c:scaling>
        <c:delete val="1"/>
        <c:axPos val="l"/>
        <c:numFmt formatCode="General" sourceLinked="1"/>
        <c:majorTickMark val="none"/>
        <c:minorTickMark val="none"/>
        <c:tickLblPos val="nextTo"/>
        <c:crossAx val="11879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119062</xdr:rowOff>
    </xdr:from>
    <xdr:to>
      <xdr:col>10</xdr:col>
      <xdr:colOff>600075</xdr:colOff>
      <xdr:row>9</xdr:row>
      <xdr:rowOff>0</xdr:rowOff>
    </xdr:to>
    <xdr:graphicFrame macro="">
      <xdr:nvGraphicFramePr>
        <xdr:cNvPr id="2" name="Chart 1">
          <a:extLst>
            <a:ext uri="{FF2B5EF4-FFF2-40B4-BE49-F238E27FC236}">
              <a16:creationId xmlns:a16="http://schemas.microsoft.com/office/drawing/2014/main" id="{86A7B08A-E4CD-336B-2259-A31009BB5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1685925</xdr:colOff>
      <xdr:row>10</xdr:row>
      <xdr:rowOff>128586</xdr:rowOff>
    </xdr:from>
    <xdr:to>
      <xdr:col>10</xdr:col>
      <xdr:colOff>447675</xdr:colOff>
      <xdr:row>19</xdr:row>
      <xdr:rowOff>152399</xdr:rowOff>
    </xdr:to>
    <xdr:graphicFrame macro="">
      <xdr:nvGraphicFramePr>
        <xdr:cNvPr id="4" name="Chart 3">
          <a:extLst>
            <a:ext uri="{FF2B5EF4-FFF2-40B4-BE49-F238E27FC236}">
              <a16:creationId xmlns:a16="http://schemas.microsoft.com/office/drawing/2014/main" id="{C849642C-DC6F-EF03-F301-42574ACE2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1766887</xdr:colOff>
      <xdr:row>20</xdr:row>
      <xdr:rowOff>195262</xdr:rowOff>
    </xdr:from>
    <xdr:to>
      <xdr:col>10</xdr:col>
      <xdr:colOff>47625</xdr:colOff>
      <xdr:row>30</xdr:row>
      <xdr:rowOff>95250</xdr:rowOff>
    </xdr:to>
    <xdr:graphicFrame macro="">
      <xdr:nvGraphicFramePr>
        <xdr:cNvPr id="5" name="Chart 4">
          <a:extLst>
            <a:ext uri="{FF2B5EF4-FFF2-40B4-BE49-F238E27FC236}">
              <a16:creationId xmlns:a16="http://schemas.microsoft.com/office/drawing/2014/main" id="{F76F2CB5-5F2B-F950-0904-18F0BC12E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504824</xdr:colOff>
      <xdr:row>36</xdr:row>
      <xdr:rowOff>71437</xdr:rowOff>
    </xdr:from>
    <xdr:to>
      <xdr:col>9</xdr:col>
      <xdr:colOff>195261</xdr:colOff>
      <xdr:row>46</xdr:row>
      <xdr:rowOff>85725</xdr:rowOff>
    </xdr:to>
    <xdr:graphicFrame macro="">
      <xdr:nvGraphicFramePr>
        <xdr:cNvPr id="6" name="Chart 5">
          <a:extLst>
            <a:ext uri="{FF2B5EF4-FFF2-40B4-BE49-F238E27FC236}">
              <a16:creationId xmlns:a16="http://schemas.microsoft.com/office/drawing/2014/main" id="{C7C415A9-3472-3F71-3F84-458D18B38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614362</xdr:colOff>
      <xdr:row>48</xdr:row>
      <xdr:rowOff>109537</xdr:rowOff>
    </xdr:from>
    <xdr:to>
      <xdr:col>9</xdr:col>
      <xdr:colOff>142875</xdr:colOff>
      <xdr:row>61</xdr:row>
      <xdr:rowOff>28575</xdr:rowOff>
    </xdr:to>
    <xdr:graphicFrame macro="">
      <xdr:nvGraphicFramePr>
        <xdr:cNvPr id="7" name="Chart 6">
          <a:extLst>
            <a:ext uri="{FF2B5EF4-FFF2-40B4-BE49-F238E27FC236}">
              <a16:creationId xmlns:a16="http://schemas.microsoft.com/office/drawing/2014/main" id="{A2B512E9-500B-29D3-BFD0-F6D78B4BA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1327089</xdr:colOff>
      <xdr:row>66</xdr:row>
      <xdr:rowOff>125839</xdr:rowOff>
    </xdr:from>
    <xdr:to>
      <xdr:col>10</xdr:col>
      <xdr:colOff>412139</xdr:colOff>
      <xdr:row>77</xdr:row>
      <xdr:rowOff>192332</xdr:rowOff>
    </xdr:to>
    <xdr:graphicFrame macro="">
      <xdr:nvGraphicFramePr>
        <xdr:cNvPr id="8" name="Chart 7">
          <a:extLst>
            <a:ext uri="{FF2B5EF4-FFF2-40B4-BE49-F238E27FC236}">
              <a16:creationId xmlns:a16="http://schemas.microsoft.com/office/drawing/2014/main" id="{BBD7710A-E8BC-B075-EDA6-D2487AC2A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740935</xdr:colOff>
      <xdr:row>79</xdr:row>
      <xdr:rowOff>25094</xdr:rowOff>
    </xdr:from>
    <xdr:to>
      <xdr:col>8</xdr:col>
      <xdr:colOff>622789</xdr:colOff>
      <xdr:row>88</xdr:row>
      <xdr:rowOff>9159</xdr:rowOff>
    </xdr:to>
    <xdr:graphicFrame macro="">
      <xdr:nvGraphicFramePr>
        <xdr:cNvPr id="3" name="Chart 2">
          <a:extLst>
            <a:ext uri="{FF2B5EF4-FFF2-40B4-BE49-F238E27FC236}">
              <a16:creationId xmlns:a16="http://schemas.microsoft.com/office/drawing/2014/main" id="{FF209319-7410-19DC-D444-399B81D5A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191415</xdr:colOff>
      <xdr:row>88</xdr:row>
      <xdr:rowOff>171633</xdr:rowOff>
    </xdr:from>
    <xdr:to>
      <xdr:col>11</xdr:col>
      <xdr:colOff>119062</xdr:colOff>
      <xdr:row>98</xdr:row>
      <xdr:rowOff>109904</xdr:rowOff>
    </xdr:to>
    <xdr:graphicFrame macro="">
      <xdr:nvGraphicFramePr>
        <xdr:cNvPr id="9" name="Chart 8">
          <a:extLst>
            <a:ext uri="{FF2B5EF4-FFF2-40B4-BE49-F238E27FC236}">
              <a16:creationId xmlns:a16="http://schemas.microsoft.com/office/drawing/2014/main" id="{35D97CCD-DA32-10B1-F3EE-411E70EDB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xdr:colOff>
      <xdr:row>0</xdr:row>
      <xdr:rowOff>180975</xdr:rowOff>
    </xdr:from>
    <xdr:to>
      <xdr:col>24</xdr:col>
      <xdr:colOff>590549</xdr:colOff>
      <xdr:row>4</xdr:row>
      <xdr:rowOff>9525</xdr:rowOff>
    </xdr:to>
    <xdr:sp macro="" textlink="">
      <xdr:nvSpPr>
        <xdr:cNvPr id="2" name="Rectangle 1">
          <a:extLst>
            <a:ext uri="{FF2B5EF4-FFF2-40B4-BE49-F238E27FC236}">
              <a16:creationId xmlns:a16="http://schemas.microsoft.com/office/drawing/2014/main" id="{4D50B950-D672-9556-8668-20F111557B9A}"/>
            </a:ext>
          </a:extLst>
        </xdr:cNvPr>
        <xdr:cNvSpPr/>
      </xdr:nvSpPr>
      <xdr:spPr>
        <a:xfrm>
          <a:off x="238124" y="180975"/>
          <a:ext cx="14735175" cy="590550"/>
        </a:xfrm>
        <a:prstGeom prst="rect">
          <a:avLst/>
        </a:prstGeom>
        <a:solidFill>
          <a:schemeClr val="accent2">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ln w="38100">
                <a:solidFill>
                  <a:schemeClr val="tx1"/>
                </a:solidFill>
              </a:ln>
            </a:rPr>
            <a:t>Influencer Performance Dashboard</a:t>
          </a:r>
          <a:endParaRPr lang="en-IN" sz="4800">
            <a:ln w="38100">
              <a:solidFill>
                <a:schemeClr val="tx1"/>
              </a:solidFill>
            </a:ln>
          </a:endParaRPr>
        </a:p>
      </xdr:txBody>
    </xdr:sp>
    <xdr:clientData/>
  </xdr:twoCellAnchor>
  <xdr:twoCellAnchor>
    <xdr:from>
      <xdr:col>1</xdr:col>
      <xdr:colOff>0</xdr:colOff>
      <xdr:row>11</xdr:row>
      <xdr:rowOff>40106</xdr:rowOff>
    </xdr:from>
    <xdr:to>
      <xdr:col>6</xdr:col>
      <xdr:colOff>42022</xdr:colOff>
      <xdr:row>25</xdr:row>
      <xdr:rowOff>150888</xdr:rowOff>
    </xdr:to>
    <xdr:graphicFrame macro="">
      <xdr:nvGraphicFramePr>
        <xdr:cNvPr id="3" name="Chart 2">
          <a:extLst>
            <a:ext uri="{FF2B5EF4-FFF2-40B4-BE49-F238E27FC236}">
              <a16:creationId xmlns:a16="http://schemas.microsoft.com/office/drawing/2014/main" id="{1A6AA056-AF17-4978-A0C7-67D3662BC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11</xdr:row>
      <xdr:rowOff>0</xdr:rowOff>
    </xdr:from>
    <xdr:to>
      <xdr:col>12</xdr:col>
      <xdr:colOff>25743</xdr:colOff>
      <xdr:row>25</xdr:row>
      <xdr:rowOff>128717</xdr:rowOff>
    </xdr:to>
    <xdr:graphicFrame macro="">
      <xdr:nvGraphicFramePr>
        <xdr:cNvPr id="4" name="Chart 3">
          <a:extLst>
            <a:ext uri="{FF2B5EF4-FFF2-40B4-BE49-F238E27FC236}">
              <a16:creationId xmlns:a16="http://schemas.microsoft.com/office/drawing/2014/main" id="{CB682D2A-0B55-4FCD-BB09-0CA3C1E7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4376</xdr:colOff>
      <xdr:row>4</xdr:row>
      <xdr:rowOff>171965</xdr:rowOff>
    </xdr:from>
    <xdr:to>
      <xdr:col>24</xdr:col>
      <xdr:colOff>617837</xdr:colOff>
      <xdr:row>13</xdr:row>
      <xdr:rowOff>180202</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86E3534D-1501-45B3-CA89-3A70B6A424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508515" y="983932"/>
              <a:ext cx="1987560" cy="1866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313975</xdr:colOff>
      <xdr:row>4</xdr:row>
      <xdr:rowOff>206075</xdr:rowOff>
    </xdr:from>
    <xdr:to>
      <xdr:col>21</xdr:col>
      <xdr:colOff>476931</xdr:colOff>
      <xdr:row>10</xdr:row>
      <xdr:rowOff>200481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EBFF7E20-376E-E7E9-6E0B-61566A36BD6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069918" y="1018042"/>
              <a:ext cx="2224103" cy="1243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11</xdr:row>
      <xdr:rowOff>-1</xdr:rowOff>
    </xdr:from>
    <xdr:to>
      <xdr:col>18</xdr:col>
      <xdr:colOff>12872</xdr:colOff>
      <xdr:row>25</xdr:row>
      <xdr:rowOff>141587</xdr:rowOff>
    </xdr:to>
    <xdr:graphicFrame macro="">
      <xdr:nvGraphicFramePr>
        <xdr:cNvPr id="10" name="Chart 9">
          <a:extLst>
            <a:ext uri="{FF2B5EF4-FFF2-40B4-BE49-F238E27FC236}">
              <a16:creationId xmlns:a16="http://schemas.microsoft.com/office/drawing/2014/main" id="{EC5B8EFE-8C53-4353-BC61-0DA698171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26</xdr:row>
      <xdr:rowOff>192300</xdr:rowOff>
    </xdr:from>
    <xdr:to>
      <xdr:col>6</xdr:col>
      <xdr:colOff>29309</xdr:colOff>
      <xdr:row>42</xdr:row>
      <xdr:rowOff>209012</xdr:rowOff>
    </xdr:to>
    <xdr:graphicFrame macro="">
      <xdr:nvGraphicFramePr>
        <xdr:cNvPr id="11" name="Chart 10">
          <a:extLst>
            <a:ext uri="{FF2B5EF4-FFF2-40B4-BE49-F238E27FC236}">
              <a16:creationId xmlns:a16="http://schemas.microsoft.com/office/drawing/2014/main" id="{FD45A179-A04C-4416-8E38-B0B860306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27</xdr:row>
      <xdr:rowOff>-1</xdr:rowOff>
    </xdr:from>
    <xdr:to>
      <xdr:col>12</xdr:col>
      <xdr:colOff>29307</xdr:colOff>
      <xdr:row>42</xdr:row>
      <xdr:rowOff>175845</xdr:rowOff>
    </xdr:to>
    <xdr:graphicFrame macro="">
      <xdr:nvGraphicFramePr>
        <xdr:cNvPr id="12" name="Chart 11">
          <a:extLst>
            <a:ext uri="{FF2B5EF4-FFF2-40B4-BE49-F238E27FC236}">
              <a16:creationId xmlns:a16="http://schemas.microsoft.com/office/drawing/2014/main" id="{7A9DFFD6-8E97-485E-8A1F-EEB556562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26</xdr:row>
      <xdr:rowOff>202991</xdr:rowOff>
    </xdr:from>
    <xdr:to>
      <xdr:col>18</xdr:col>
      <xdr:colOff>31229</xdr:colOff>
      <xdr:row>42</xdr:row>
      <xdr:rowOff>124917</xdr:rowOff>
    </xdr:to>
    <xdr:graphicFrame macro="">
      <xdr:nvGraphicFramePr>
        <xdr:cNvPr id="13" name="Chart 12">
          <a:extLst>
            <a:ext uri="{FF2B5EF4-FFF2-40B4-BE49-F238E27FC236}">
              <a16:creationId xmlns:a16="http://schemas.microsoft.com/office/drawing/2014/main" id="{B6DD2AA2-5A15-4C66-8AB5-E33FA6796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343525</xdr:colOff>
      <xdr:row>15</xdr:row>
      <xdr:rowOff>93687</xdr:rowOff>
    </xdr:from>
    <xdr:to>
      <xdr:col>24</xdr:col>
      <xdr:colOff>640205</xdr:colOff>
      <xdr:row>39</xdr:row>
      <xdr:rowOff>46844</xdr:rowOff>
    </xdr:to>
    <xdr:graphicFrame macro="">
      <xdr:nvGraphicFramePr>
        <xdr:cNvPr id="6" name="Chart 5">
          <a:extLst>
            <a:ext uri="{FF2B5EF4-FFF2-40B4-BE49-F238E27FC236}">
              <a16:creationId xmlns:a16="http://schemas.microsoft.com/office/drawing/2014/main" id="{706B9A2C-DF49-41BB-87EB-3DC5E2D15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a Behara" refreshedDate="45731.902190277775" createdVersion="8" refreshedVersion="8" minRefreshableVersion="3" recordCount="999" xr:uid="{7AB8E513-9418-4B0D-B0F5-90BC89D25DBE}">
  <cacheSource type="worksheet">
    <worksheetSource name="Table4"/>
  </cacheSource>
  <cacheFields count="6">
    <cacheField name="Influencer Name" numFmtId="0">
      <sharedItems/>
    </cacheField>
    <cacheField name="Engagement Rate (%)" numFmtId="9">
      <sharedItems containsSemiMixedTypes="0" containsString="0" containsNumber="1" minValue="6.6666666666666666E-2" maxValue="9.3126738180373467E-2"/>
    </cacheField>
    <cacheField name="Click-Through Rate (CTR %)" numFmtId="9">
      <sharedItems containsSemiMixedTypes="0" containsString="0" containsNumber="1" minValue="0.01" maxValue="1.6601774599390808E-2"/>
    </cacheField>
    <cacheField name="Conversion Rate (%)" numFmtId="9">
      <sharedItems containsSemiMixedTypes="0" containsString="0" containsNumber="1" minValue="0.125" maxValue="0.16782067645181875"/>
    </cacheField>
    <cacheField name="ROI (%)" numFmtId="9">
      <sharedItems containsSemiMixedTypes="0" containsString="0" containsNumber="1" minValue="3" maxValue="4"/>
    </cacheField>
    <cacheField name="Cost per Engagement (CPE) %" numFmtId="9">
      <sharedItems containsSemiMixedTypes="0" containsString="0" containsNumber="1" minValue="3.5850398179749714E-2" maxValue="6.6666666666666666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a Behara" refreshedDate="45731.902191666668" createdVersion="8" refreshedVersion="8" minRefreshableVersion="3" recordCount="999" xr:uid="{F1B2D22C-C1DB-4DA8-8A10-9E4FFC6C2C26}">
  <cacheSource type="worksheet">
    <worksheetSource name="Table3"/>
  </cacheSource>
  <cacheFields count="16">
    <cacheField name="Influencer Name" numFmtId="0">
      <sharedItems/>
    </cacheField>
    <cacheField name="Platform" numFmtId="0">
      <sharedItems count="3">
        <s v="Instagram"/>
        <s v="Facebook"/>
        <s v="Youtube"/>
      </sharedItems>
    </cacheField>
    <cacheField name="Content type" numFmtId="0">
      <sharedItems count="5">
        <s v="Post"/>
        <s v="Reel"/>
        <s v="Story"/>
        <s v="Video"/>
        <s v="Vlog"/>
      </sharedItems>
    </cacheField>
    <cacheField name="Brand" numFmtId="0">
      <sharedItems count="21">
        <s v="MAC Cosmetics"/>
        <s v="Sephora"/>
        <s v="Zara"/>
        <s v="Adidas"/>
        <s v="Nike"/>
        <s v="H&amp;M"/>
        <s v="L’Oréal"/>
        <s v="Amazon"/>
        <s v="Flipkart"/>
        <s v="Myntra"/>
        <s v="Etsy"/>
        <s v="AliExpress"/>
        <s v="Sony"/>
        <s v="Apple"/>
        <s v="Samsung"/>
        <s v="Puma"/>
        <s v="reebok"/>
        <s v="Starbucks"/>
        <s v="KFC"/>
        <s v="Pepsi"/>
        <s v="Nestlé"/>
      </sharedItems>
    </cacheField>
    <cacheField name="Category" numFmtId="0">
      <sharedItems count="5">
        <s v="Fashion &amp; Beauty"/>
        <s v="E-commerce &amp; Online Services"/>
        <s v="Technology &amp; Gadgets"/>
        <s v="Lifestyle &amp; Fitness"/>
        <s v="Food &amp; Beverages"/>
      </sharedItems>
    </cacheField>
    <cacheField name="City" numFmtId="0">
      <sharedItems count="6">
        <s v="kolkata"/>
        <s v="mumbai"/>
        <s v="delhi"/>
        <s v="gujrat"/>
        <s v="himachal"/>
        <s v="hyderabad"/>
      </sharedItems>
    </cacheField>
    <cacheField name="Followers" numFmtId="3">
      <sharedItems containsSemiMixedTypes="0" containsString="0" containsNumber="1" containsInteger="1" minValue="40000" maxValue="8045000" count="999">
        <n v="50000"/>
        <n v="100000"/>
        <n v="75000"/>
        <n v="40000"/>
        <n v="120000"/>
        <n v="101000"/>
        <n v="109000"/>
        <n v="117000"/>
        <n v="125000"/>
        <n v="133000"/>
        <n v="141000"/>
        <n v="149000"/>
        <n v="157000"/>
        <n v="165000"/>
        <n v="173000"/>
        <n v="181000"/>
        <n v="189000"/>
        <n v="197000"/>
        <n v="205000"/>
        <n v="213000"/>
        <n v="221000"/>
        <n v="229000"/>
        <n v="237000"/>
        <n v="245000"/>
        <n v="253000"/>
        <n v="261000"/>
        <n v="269000"/>
        <n v="277000"/>
        <n v="285000"/>
        <n v="293000"/>
        <n v="301000"/>
        <n v="309000"/>
        <n v="317000"/>
        <n v="325000"/>
        <n v="333000"/>
        <n v="341000"/>
        <n v="349000"/>
        <n v="357000"/>
        <n v="365000"/>
        <n v="373000"/>
        <n v="381000"/>
        <n v="389000"/>
        <n v="397000"/>
        <n v="405000"/>
        <n v="413000"/>
        <n v="421000"/>
        <n v="429000"/>
        <n v="437000"/>
        <n v="445000"/>
        <n v="453000"/>
        <n v="461000"/>
        <n v="469000"/>
        <n v="477000"/>
        <n v="485000"/>
        <n v="493000"/>
        <n v="501000"/>
        <n v="509000"/>
        <n v="517000"/>
        <n v="525000"/>
        <n v="533000"/>
        <n v="541000"/>
        <n v="549000"/>
        <n v="557000"/>
        <n v="565000"/>
        <n v="573000"/>
        <n v="581000"/>
        <n v="589000"/>
        <n v="597000"/>
        <n v="605000"/>
        <n v="613000"/>
        <n v="621000"/>
        <n v="629000"/>
        <n v="637000"/>
        <n v="645000"/>
        <n v="653000"/>
        <n v="661000"/>
        <n v="669000"/>
        <n v="677000"/>
        <n v="685000"/>
        <n v="693000"/>
        <n v="701000"/>
        <n v="709000"/>
        <n v="717000"/>
        <n v="725000"/>
        <n v="733000"/>
        <n v="741000"/>
        <n v="749000"/>
        <n v="757000"/>
        <n v="765000"/>
        <n v="773000"/>
        <n v="781000"/>
        <n v="789000"/>
        <n v="797000"/>
        <n v="805000"/>
        <n v="813000"/>
        <n v="821000"/>
        <n v="829000"/>
        <n v="837000"/>
        <n v="845000"/>
        <n v="853000"/>
        <n v="861000"/>
        <n v="869000"/>
        <n v="877000"/>
        <n v="885000"/>
        <n v="893000"/>
        <n v="901000"/>
        <n v="909000"/>
        <n v="917000"/>
        <n v="925000"/>
        <n v="933000"/>
        <n v="941000"/>
        <n v="949000"/>
        <n v="957000"/>
        <n v="965000"/>
        <n v="973000"/>
        <n v="981000"/>
        <n v="989000"/>
        <n v="997000"/>
        <n v="1005000"/>
        <n v="1013000"/>
        <n v="1021000"/>
        <n v="1029000"/>
        <n v="1037000"/>
        <n v="1045000"/>
        <n v="1053000"/>
        <n v="1061000"/>
        <n v="1069000"/>
        <n v="1077000"/>
        <n v="1085000"/>
        <n v="1093000"/>
        <n v="1101000"/>
        <n v="1109000"/>
        <n v="1117000"/>
        <n v="1125000"/>
        <n v="1133000"/>
        <n v="1141000"/>
        <n v="1149000"/>
        <n v="1157000"/>
        <n v="1165000"/>
        <n v="1173000"/>
        <n v="1181000"/>
        <n v="1189000"/>
        <n v="1197000"/>
        <n v="1205000"/>
        <n v="1213000"/>
        <n v="1221000"/>
        <n v="1229000"/>
        <n v="1237000"/>
        <n v="1245000"/>
        <n v="1253000"/>
        <n v="1261000"/>
        <n v="1269000"/>
        <n v="1277000"/>
        <n v="1285000"/>
        <n v="1293000"/>
        <n v="1301000"/>
        <n v="1309000"/>
        <n v="1317000"/>
        <n v="1325000"/>
        <n v="1333000"/>
        <n v="1341000"/>
        <n v="1349000"/>
        <n v="1357000"/>
        <n v="1365000"/>
        <n v="1373000"/>
        <n v="1381000"/>
        <n v="1389000"/>
        <n v="1397000"/>
        <n v="1405000"/>
        <n v="1413000"/>
        <n v="1421000"/>
        <n v="1429000"/>
        <n v="1437000"/>
        <n v="1445000"/>
        <n v="1453000"/>
        <n v="1461000"/>
        <n v="1469000"/>
        <n v="1477000"/>
        <n v="1485000"/>
        <n v="1493000"/>
        <n v="1501000"/>
        <n v="1509000"/>
        <n v="1517000"/>
        <n v="1525000"/>
        <n v="1533000"/>
        <n v="1541000"/>
        <n v="1549000"/>
        <n v="1557000"/>
        <n v="1565000"/>
        <n v="1573000"/>
        <n v="1581000"/>
        <n v="1589000"/>
        <n v="1597000"/>
        <n v="1605000"/>
        <n v="1613000"/>
        <n v="1621000"/>
        <n v="1629000"/>
        <n v="1637000"/>
        <n v="1645000"/>
        <n v="1653000"/>
        <n v="1661000"/>
        <n v="1669000"/>
        <n v="1677000"/>
        <n v="1685000"/>
        <n v="1693000"/>
        <n v="1701000"/>
        <n v="1709000"/>
        <n v="1717000"/>
        <n v="1725000"/>
        <n v="1733000"/>
        <n v="1741000"/>
        <n v="1749000"/>
        <n v="1757000"/>
        <n v="1765000"/>
        <n v="1773000"/>
        <n v="1781000"/>
        <n v="1789000"/>
        <n v="1797000"/>
        <n v="1805000"/>
        <n v="1813000"/>
        <n v="1821000"/>
        <n v="1829000"/>
        <n v="1837000"/>
        <n v="1845000"/>
        <n v="1853000"/>
        <n v="1861000"/>
        <n v="1869000"/>
        <n v="1877000"/>
        <n v="1885000"/>
        <n v="1893000"/>
        <n v="1901000"/>
        <n v="1909000"/>
        <n v="1917000"/>
        <n v="1925000"/>
        <n v="1933000"/>
        <n v="1941000"/>
        <n v="1949000"/>
        <n v="1957000"/>
        <n v="1965000"/>
        <n v="1973000"/>
        <n v="1981000"/>
        <n v="1989000"/>
        <n v="1997000"/>
        <n v="2005000"/>
        <n v="2013000"/>
        <n v="2021000"/>
        <n v="2029000"/>
        <n v="2037000"/>
        <n v="2045000"/>
        <n v="2053000"/>
        <n v="2061000"/>
        <n v="2069000"/>
        <n v="2077000"/>
        <n v="2085000"/>
        <n v="2093000"/>
        <n v="2101000"/>
        <n v="2109000"/>
        <n v="2117000"/>
        <n v="2125000"/>
        <n v="2133000"/>
        <n v="2141000"/>
        <n v="2149000"/>
        <n v="2157000"/>
        <n v="2165000"/>
        <n v="2173000"/>
        <n v="2181000"/>
        <n v="2189000"/>
        <n v="2197000"/>
        <n v="2205000"/>
        <n v="2213000"/>
        <n v="2221000"/>
        <n v="2229000"/>
        <n v="2237000"/>
        <n v="2245000"/>
        <n v="2253000"/>
        <n v="2261000"/>
        <n v="2269000"/>
        <n v="2277000"/>
        <n v="2285000"/>
        <n v="2293000"/>
        <n v="2301000"/>
        <n v="2309000"/>
        <n v="2317000"/>
        <n v="2325000"/>
        <n v="2333000"/>
        <n v="2341000"/>
        <n v="2349000"/>
        <n v="2357000"/>
        <n v="2365000"/>
        <n v="2373000"/>
        <n v="2381000"/>
        <n v="2389000"/>
        <n v="2397000"/>
        <n v="2405000"/>
        <n v="2413000"/>
        <n v="2421000"/>
        <n v="2429000"/>
        <n v="2437000"/>
        <n v="2445000"/>
        <n v="2453000"/>
        <n v="2461000"/>
        <n v="2469000"/>
        <n v="2477000"/>
        <n v="2485000"/>
        <n v="2493000"/>
        <n v="2501000"/>
        <n v="2509000"/>
        <n v="2517000"/>
        <n v="2525000"/>
        <n v="2533000"/>
        <n v="2541000"/>
        <n v="2549000"/>
        <n v="2557000"/>
        <n v="2565000"/>
        <n v="2573000"/>
        <n v="2581000"/>
        <n v="2589000"/>
        <n v="2597000"/>
        <n v="2605000"/>
        <n v="2613000"/>
        <n v="2621000"/>
        <n v="2629000"/>
        <n v="2637000"/>
        <n v="2645000"/>
        <n v="2653000"/>
        <n v="2661000"/>
        <n v="2669000"/>
        <n v="2677000"/>
        <n v="2685000"/>
        <n v="2693000"/>
        <n v="2701000"/>
        <n v="2709000"/>
        <n v="2717000"/>
        <n v="2725000"/>
        <n v="2733000"/>
        <n v="2741000"/>
        <n v="2749000"/>
        <n v="2757000"/>
        <n v="2765000"/>
        <n v="2773000"/>
        <n v="2781000"/>
        <n v="2789000"/>
        <n v="2797000"/>
        <n v="2805000"/>
        <n v="2813000"/>
        <n v="2821000"/>
        <n v="2829000"/>
        <n v="2837000"/>
        <n v="2845000"/>
        <n v="2853000"/>
        <n v="2861000"/>
        <n v="2869000"/>
        <n v="2877000"/>
        <n v="2885000"/>
        <n v="2893000"/>
        <n v="2901000"/>
        <n v="2909000"/>
        <n v="2917000"/>
        <n v="2925000"/>
        <n v="2933000"/>
        <n v="2941000"/>
        <n v="2949000"/>
        <n v="2957000"/>
        <n v="2965000"/>
        <n v="2973000"/>
        <n v="2981000"/>
        <n v="2989000"/>
        <n v="2997000"/>
        <n v="3005000"/>
        <n v="3013000"/>
        <n v="3021000"/>
        <n v="3029000"/>
        <n v="3037000"/>
        <n v="3045000"/>
        <n v="3053000"/>
        <n v="3061000"/>
        <n v="3069000"/>
        <n v="3077000"/>
        <n v="3085000"/>
        <n v="3093000"/>
        <n v="3101000"/>
        <n v="3109000"/>
        <n v="3117000"/>
        <n v="3125000"/>
        <n v="3133000"/>
        <n v="3141000"/>
        <n v="3149000"/>
        <n v="3157000"/>
        <n v="3165000"/>
        <n v="3173000"/>
        <n v="3181000"/>
        <n v="3189000"/>
        <n v="3197000"/>
        <n v="3205000"/>
        <n v="3213000"/>
        <n v="3221000"/>
        <n v="3229000"/>
        <n v="3237000"/>
        <n v="3245000"/>
        <n v="3253000"/>
        <n v="3261000"/>
        <n v="3269000"/>
        <n v="3277000"/>
        <n v="3285000"/>
        <n v="3293000"/>
        <n v="3301000"/>
        <n v="3309000"/>
        <n v="3317000"/>
        <n v="3325000"/>
        <n v="3333000"/>
        <n v="3341000"/>
        <n v="3349000"/>
        <n v="3357000"/>
        <n v="3365000"/>
        <n v="3373000"/>
        <n v="3381000"/>
        <n v="3389000"/>
        <n v="3397000"/>
        <n v="3405000"/>
        <n v="3413000"/>
        <n v="3421000"/>
        <n v="3429000"/>
        <n v="3437000"/>
        <n v="3445000"/>
        <n v="3453000"/>
        <n v="3461000"/>
        <n v="3469000"/>
        <n v="3477000"/>
        <n v="3485000"/>
        <n v="3493000"/>
        <n v="3501000"/>
        <n v="3509000"/>
        <n v="3517000"/>
        <n v="3525000"/>
        <n v="3533000"/>
        <n v="3541000"/>
        <n v="3549000"/>
        <n v="3557000"/>
        <n v="3565000"/>
        <n v="3573000"/>
        <n v="3581000"/>
        <n v="3589000"/>
        <n v="3597000"/>
        <n v="3605000"/>
        <n v="3613000"/>
        <n v="3621000"/>
        <n v="3629000"/>
        <n v="3637000"/>
        <n v="3645000"/>
        <n v="3653000"/>
        <n v="3661000"/>
        <n v="3669000"/>
        <n v="3677000"/>
        <n v="3685000"/>
        <n v="3693000"/>
        <n v="3701000"/>
        <n v="3709000"/>
        <n v="3717000"/>
        <n v="3725000"/>
        <n v="3733000"/>
        <n v="3741000"/>
        <n v="3749000"/>
        <n v="3757000"/>
        <n v="3765000"/>
        <n v="3773000"/>
        <n v="3781000"/>
        <n v="3789000"/>
        <n v="3797000"/>
        <n v="3805000"/>
        <n v="3813000"/>
        <n v="3821000"/>
        <n v="3829000"/>
        <n v="3837000"/>
        <n v="3845000"/>
        <n v="3853000"/>
        <n v="3861000"/>
        <n v="3869000"/>
        <n v="3877000"/>
        <n v="3885000"/>
        <n v="3893000"/>
        <n v="3901000"/>
        <n v="3909000"/>
        <n v="3917000"/>
        <n v="3925000"/>
        <n v="3933000"/>
        <n v="3941000"/>
        <n v="3949000"/>
        <n v="3957000"/>
        <n v="3965000"/>
        <n v="3973000"/>
        <n v="3981000"/>
        <n v="3989000"/>
        <n v="3997000"/>
        <n v="4005000"/>
        <n v="4013000"/>
        <n v="4021000"/>
        <n v="4029000"/>
        <n v="4037000"/>
        <n v="4045000"/>
        <n v="4053000"/>
        <n v="4061000"/>
        <n v="4069000"/>
        <n v="4077000"/>
        <n v="4085000"/>
        <n v="4093000"/>
        <n v="4101000"/>
        <n v="4109000"/>
        <n v="4117000"/>
        <n v="4125000"/>
        <n v="4133000"/>
        <n v="4141000"/>
        <n v="4149000"/>
        <n v="4157000"/>
        <n v="4165000"/>
        <n v="4173000"/>
        <n v="4181000"/>
        <n v="4189000"/>
        <n v="4197000"/>
        <n v="4205000"/>
        <n v="4213000"/>
        <n v="4221000"/>
        <n v="4229000"/>
        <n v="4237000"/>
        <n v="4245000"/>
        <n v="4253000"/>
        <n v="4261000"/>
        <n v="4269000"/>
        <n v="4277000"/>
        <n v="4285000"/>
        <n v="4293000"/>
        <n v="4301000"/>
        <n v="4309000"/>
        <n v="4317000"/>
        <n v="4325000"/>
        <n v="4333000"/>
        <n v="4341000"/>
        <n v="4349000"/>
        <n v="4357000"/>
        <n v="4365000"/>
        <n v="4373000"/>
        <n v="4381000"/>
        <n v="4389000"/>
        <n v="4397000"/>
        <n v="4405000"/>
        <n v="4413000"/>
        <n v="4421000"/>
        <n v="4429000"/>
        <n v="4437000"/>
        <n v="4445000"/>
        <n v="4453000"/>
        <n v="4461000"/>
        <n v="4469000"/>
        <n v="4477000"/>
        <n v="4485000"/>
        <n v="4493000"/>
        <n v="4501000"/>
        <n v="4509000"/>
        <n v="4517000"/>
        <n v="4525000"/>
        <n v="4533000"/>
        <n v="4541000"/>
        <n v="4549000"/>
        <n v="4557000"/>
        <n v="4565000"/>
        <n v="4573000"/>
        <n v="4581000"/>
        <n v="4589000"/>
        <n v="4597000"/>
        <n v="4605000"/>
        <n v="4613000"/>
        <n v="4621000"/>
        <n v="4629000"/>
        <n v="4637000"/>
        <n v="4645000"/>
        <n v="4653000"/>
        <n v="4661000"/>
        <n v="4669000"/>
        <n v="4677000"/>
        <n v="4685000"/>
        <n v="4693000"/>
        <n v="4701000"/>
        <n v="4709000"/>
        <n v="4717000"/>
        <n v="4725000"/>
        <n v="4733000"/>
        <n v="4741000"/>
        <n v="4749000"/>
        <n v="4757000"/>
        <n v="4765000"/>
        <n v="4773000"/>
        <n v="4781000"/>
        <n v="4789000"/>
        <n v="4797000"/>
        <n v="4805000"/>
        <n v="4813000"/>
        <n v="4821000"/>
        <n v="4829000"/>
        <n v="4837000"/>
        <n v="4845000"/>
        <n v="4853000"/>
        <n v="4861000"/>
        <n v="4869000"/>
        <n v="4877000"/>
        <n v="4885000"/>
        <n v="4893000"/>
        <n v="4901000"/>
        <n v="4909000"/>
        <n v="4917000"/>
        <n v="4925000"/>
        <n v="4933000"/>
        <n v="4941000"/>
        <n v="4949000"/>
        <n v="4957000"/>
        <n v="4965000"/>
        <n v="4973000"/>
        <n v="4981000"/>
        <n v="4989000"/>
        <n v="4997000"/>
        <n v="5005000"/>
        <n v="5013000"/>
        <n v="5021000"/>
        <n v="5029000"/>
        <n v="5037000"/>
        <n v="5045000"/>
        <n v="5053000"/>
        <n v="5061000"/>
        <n v="5069000"/>
        <n v="5077000"/>
        <n v="5085000"/>
        <n v="5093000"/>
        <n v="5101000"/>
        <n v="5109000"/>
        <n v="5117000"/>
        <n v="5125000"/>
        <n v="5133000"/>
        <n v="5141000"/>
        <n v="5149000"/>
        <n v="5157000"/>
        <n v="5165000"/>
        <n v="5173000"/>
        <n v="5181000"/>
        <n v="5189000"/>
        <n v="5197000"/>
        <n v="5205000"/>
        <n v="5213000"/>
        <n v="5221000"/>
        <n v="5229000"/>
        <n v="5237000"/>
        <n v="5245000"/>
        <n v="5253000"/>
        <n v="5261000"/>
        <n v="5269000"/>
        <n v="5277000"/>
        <n v="5285000"/>
        <n v="5293000"/>
        <n v="5301000"/>
        <n v="5309000"/>
        <n v="5317000"/>
        <n v="5325000"/>
        <n v="5333000"/>
        <n v="5341000"/>
        <n v="5349000"/>
        <n v="5357000"/>
        <n v="5365000"/>
        <n v="5373000"/>
        <n v="5381000"/>
        <n v="5389000"/>
        <n v="5397000"/>
        <n v="5405000"/>
        <n v="5413000"/>
        <n v="5421000"/>
        <n v="5429000"/>
        <n v="5437000"/>
        <n v="5445000"/>
        <n v="5453000"/>
        <n v="5461000"/>
        <n v="5469000"/>
        <n v="5477000"/>
        <n v="5485000"/>
        <n v="5493000"/>
        <n v="5501000"/>
        <n v="5509000"/>
        <n v="5517000"/>
        <n v="5525000"/>
        <n v="5533000"/>
        <n v="5541000"/>
        <n v="5549000"/>
        <n v="5557000"/>
        <n v="5565000"/>
        <n v="5573000"/>
        <n v="5581000"/>
        <n v="5589000"/>
        <n v="5597000"/>
        <n v="5605000"/>
        <n v="5613000"/>
        <n v="5621000"/>
        <n v="5629000"/>
        <n v="5637000"/>
        <n v="5645000"/>
        <n v="5653000"/>
        <n v="5661000"/>
        <n v="5669000"/>
        <n v="5677000"/>
        <n v="5685000"/>
        <n v="5693000"/>
        <n v="5701000"/>
        <n v="5709000"/>
        <n v="5717000"/>
        <n v="5725000"/>
        <n v="5733000"/>
        <n v="5741000"/>
        <n v="5749000"/>
        <n v="5757000"/>
        <n v="5765000"/>
        <n v="5773000"/>
        <n v="5781000"/>
        <n v="5789000"/>
        <n v="5797000"/>
        <n v="5805000"/>
        <n v="5813000"/>
        <n v="5821000"/>
        <n v="5829000"/>
        <n v="5837000"/>
        <n v="5845000"/>
        <n v="5853000"/>
        <n v="5861000"/>
        <n v="5869000"/>
        <n v="5877000"/>
        <n v="5885000"/>
        <n v="5893000"/>
        <n v="5901000"/>
        <n v="5909000"/>
        <n v="5917000"/>
        <n v="5925000"/>
        <n v="5933000"/>
        <n v="5941000"/>
        <n v="5949000"/>
        <n v="5957000"/>
        <n v="5965000"/>
        <n v="5973000"/>
        <n v="5981000"/>
        <n v="5989000"/>
        <n v="5997000"/>
        <n v="6005000"/>
        <n v="6013000"/>
        <n v="6021000"/>
        <n v="6029000"/>
        <n v="6037000"/>
        <n v="6045000"/>
        <n v="6053000"/>
        <n v="6061000"/>
        <n v="6069000"/>
        <n v="6077000"/>
        <n v="6085000"/>
        <n v="6093000"/>
        <n v="6101000"/>
        <n v="6109000"/>
        <n v="6117000"/>
        <n v="6125000"/>
        <n v="6133000"/>
        <n v="6141000"/>
        <n v="6149000"/>
        <n v="6157000"/>
        <n v="6165000"/>
        <n v="6173000"/>
        <n v="6181000"/>
        <n v="6189000"/>
        <n v="6197000"/>
        <n v="6205000"/>
        <n v="6213000"/>
        <n v="6221000"/>
        <n v="6229000"/>
        <n v="6237000"/>
        <n v="6245000"/>
        <n v="6253000"/>
        <n v="6261000"/>
        <n v="6269000"/>
        <n v="6277000"/>
        <n v="6285000"/>
        <n v="6293000"/>
        <n v="6301000"/>
        <n v="6309000"/>
        <n v="6317000"/>
        <n v="6325000"/>
        <n v="6333000"/>
        <n v="6341000"/>
        <n v="6349000"/>
        <n v="6357000"/>
        <n v="6365000"/>
        <n v="6373000"/>
        <n v="6381000"/>
        <n v="6389000"/>
        <n v="6397000"/>
        <n v="6405000"/>
        <n v="6413000"/>
        <n v="6421000"/>
        <n v="6429000"/>
        <n v="6437000"/>
        <n v="6445000"/>
        <n v="6453000"/>
        <n v="6461000"/>
        <n v="6469000"/>
        <n v="6477000"/>
        <n v="6485000"/>
        <n v="6493000"/>
        <n v="6501000"/>
        <n v="6509000"/>
        <n v="6517000"/>
        <n v="6525000"/>
        <n v="6533000"/>
        <n v="6541000"/>
        <n v="6549000"/>
        <n v="6557000"/>
        <n v="6565000"/>
        <n v="6573000"/>
        <n v="6581000"/>
        <n v="6589000"/>
        <n v="6597000"/>
        <n v="6605000"/>
        <n v="6613000"/>
        <n v="6621000"/>
        <n v="6629000"/>
        <n v="6637000"/>
        <n v="6645000"/>
        <n v="6653000"/>
        <n v="6661000"/>
        <n v="6669000"/>
        <n v="6677000"/>
        <n v="6685000"/>
        <n v="6693000"/>
        <n v="6701000"/>
        <n v="6709000"/>
        <n v="6717000"/>
        <n v="6725000"/>
        <n v="6733000"/>
        <n v="6741000"/>
        <n v="6749000"/>
        <n v="6757000"/>
        <n v="6765000"/>
        <n v="6773000"/>
        <n v="6781000"/>
        <n v="6789000"/>
        <n v="6797000"/>
        <n v="6805000"/>
        <n v="6813000"/>
        <n v="6821000"/>
        <n v="6829000"/>
        <n v="6837000"/>
        <n v="6845000"/>
        <n v="6853000"/>
        <n v="6861000"/>
        <n v="6869000"/>
        <n v="6877000"/>
        <n v="6885000"/>
        <n v="6893000"/>
        <n v="6901000"/>
        <n v="6909000"/>
        <n v="6917000"/>
        <n v="6925000"/>
        <n v="6933000"/>
        <n v="6941000"/>
        <n v="6949000"/>
        <n v="6957000"/>
        <n v="6965000"/>
        <n v="6973000"/>
        <n v="6981000"/>
        <n v="6989000"/>
        <n v="6997000"/>
        <n v="7005000"/>
        <n v="7013000"/>
        <n v="7021000"/>
        <n v="7029000"/>
        <n v="7037000"/>
        <n v="7045000"/>
        <n v="7053000"/>
        <n v="7061000"/>
        <n v="7069000"/>
        <n v="7077000"/>
        <n v="7085000"/>
        <n v="7093000"/>
        <n v="7101000"/>
        <n v="7109000"/>
        <n v="7117000"/>
        <n v="7125000"/>
        <n v="7133000"/>
        <n v="7141000"/>
        <n v="7149000"/>
        <n v="7157000"/>
        <n v="7165000"/>
        <n v="7173000"/>
        <n v="7181000"/>
        <n v="7189000"/>
        <n v="7197000"/>
        <n v="7205000"/>
        <n v="7213000"/>
        <n v="7221000"/>
        <n v="7229000"/>
        <n v="7237000"/>
        <n v="7245000"/>
        <n v="7253000"/>
        <n v="7261000"/>
        <n v="7269000"/>
        <n v="7277000"/>
        <n v="7285000"/>
        <n v="7293000"/>
        <n v="7301000"/>
        <n v="7309000"/>
        <n v="7317000"/>
        <n v="7325000"/>
        <n v="7333000"/>
        <n v="7341000"/>
        <n v="7349000"/>
        <n v="7357000"/>
        <n v="7365000"/>
        <n v="7373000"/>
        <n v="7381000"/>
        <n v="7389000"/>
        <n v="7397000"/>
        <n v="7405000"/>
        <n v="7413000"/>
        <n v="7421000"/>
        <n v="7429000"/>
        <n v="7437000"/>
        <n v="7445000"/>
        <n v="7453000"/>
        <n v="7461000"/>
        <n v="7469000"/>
        <n v="7477000"/>
        <n v="7485000"/>
        <n v="7493000"/>
        <n v="7501000"/>
        <n v="7509000"/>
        <n v="7517000"/>
        <n v="7525000"/>
        <n v="7533000"/>
        <n v="7541000"/>
        <n v="7549000"/>
        <n v="7557000"/>
        <n v="7565000"/>
        <n v="7573000"/>
        <n v="7581000"/>
        <n v="7589000"/>
        <n v="7597000"/>
        <n v="7605000"/>
        <n v="7613000"/>
        <n v="7621000"/>
        <n v="7629000"/>
        <n v="7637000"/>
        <n v="7645000"/>
        <n v="7653000"/>
        <n v="7661000"/>
        <n v="7669000"/>
        <n v="7677000"/>
        <n v="7685000"/>
        <n v="7693000"/>
        <n v="7701000"/>
        <n v="7709000"/>
        <n v="7717000"/>
        <n v="7725000"/>
        <n v="7733000"/>
        <n v="7741000"/>
        <n v="7749000"/>
        <n v="7757000"/>
        <n v="7765000"/>
        <n v="7773000"/>
        <n v="7781000"/>
        <n v="7789000"/>
        <n v="7797000"/>
        <n v="7805000"/>
        <n v="7813000"/>
        <n v="7821000"/>
        <n v="7829000"/>
        <n v="7837000"/>
        <n v="7845000"/>
        <n v="7853000"/>
        <n v="7861000"/>
        <n v="7869000"/>
        <n v="7877000"/>
        <n v="7885000"/>
        <n v="7893000"/>
        <n v="7901000"/>
        <n v="7909000"/>
        <n v="7917000"/>
        <n v="7925000"/>
        <n v="7933000"/>
        <n v="7941000"/>
        <n v="7949000"/>
        <n v="7957000"/>
        <n v="7965000"/>
        <n v="7973000"/>
        <n v="7981000"/>
        <n v="7989000"/>
        <n v="7997000"/>
        <n v="8005000"/>
        <n v="8013000"/>
        <n v="8021000"/>
        <n v="8029000"/>
        <n v="8037000"/>
        <n v="8045000"/>
      </sharedItems>
      <fieldGroup base="6">
        <rangePr startNum="40000" endNum="8045000" groupInterval="1000000"/>
        <groupItems count="11">
          <s v="&lt;40000"/>
          <s v="40000-1039999"/>
          <s v="1040000-2039999"/>
          <s v="2040000-3039999"/>
          <s v="3040000-4039999"/>
          <s v="4040000-5039999"/>
          <s v="5040000-6039999"/>
          <s v="6040000-7039999"/>
          <s v="7040000-8039999"/>
          <s v="8040000-9039999"/>
          <s v="&gt;9040000"/>
        </groupItems>
      </fieldGroup>
    </cacheField>
    <cacheField name="Posts" numFmtId="0">
      <sharedItems containsSemiMixedTypes="0" containsString="0" containsNumber="1" minValue="4" maxValue="604.20000000000005"/>
    </cacheField>
    <cacheField name="Impressions" numFmtId="3">
      <sharedItems containsSemiMixedTypes="0" containsString="0" containsNumber="1" minValue="90000" maxValue="15102000"/>
    </cacheField>
    <cacheField name="Engagements" numFmtId="3">
      <sharedItems containsSemiMixedTypes="0" containsString="0" containsNumber="1" containsInteger="1" minValue="6000" maxValue="1406400"/>
    </cacheField>
    <cacheField name="Engagement level" numFmtId="3">
      <sharedItems count="3">
        <s v="low"/>
        <s v="medium"/>
        <s v="high"/>
      </sharedItems>
    </cacheField>
    <cacheField name="Clicks" numFmtId="0">
      <sharedItems containsSemiMixedTypes="0" containsString="0" containsNumber="1" containsInteger="1" minValue="900" maxValue="250720"/>
    </cacheField>
    <cacheField name="Conversions" numFmtId="0">
      <sharedItems containsSemiMixedTypes="0" containsString="0" containsNumber="1" containsInteger="1" minValue="120" maxValue="42076"/>
    </cacheField>
    <cacheField name="Campaign Spend ($)" numFmtId="0">
      <sharedItems containsSemiMixedTypes="0" containsString="0" containsNumber="1" containsInteger="1" minValue="400" maxValue="50420"/>
    </cacheField>
    <cacheField name="Revenue Generated ($)" numFmtId="3">
      <sharedItems containsSemiMixedTypes="0" containsString="0" containsNumber="1" containsInteger="1" minValue="1800" maxValue="231840"/>
    </cacheField>
    <cacheField name="Profit" numFmtId="3">
      <sharedItems containsSemiMixedTypes="0" containsString="0" containsNumber="1" containsInteger="1" minValue="1400" maxValue="181420"/>
    </cacheField>
  </cacheFields>
  <extLst>
    <ext xmlns:x14="http://schemas.microsoft.com/office/spreadsheetml/2009/9/main" uri="{725AE2AE-9491-48be-B2B4-4EB974FC3084}">
      <x14:pivotCacheDefinition pivotCacheId="1942305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Influencer 2"/>
    <n v="7.0833333333333331E-2"/>
    <n v="0.01"/>
    <n v="0.125"/>
    <n v="3"/>
    <n v="5.8823529411764705E-2"/>
  </r>
  <r>
    <s v="Influencer 3"/>
    <n v="7.4999999999999997E-2"/>
    <n v="0.01"/>
    <n v="0.15"/>
    <n v="4"/>
    <n v="4.6666666666666669E-2"/>
  </r>
  <r>
    <s v="Influencer 4"/>
    <n v="7.0000000000000007E-2"/>
    <n v="0.01"/>
    <n v="0.13333333333333333"/>
    <n v="3.1666666666666665"/>
    <n v="5.7142857142857141E-2"/>
  </r>
  <r>
    <s v="Influencer 5"/>
    <n v="6.6666666666666666E-2"/>
    <n v="0.01"/>
    <n v="0.13333333333333333"/>
    <n v="3.5"/>
    <n v="6.6666666666666666E-2"/>
  </r>
  <r>
    <s v="Influencer 6"/>
    <n v="0.08"/>
    <n v="1.2E-2"/>
    <n v="0.15"/>
    <n v="3.4444444444444446"/>
    <n v="4.4999999999999998E-2"/>
  </r>
  <r>
    <s v="Influencer 7"/>
    <n v="7.8260869565217397E-2"/>
    <n v="1.1932367149758455E-2"/>
    <n v="0.14979757085020243"/>
    <n v="3.4805194805194803"/>
    <n v="4.7530864197530866E-2"/>
  </r>
  <r>
    <s v="Influencer 8"/>
    <n v="7.9279279279279274E-2"/>
    <n v="1.2252252252252252E-2"/>
    <n v="0.15147058823529411"/>
    <n v="3.4878048780487805"/>
    <n v="4.6590909090909093E-2"/>
  </r>
  <r>
    <s v="Influencer 9"/>
    <n v="8.0168776371308023E-2"/>
    <n v="1.2531645569620253E-2"/>
    <n v="0.15286195286195287"/>
    <n v="3.4942528735632186"/>
    <n v="4.5789473684210526E-2"/>
  </r>
  <r>
    <s v="Influencer 10"/>
    <n v="8.0952380952380956E-2"/>
    <n v="1.2777777777777779E-2"/>
    <n v="0.15403726708074533"/>
    <n v="3.5"/>
    <n v="4.5098039215686274E-2"/>
  </r>
  <r>
    <s v="Influencer 11"/>
    <n v="8.1647940074906361E-2"/>
    <n v="1.299625468164794E-2"/>
    <n v="0.15504322766570605"/>
    <n v="3.5051546391752577"/>
    <n v="4.44954128440367E-2"/>
  </r>
  <r>
    <s v="Influencer 12"/>
    <n v="8.2269503546099285E-2"/>
    <n v="1.3191489361702127E-2"/>
    <n v="0.15591397849462366"/>
    <n v="3.5098039215686274"/>
    <n v="4.3965517241379308E-2"/>
  </r>
  <r>
    <s v="Influencer 13"/>
    <n v="8.2828282828282834E-2"/>
    <n v="1.3367003367003367E-2"/>
    <n v="0.1566750629722922"/>
    <n v="3.514018691588785"/>
    <n v="4.3495934959349593E-2"/>
  </r>
  <r>
    <s v="Influencer 14"/>
    <n v="8.3333333333333329E-2"/>
    <n v="1.3525641025641025E-2"/>
    <n v="0.15734597156398103"/>
    <n v="3.5178571428571428"/>
    <n v="4.3076923076923075E-2"/>
  </r>
  <r>
    <s v="Influencer 15"/>
    <n v="8.3792048929663604E-2"/>
    <n v="1.3669724770642202E-2"/>
    <n v="0.15794183445190157"/>
    <n v="3.5213675213675213"/>
    <n v="4.2700729927007297E-2"/>
  </r>
  <r>
    <s v="Influencer 16"/>
    <n v="8.4210526315789472E-2"/>
    <n v="1.3801169590643274E-2"/>
    <n v="0.15847457627118644"/>
    <n v="3.5245901639344264"/>
    <n v="4.2361111111111113E-2"/>
  </r>
  <r>
    <s v="Influencer 17"/>
    <n v="8.459383753501401E-2"/>
    <n v="1.3921568627450981E-2"/>
    <n v="0.15895372233400401"/>
    <n v="3.5275590551181102"/>
    <n v="4.2052980132450332E-2"/>
  </r>
  <r>
    <s v="Influencer 18"/>
    <n v="8.4946236559139784E-2"/>
    <n v="1.4032258064516129E-2"/>
    <n v="0.15938697318007664"/>
    <n v="3.5303030303030303"/>
    <n v="4.1772151898734178E-2"/>
  </r>
  <r>
    <s v="Influencer 19"/>
    <n v="8.5271317829457363E-2"/>
    <n v="1.41343669250646E-2"/>
    <n v="0.15978062157221207"/>
    <n v="3.5328467153284673"/>
    <n v="4.1515151515151512E-2"/>
  </r>
  <r>
    <s v="Influencer 20"/>
    <n v="8.5572139303482592E-2"/>
    <n v="1.4228855721393034E-2"/>
    <n v="0.16013986013986015"/>
    <n v="3.535211267605634"/>
    <n v="4.1279069767441862E-2"/>
  </r>
  <r>
    <s v="Influencer 21"/>
    <n v="8.5851318944844129E-2"/>
    <n v="1.4316546762589928E-2"/>
    <n v="0.16046901172529313"/>
    <n v="3.5374149659863945"/>
    <n v="4.1061452513966479E-2"/>
  </r>
  <r>
    <s v="Influencer 22"/>
    <n v="8.611111111111111E-2"/>
    <n v="1.4398148148148148E-2"/>
    <n v="0.16077170418006431"/>
    <n v="3.5394736842105261"/>
    <n v="4.0860215053763443E-2"/>
  </r>
  <r>
    <s v="Influencer 23"/>
    <n v="8.6353467561521249E-2"/>
    <n v="1.447427293064877E-2"/>
    <n v="0.16105100463678515"/>
    <n v="3.5414012738853504"/>
    <n v="4.0673575129533679E-2"/>
  </r>
  <r>
    <s v="Influencer 24"/>
    <n v="8.6580086580086577E-2"/>
    <n v="1.4545454545454545E-2"/>
    <n v="0.16130952380952382"/>
    <n v="3.5432098765432101"/>
    <n v="4.0500000000000001E-2"/>
  </r>
  <r>
    <s v="Influencer 25"/>
    <n v="8.6792452830188674E-2"/>
    <n v="1.4612159329140461E-2"/>
    <n v="0.16154949784791967"/>
    <n v="3.5449101796407185"/>
    <n v="4.0338164251207731E-2"/>
  </r>
  <r>
    <s v="Influencer 26"/>
    <n v="8.6991869918699186E-2"/>
    <n v="1.467479674796748E-2"/>
    <n v="0.16177285318559556"/>
    <n v="3.5465116279069768"/>
    <n v="4.018691588785047E-2"/>
  </r>
  <r>
    <s v="Influencer 27"/>
    <n v="8.7179487179487175E-2"/>
    <n v="1.4733727810650887E-2"/>
    <n v="0.16198125836680052"/>
    <n v="3.5480225988700567"/>
    <n v="4.0045248868778284E-2"/>
  </r>
  <r>
    <s v="Influencer 28"/>
    <n v="8.7356321839080459E-2"/>
    <n v="1.4789272030651342E-2"/>
    <n v="0.16217616580310881"/>
    <n v="3.5494505494505493"/>
    <n v="3.9912280701754385E-2"/>
  </r>
  <r>
    <s v="Influencer 29"/>
    <n v="8.752327746741155E-2"/>
    <n v="1.484171322160149E-2"/>
    <n v="0.16235884567126727"/>
    <n v="3.5508021390374331"/>
    <n v="3.9787234042553195E-2"/>
  </r>
  <r>
    <s v="Influencer 30"/>
    <n v="8.7681159420289853E-2"/>
    <n v="1.4891304347826087E-2"/>
    <n v="0.16253041362530413"/>
    <n v="3.5520833333333335"/>
    <n v="3.9669421487603308E-2"/>
  </r>
  <r>
    <s v="Influencer 31"/>
    <n v="8.7830687830687829E-2"/>
    <n v="1.4938271604938271E-2"/>
    <n v="0.16269185360094451"/>
    <n v="3.5532994923857868"/>
    <n v="3.955823293172691E-2"/>
  </r>
  <r>
    <s v="Influencer 32"/>
    <n v="8.7972508591065299E-2"/>
    <n v="1.4982817869415807E-2"/>
    <n v="0.1628440366972477"/>
    <n v="3.5544554455445545"/>
    <n v="3.9453124999999999E-2"/>
  </r>
  <r>
    <s v="Influencer 33"/>
    <n v="8.8107202680066998E-2"/>
    <n v="1.5025125628140703E-2"/>
    <n v="0.16298773690078039"/>
    <n v="3.5555555555555554"/>
    <n v="3.9353612167300378E-2"/>
  </r>
  <r>
    <s v="Influencer 34"/>
    <n v="8.8235294117647065E-2"/>
    <n v="1.5065359477124183E-2"/>
    <n v="0.1631236442516269"/>
    <n v="3.5566037735849059"/>
    <n v="3.9259259259259258E-2"/>
  </r>
  <r>
    <s v="Influencer 35"/>
    <n v="8.8357256778309412E-2"/>
    <n v="1.5103668261562998E-2"/>
    <n v="0.16325237592397043"/>
    <n v="3.5576036866359448"/>
    <n v="3.9169675090252709E-2"/>
  </r>
  <r>
    <s v="Influencer 36"/>
    <n v="8.8473520249221185E-2"/>
    <n v="1.514018691588785E-2"/>
    <n v="0.16337448559670781"/>
    <n v="3.5585585585585586"/>
    <n v="3.9084507042253525E-2"/>
  </r>
  <r>
    <s v="Influencer 37"/>
    <n v="8.8584474885844755E-2"/>
    <n v="1.517503805175038E-2"/>
    <n v="0.16349047141424272"/>
    <n v="3.5594713656387666"/>
    <n v="3.9003436426116839E-2"/>
  </r>
  <r>
    <s v="Influencer 38"/>
    <n v="8.8690476190476195E-2"/>
    <n v="1.5208333333333334E-2"/>
    <n v="0.16360078277886497"/>
    <n v="3.5603448275862069"/>
    <n v="3.8926174496644296E-2"/>
  </r>
  <r>
    <s v="Influencer 39"/>
    <n v="8.8791848617176122E-2"/>
    <n v="1.5240174672489082E-2"/>
    <n v="0.16370582617000956"/>
    <n v="3.5611814345991561"/>
    <n v="3.8852459016393441E-2"/>
  </r>
  <r>
    <s v="Influencer 40"/>
    <n v="8.8888888888888892E-2"/>
    <n v="1.527065527065527E-2"/>
    <n v="0.16380597014925374"/>
    <n v="3.5619834710743801"/>
    <n v="3.8782051282051283E-2"/>
  </r>
  <r>
    <s v="Influencer 41"/>
    <n v="8.8981868898186892E-2"/>
    <n v="1.5299860529986054E-2"/>
    <n v="0.16390154968094803"/>
    <n v="3.5627530364372468"/>
    <n v="3.8714733542319746E-2"/>
  </r>
  <r>
    <s v="Influencer 42"/>
    <n v="8.9071038251366114E-2"/>
    <n v="1.5327868852459016E-2"/>
    <n v="0.16399286987522282"/>
    <n v="3.5634920634920637"/>
    <n v="3.8650306748466257E-2"/>
  </r>
  <r>
    <s v="Influencer 43"/>
    <n v="8.91566265060241E-2"/>
    <n v="1.5354752342704149E-2"/>
    <n v="0.16408020924149957"/>
    <n v="3.5642023346303504"/>
    <n v="3.8588588588588588E-2"/>
  </r>
  <r>
    <s v="Influencer 44"/>
    <n v="8.9238845144356954E-2"/>
    <n v="1.5380577427821522E-2"/>
    <n v="0.16416382252559727"/>
    <n v="3.5648854961832059"/>
    <n v="3.8529411764705881E-2"/>
  </r>
  <r>
    <s v="Influencer 45"/>
    <n v="8.9317889317889324E-2"/>
    <n v="1.5405405405405406E-2"/>
    <n v="0.16424394319131161"/>
    <n v="3.5655430711610485"/>
    <n v="3.8472622478386169E-2"/>
  </r>
  <r>
    <s v="Influencer 46"/>
    <n v="8.9393939393939401E-2"/>
    <n v="1.542929292929293E-2"/>
    <n v="0.16432078559738134"/>
    <n v="3.5661764705882355"/>
    <n v="3.84180790960452E-2"/>
  </r>
  <r>
    <s v="Influencer 47"/>
    <n v="8.9467162329615865E-2"/>
    <n v="1.5452292441140025E-2"/>
    <n v="0.16439454691259023"/>
    <n v="3.5667870036101084"/>
    <n v="3.8365650969529083E-2"/>
  </r>
  <r>
    <s v="Influencer 48"/>
    <n v="8.9537712895377125E-2"/>
    <n v="1.5474452554744526E-2"/>
    <n v="0.16446540880503144"/>
    <n v="3.5673758865248226"/>
    <n v="3.8315217391304349E-2"/>
  </r>
  <r>
    <s v="Influencer 49"/>
    <n v="8.9605734767025089E-2"/>
    <n v="1.5495818399044205E-2"/>
    <n v="0.16453353893600617"/>
    <n v="3.5679442508710801"/>
    <n v="3.8266666666666664E-2"/>
  </r>
  <r>
    <s v="Influencer 50"/>
    <n v="8.9671361502347419E-2"/>
    <n v="1.5516431924882629E-2"/>
    <n v="0.16459909228441755"/>
    <n v="3.5684931506849313"/>
    <n v="3.8219895287958112E-2"/>
  </r>
  <r>
    <s v="Influencer 51"/>
    <n v="8.9734717416378312E-2"/>
    <n v="1.5536332179930796E-2"/>
    <n v="0.16466221232368225"/>
    <n v="3.5690235690235692"/>
    <n v="3.8174807197943444E-2"/>
  </r>
  <r>
    <s v="Influencer 52"/>
    <n v="8.9795918367346933E-2"/>
    <n v="1.5555555555555555E-2"/>
    <n v="0.16472303206997085"/>
    <n v="3.5695364238410594"/>
    <n v="3.8131313131313134E-2"/>
  </r>
  <r>
    <s v="Influencer 53"/>
    <n v="8.9855072463768115E-2"/>
    <n v="1.5574136008918618E-2"/>
    <n v="0.16478167501789548"/>
    <n v="3.5700325732899021"/>
    <n v="3.8089330024813899E-2"/>
  </r>
  <r>
    <s v="Influencer 54"/>
    <n v="8.9912280701754388E-2"/>
    <n v="1.5592105263157895E-2"/>
    <n v="0.16483825597749649"/>
    <n v="3.5705128205128207"/>
    <n v="3.8048780487804877E-2"/>
  </r>
  <r>
    <s v="Influencer 55"/>
    <n v="8.9967637540453074E-2"/>
    <n v="1.5609492988133765E-2"/>
    <n v="0.1648928818244644"/>
    <n v="3.5709779179810726"/>
    <n v="3.800959232613909E-2"/>
  </r>
  <r>
    <s v="Influencer 56"/>
    <n v="9.0021231422505302E-2"/>
    <n v="1.5626326963906582E-2"/>
    <n v="0.16494565217391305"/>
    <n v="3.5714285714285716"/>
    <n v="3.7971698113207546E-2"/>
  </r>
  <r>
    <s v="Influencer 57"/>
    <n v="9.0073145245559039E-2"/>
    <n v="1.5642633228840127E-2"/>
    <n v="0.16499665998663995"/>
    <n v="3.5718654434250765"/>
    <n v="3.793503480278422E-2"/>
  </r>
  <r>
    <s v="Influencer 58"/>
    <n v="9.0123456790123457E-2"/>
    <n v="1.565843621399177E-2"/>
    <n v="0.16504599211563731"/>
    <n v="3.572289156626506"/>
    <n v="3.7899543378995433E-2"/>
  </r>
  <r>
    <s v="Influencer 59"/>
    <n v="9.0172239108409324E-2"/>
    <n v="1.5673758865248227E-2"/>
    <n v="0.16509372979961215"/>
    <n v="3.5727002967359049"/>
    <n v="3.7865168539325846E-2"/>
  </r>
  <r>
    <s v="Influencer 60"/>
    <n v="9.021956087824351E-2"/>
    <n v="1.5688622754491018E-2"/>
    <n v="0.16513994910941476"/>
    <n v="3.5730994152046782"/>
    <n v="3.7831858407079644E-2"/>
  </r>
  <r>
    <s v="Influencer 61"/>
    <n v="9.0265486725663716E-2"/>
    <n v="1.5703048180924287E-2"/>
    <n v="0.16518472135253601"/>
    <n v="3.5734870317002883"/>
    <n v="3.7799564270152505E-2"/>
  </r>
  <r>
    <s v="Influencer 62"/>
    <n v="9.0310077519379847E-2"/>
    <n v="1.5717054263565892E-2"/>
    <n v="0.16522811344019728"/>
    <n v="3.5738636363636362"/>
    <n v="3.7768240343347637E-2"/>
  </r>
  <r>
    <s v="Influencer 63"/>
    <n v="9.0353390639923592E-2"/>
    <n v="1.5730659025787967E-2"/>
    <n v="0.16527018822100789"/>
    <n v="3.5742296918767509"/>
    <n v="3.7737843551797039E-2"/>
  </r>
  <r>
    <s v="Influencer 64"/>
    <n v="9.03954802259887E-2"/>
    <n v="1.5743879472693033E-2"/>
    <n v="0.16531100478468899"/>
    <n v="3.5745856353591159"/>
    <n v="3.7708333333333337E-2"/>
  </r>
  <r>
    <s v="Influencer 65"/>
    <n v="9.0436397400185706E-2"/>
    <n v="1.575673166202414E-2"/>
    <n v="0.1653506187389511"/>
    <n v="3.5749318801089918"/>
    <n v="3.7679671457905545E-2"/>
  </r>
  <r>
    <s v="Influencer 66"/>
    <n v="9.0476190476190474E-2"/>
    <n v="1.5769230769230768E-2"/>
    <n v="0.1653890824622532"/>
    <n v="3.575268817204301"/>
    <n v="3.7651821862348181E-2"/>
  </r>
  <r>
    <s v="Influencer 67"/>
    <n v="9.0514905149051486E-2"/>
    <n v="1.5781391147244805E-2"/>
    <n v="0.16542644533485976"/>
    <n v="3.5755968169761272"/>
    <n v="3.7624750499001998E-2"/>
  </r>
  <r>
    <s v="Influencer 68"/>
    <n v="9.0552584670231723E-2"/>
    <n v="1.5793226381461675E-2"/>
    <n v="0.1654627539503386"/>
    <n v="3.575916230366492"/>
    <n v="3.7598425196850395E-2"/>
  </r>
  <r>
    <s v="Influencer 69"/>
    <n v="9.0589270008795075E-2"/>
    <n v="1.5804749340369392E-2"/>
    <n v="0.16549805230940456"/>
    <n v="3.5762273901808785"/>
    <n v="3.7572815533980584E-2"/>
  </r>
  <r>
    <s v="Influencer 70"/>
    <n v="9.0624999999999997E-2"/>
    <n v="1.5815972222222221E-2"/>
    <n v="0.16553238199780462"/>
    <n v="3.5765306122448979"/>
    <n v="3.7547892720306515E-2"/>
  </r>
  <r>
    <s v="Influencer 71"/>
    <n v="9.0659811482433586E-2"/>
    <n v="1.5826906598114823E-2"/>
    <n v="0.16556578234975636"/>
    <n v="3.5768261964735517"/>
    <n v="3.7523629489603028E-2"/>
  </r>
  <r>
    <s v="Influencer 72"/>
    <n v="9.0693739424703892E-2"/>
    <n v="1.583756345177665E-2"/>
    <n v="0.16559829059829059"/>
    <n v="3.5771144278606966"/>
    <n v="3.7499999999999999E-2"/>
  </r>
  <r>
    <s v="Influencer 73"/>
    <n v="9.0726817042606517E-2"/>
    <n v="1.5847953216374271E-2"/>
    <n v="0.16562994201370584"/>
    <n v="3.5773955773955772"/>
    <n v="3.7476979742173115E-2"/>
  </r>
  <r>
    <s v="Influencer 74"/>
    <n v="9.0759075907590761E-2"/>
    <n v="1.5858085808580859E-2"/>
    <n v="0.16566077003121749"/>
    <n v="3.5776699029126213"/>
    <n v="3.7454545454545456E-2"/>
  </r>
  <r>
    <s v="Influencer 75"/>
    <n v="9.0790546047269757E-2"/>
    <n v="1.58679706601467E-2"/>
    <n v="0.16569080636877248"/>
    <n v="3.5779376498800959"/>
    <n v="3.7432675044883304E-2"/>
  </r>
  <r>
    <s v="Influencer 76"/>
    <n v="9.0821256038647338E-2"/>
    <n v="1.5877616747181966E-2"/>
    <n v="0.16572008113590264"/>
    <n v="3.5781990521327014"/>
    <n v="3.7411347517730495E-2"/>
  </r>
  <r>
    <s v="Influencer 77"/>
    <n v="9.0851233094669845E-2"/>
    <n v="1.5887032617342881E-2"/>
    <n v="0.1657486229344016"/>
    <n v="3.5784543325526932"/>
    <n v="3.7390542907180385E-2"/>
  </r>
  <r>
    <s v="Influencer 78"/>
    <n v="9.0880503144654082E-2"/>
    <n v="1.589622641509434E-2"/>
    <n v="0.16577645895153315"/>
    <n v="3.5787037037037037"/>
    <n v="3.7370242214532869E-2"/>
  </r>
  <r>
    <s v="Influencer 79"/>
    <n v="9.0909090909090912E-2"/>
    <n v="1.5905205905205905E-2"/>
    <n v="0.16580361504640939"/>
    <n v="3.5789473684210527"/>
    <n v="3.7350427350427352E-2"/>
  </r>
  <r>
    <s v="Influencer 80"/>
    <n v="9.0937019969278041E-2"/>
    <n v="1.5913978494623657E-2"/>
    <n v="0.16583011583011584"/>
    <n v="3.5791855203619911"/>
    <n v="3.7331081081081081E-2"/>
  </r>
  <r>
    <s v="Influencer 81"/>
    <n v="9.0964312832194374E-2"/>
    <n v="1.5922551252847382E-2"/>
    <n v="0.16585598474010491"/>
    <n v="3.5794183445190155"/>
    <n v="3.7312186978297163E-2"/>
  </r>
  <r>
    <s v="Influencer 82"/>
    <n v="9.0990990990990991E-2"/>
    <n v="1.5930930930930932E-2"/>
    <n v="0.16588124410933083"/>
    <n v="3.5796460176991149"/>
    <n v="3.7293729372937297E-2"/>
  </r>
  <r>
    <s v="Influencer 83"/>
    <n v="9.1017074981440238E-2"/>
    <n v="1.5939123979213068E-2"/>
    <n v="0.16590591523055426"/>
    <n v="3.5798687089715537"/>
    <n v="3.7275693311582384E-2"/>
  </r>
  <r>
    <s v="Influencer 84"/>
    <n v="9.1042584434654919E-2"/>
    <n v="1.5947136563876651E-2"/>
    <n v="0.16593001841620625"/>
    <n v="3.5800865800865802"/>
    <n v="3.7258064516129029E-2"/>
  </r>
  <r>
    <s v="Influencer 85"/>
    <n v="9.1067538126361661E-2"/>
    <n v="1.5954974582425563E-2"/>
    <n v="0.16595357305416478"/>
    <n v="3.5802997858672376"/>
    <n v="3.7240829346092505E-2"/>
  </r>
  <r>
    <s v="Influencer 86"/>
    <n v="9.1091954022988503E-2"/>
    <n v="1.5962643678160918E-2"/>
    <n v="0.16597659765976597"/>
    <n v="3.5805084745762712"/>
    <n v="3.7223974763406942E-2"/>
  </r>
  <r>
    <s v="Influencer 87"/>
    <n v="9.1115849324804543E-2"/>
    <n v="1.5970149253731344E-2"/>
    <n v="0.16599910992434358"/>
    <n v="3.5807127882599579"/>
    <n v="3.7207488299531979E-2"/>
  </r>
  <r>
    <s v="Influencer 88"/>
    <n v="9.1139240506329114E-2"/>
    <n v="1.5977496483825598E-2"/>
    <n v="0.16602112676056338"/>
    <n v="3.5809128630705396"/>
    <n v="3.7191358024691361E-2"/>
  </r>
  <r>
    <s v="Influencer 89"/>
    <n v="9.1162143354210162E-2"/>
    <n v="1.5984690327070287E-2"/>
    <n v="0.16604266434479756"/>
    <n v="3.5811088295687883"/>
    <n v="3.7175572519083967E-2"/>
  </r>
  <r>
    <s v="Influencer 90"/>
    <n v="9.1184573002754815E-2"/>
    <n v="1.5991735537190084E-2"/>
    <n v="0.16606373815676143"/>
    <n v="3.5813008130081303"/>
    <n v="3.7160120845921449E-2"/>
  </r>
  <r>
    <s v="Influencer 91"/>
    <n v="9.120654396728016E-2"/>
    <n v="1.59986366734833E-2"/>
    <n v="0.16608436301661697"/>
    <n v="3.5814889336016096"/>
    <n v="3.7144992526158445E-2"/>
  </r>
  <r>
    <s v="Influencer 92"/>
    <n v="9.1228070175438603E-2"/>
    <n v="1.6005398110661269E-2"/>
    <n v="0.16610455311973019"/>
    <n v="3.5816733067729083"/>
    <n v="3.7130177514792896E-2"/>
  </r>
  <r>
    <s v="Influencer 93"/>
    <n v="9.1249164996659984E-2"/>
    <n v="1.6012024048096193E-2"/>
    <n v="0.16612432206925323"/>
    <n v="3.581854043392505"/>
    <n v="3.7115666178623719E-2"/>
  </r>
  <r>
    <s v="Influencer 94"/>
    <n v="9.1269841269841265E-2"/>
    <n v="1.6018518518518519E-2"/>
    <n v="0.16614368290668868"/>
    <n v="3.58203125"/>
    <n v="3.7101449275362318E-2"/>
  </r>
  <r>
    <s v="Influencer 95"/>
    <n v="9.1290111329404067E-2"/>
    <n v="1.6024885396201703E-2"/>
    <n v="0.16616264814058029"/>
    <n v="3.5822050290135397"/>
    <n v="3.7087517934002869E-2"/>
  </r>
  <r>
    <s v="Influencer 96"/>
    <n v="9.1309987029831383E-2"/>
    <n v="1.6031128404669262E-2"/>
    <n v="0.16618122977346278"/>
    <n v="3.5823754789272031"/>
    <n v="3.7073863636363634E-2"/>
  </r>
  <r>
    <s v="Influencer 97"/>
    <n v="9.1329479768786123E-2"/>
    <n v="1.6037251123956327E-2"/>
    <n v="0.16619943932719264"/>
    <n v="3.5825426944971537"/>
    <n v="3.7060478199718708E-2"/>
  </r>
  <r>
    <s v="Influencer 98"/>
    <n v="9.134860050890585E-2"/>
    <n v="1.6043256997455471E-2"/>
    <n v="0.1662172878667724"/>
    <n v="3.5827067669172932"/>
    <n v="3.7047353760445684E-2"/>
  </r>
  <r>
    <s v="Influencer 99"/>
    <n v="9.1367359798361691E-2"/>
    <n v="1.6049149338374293E-2"/>
    <n v="0.16623478602277189"/>
    <n v="3.5828677839851024"/>
    <n v="3.7034482758620688E-2"/>
  </r>
  <r>
    <s v="Influencer 100"/>
    <n v="9.1385767790262168E-2"/>
    <n v="1.6054931335830212E-2"/>
    <n v="0.16625194401244167"/>
    <n v="3.5830258302583027"/>
    <n v="3.702185792349727E-2"/>
  </r>
  <r>
    <s v="Influencer 101"/>
    <n v="9.1403834260977118E-2"/>
    <n v="1.606060606060606E-2"/>
    <n v="0.16626877165960724"/>
    <n v="3.5831809872029252"/>
    <n v="3.7009472259810557E-2"/>
  </r>
  <r>
    <s v="Influencer 102"/>
    <n v="9.1421568627450975E-2"/>
    <n v="1.6066176470588237E-2"/>
    <n v="0.16628527841342486"/>
    <n v="3.5833333333333335"/>
    <n v="3.6997319034852545E-2"/>
  </r>
  <r>
    <s v="Influencer 103"/>
    <n v="9.143897996357013E-2"/>
    <n v="1.607164541590771E-2"/>
    <n v="0.16630147336607481"/>
    <n v="3.5834829443447038"/>
    <n v="3.6985391766268264E-2"/>
  </r>
  <r>
    <s v="Influencer 104"/>
    <n v="9.1456077015643802E-2"/>
    <n v="1.6077015643802647E-2"/>
    <n v="0.16631736526946109"/>
    <n v="3.5836298932384341"/>
    <n v="3.6973684210526318E-2"/>
  </r>
  <r>
    <s v="Influencer 105"/>
    <n v="9.1472868217054262E-2"/>
    <n v="1.6082289803220035E-2"/>
    <n v="0.16633296255098257"/>
    <n v="3.5837742504409169"/>
    <n v="3.6962190352020863E-2"/>
  </r>
  <r>
    <s v="Influencer 106"/>
    <n v="9.1489361702127653E-2"/>
    <n v="1.6087470449172577E-2"/>
    <n v="0.16634827332843496"/>
    <n v="3.5839160839160837"/>
    <n v="3.6950904392764855E-2"/>
  </r>
  <r>
    <s v="Influencer 107"/>
    <n v="9.1505565319273577E-2"/>
    <n v="1.6092560046865847E-2"/>
    <n v="0.16636330542409902"/>
    <n v="3.584055459272097"/>
    <n v="3.6939820742637644E-2"/>
  </r>
  <r>
    <s v="Influencer 108"/>
    <n v="9.1521486643437858E-2"/>
    <n v="1.6097560975609757E-2"/>
    <n v="0.16637806637806637"/>
    <n v="3.5841924398625431"/>
    <n v="3.6928934010152285E-2"/>
  </r>
  <r>
    <s v="Influencer 109"/>
    <n v="9.1537132987910191E-2"/>
    <n v="1.6102475532527347E-2"/>
    <n v="0.16639256346085091"/>
    <n v="3.5843270868824533"/>
    <n v="3.6918238993710689E-2"/>
  </r>
  <r>
    <s v="Influencer 110"/>
    <n v="9.1552511415525117E-2"/>
    <n v="1.6107305936073058E-2"/>
    <n v="0.16640680368532956"/>
    <n v="3.5844594594594597"/>
    <n v="3.6907730673316708E-2"/>
  </r>
  <r>
    <s v="Influencer 111"/>
    <n v="9.1567628749292584E-2"/>
    <n v="1.6112054329371815E-2"/>
    <n v="0.16642079381805408"/>
    <n v="3.5845896147403686"/>
    <n v="3.6897404202719405E-2"/>
  </r>
  <r>
    <s v="Influencer 112"/>
    <n v="9.1582491582491585E-2"/>
    <n v="1.6116722783389451E-2"/>
    <n v="0.16643454038997216"/>
    <n v="3.5847176079734218"/>
    <n v="3.6887254901960785E-2"/>
  </r>
  <r>
    <s v="Influencer 113"/>
    <n v="9.1597106288258207E-2"/>
    <n v="1.6121313299944352E-2"/>
    <n v="0.16644804970659302"/>
    <n v="3.5848434925864909"/>
    <n v="3.6877278250303763E-2"/>
  </r>
  <r>
    <s v="Influencer 114"/>
    <n v="9.1611479028697568E-2"/>
    <n v="1.6125827814569536E-2"/>
    <n v="0.16646132785763176"/>
    <n v="3.5849673202614381"/>
    <n v="3.6867469879518069E-2"/>
  </r>
  <r>
    <s v="Influencer 115"/>
    <n v="9.1625615763546803E-2"/>
    <n v="1.6130268199233716E-2"/>
    <n v="0.16647438072616219"/>
    <n v="3.5850891410048624"/>
    <n v="3.6857825567502986E-2"/>
  </r>
  <r>
    <s v="Influencer 116"/>
    <n v="9.1639522258414763E-2"/>
    <n v="1.6134636264929423E-2"/>
    <n v="0.1664872139973082"/>
    <n v="3.585209003215434"/>
    <n v="3.6848341232227487E-2"/>
  </r>
  <r>
    <s v="Influencer 117"/>
    <n v="9.1653204092622509E-2"/>
    <n v="1.6138933764135704E-2"/>
    <n v="0.16649983316649983"/>
    <n v="3.5853269537480066"/>
    <n v="3.6839012925969444E-2"/>
  </r>
  <r>
    <s v="Influencer 118"/>
    <n v="9.166666666666666E-2"/>
    <n v="1.6143162393162394E-2"/>
    <n v="0.16651224354731967"/>
    <n v="3.5854430379746836"/>
    <n v="3.6829836829836829E-2"/>
  </r>
  <r>
    <s v="Influencer 119"/>
    <n v="9.1679915209326973E-2"/>
    <n v="1.6147323794382617E-2"/>
    <n v="0.16652445027896293"/>
    <n v="3.5855572998430141"/>
    <n v="3.6820809248554916E-2"/>
  </r>
  <r>
    <s v="Influencer 120"/>
    <n v="9.1692954784437439E-2"/>
    <n v="1.6151419558359623E-2"/>
    <n v="0.16653645833333333"/>
    <n v="3.5856697819314642"/>
    <n v="3.6811926605504586E-2"/>
  </r>
  <r>
    <s v="Influencer 121"/>
    <n v="9.1705790297339593E-2"/>
    <n v="1.6155451225873762E-2"/>
    <n v="0.1665482725217953"/>
    <n v="3.5857805255023183"/>
    <n v="3.6803185437997724E-2"/>
  </r>
  <r>
    <s v="Influencer 122"/>
    <n v="9.1718426501035191E-2"/>
    <n v="1.6159420289855071E-2"/>
    <n v="0.16655989750160155"/>
    <n v="3.5858895705521472"/>
    <n v="3.6794582392776526E-2"/>
  </r>
  <r>
    <s v="Influencer 123"/>
    <n v="9.1730868002054447E-2"/>
    <n v="1.6163328197226504E-2"/>
    <n v="0.16657133778201461"/>
    <n v="3.5859969558599696"/>
    <n v="3.6786114221724522E-2"/>
  </r>
  <r>
    <s v="Influencer 124"/>
    <n v="9.1743119266055051E-2"/>
    <n v="1.6167176350662588E-2"/>
    <n v="0.16658259773013873"/>
    <n v="3.5861027190332324"/>
    <n v="3.6777777777777777E-2"/>
  </r>
  <r>
    <s v="Influencer 125"/>
    <n v="9.1755184623166411E-2"/>
    <n v="1.6170966110268081E-2"/>
    <n v="0.16659368157647794"/>
    <n v="3.5862068965517242"/>
    <n v="3.6769570011025356E-2"/>
  </r>
  <r>
    <s v="Influencer 126"/>
    <n v="9.1767068273092375E-2"/>
    <n v="1.6174698795180725E-2"/>
    <n v="0.16660459342023587"/>
    <n v="3.5863095238095237"/>
    <n v="3.6761487964989056E-2"/>
  </r>
  <r>
    <s v="Influencer 127"/>
    <n v="9.1778774289985057E-2"/>
    <n v="1.6178375685102143E-2"/>
    <n v="0.16661533723437019"/>
    <n v="3.5864106351550959"/>
    <n v="3.6753528773072745E-2"/>
  </r>
  <r>
    <s v="Influencer 128"/>
    <n v="9.1790306627101872E-2"/>
    <n v="1.6181998021760634E-2"/>
    <n v="0.16662591687041564"/>
    <n v="3.5865102639296187"/>
    <n v="3.6745689655172414E-2"/>
  </r>
  <r>
    <s v="Influencer 129"/>
    <n v="9.1801669121256757E-2"/>
    <n v="1.6185567010309279E-2"/>
    <n v="0.16663633606308764"/>
    <n v="3.5866084425036391"/>
    <n v="3.67379679144385E-2"/>
  </r>
  <r>
    <s v="Influencer 130"/>
    <n v="9.1812865497076027E-2"/>
    <n v="1.6189083820662767E-2"/>
    <n v="0.16664659843467791"/>
    <n v="3.5867052023121389"/>
    <n v="3.6730360934182589E-2"/>
  </r>
  <r>
    <s v="Influencer 131"/>
    <n v="9.1823899371069176E-2"/>
    <n v="1.6192549588776004E-2"/>
    <n v="0.16665670749925307"/>
    <n v="3.5868005738880919"/>
    <n v="3.6722866174920966E-2"/>
  </r>
  <r>
    <s v="Influencer 132"/>
    <n v="9.1834774255523541E-2"/>
    <n v="1.6195965417867435E-2"/>
    <n v="0.16666666666666666"/>
    <n v="3.5868945868945867"/>
    <n v="3.6715481171548117E-2"/>
  </r>
  <r>
    <s v="Influencer 133"/>
    <n v="9.1845493562231761E-2"/>
    <n v="1.6199332379589891E-2"/>
    <n v="0.16667647924639387"/>
    <n v="3.5869872701555869"/>
    <n v="3.6708203530633435E-2"/>
  </r>
  <r>
    <s v="Influencer 134"/>
    <n v="9.1856060606060608E-2"/>
    <n v="1.6202651515151514E-2"/>
    <n v="0.16668614845119814"/>
    <n v="3.5870786516853932"/>
    <n v="3.6701030927835054E-2"/>
  </r>
  <r>
    <s v="Influencer 135"/>
    <n v="9.1866478608368593E-2"/>
    <n v="1.6205923836389281E-2"/>
    <n v="0.16669567740063823"/>
    <n v="3.5871687587168757"/>
    <n v="3.669396110542477E-2"/>
  </r>
  <r>
    <s v="Influencer 136"/>
    <n v="9.1876750700280119E-2"/>
    <n v="1.6209150326797386E-2"/>
    <n v="0.16670506912442395"/>
    <n v="3.587257617728532"/>
    <n v="3.6686991869918702E-2"/>
  </r>
  <r>
    <s v="Influencer 137"/>
    <n v="9.1886879925822909E-2"/>
    <n v="1.6212331942512748E-2"/>
    <n v="0.16671432656562768"/>
    <n v="3.5873452544704265"/>
    <n v="3.6680121089808275E-2"/>
  </r>
  <r>
    <s v="Influencer 138"/>
    <n v="9.189686924493555E-2"/>
    <n v="1.6215469613259668E-2"/>
    <n v="0.16672345258375923"/>
    <n v="3.5874316939890711"/>
    <n v="3.6673346693386774E-2"/>
  </r>
  <r>
    <s v="Influencer 139"/>
    <n v="9.1906721536351169E-2"/>
    <n v="1.6218564243255601E-2"/>
    <n v="0.16673244995771075"/>
    <n v="3.5875169606512891"/>
    <n v="3.6666666666666667E-2"/>
  </r>
  <r>
    <s v="Influencer 140"/>
    <n v="9.1916439600363303E-2"/>
    <n v="1.6221616712079927E-2"/>
    <n v="0.16674132138857783"/>
    <n v="3.5876010781671157"/>
    <n v="3.6660079051383403E-2"/>
  </r>
  <r>
    <s v="Influencer 141"/>
    <n v="9.1926026161479477E-2"/>
    <n v="1.6224627875507443E-2"/>
    <n v="0.16675006950236307"/>
    <n v="3.5876840696117807"/>
    <n v="3.6653581943081451E-2"/>
  </r>
  <r>
    <s v="Influencer 142"/>
    <n v="9.1935483870967741E-2"/>
    <n v="1.6227598566308243E-2"/>
    <n v="0.16675869685256764"/>
    <n v="3.5877659574468086"/>
    <n v="3.6647173489278755E-2"/>
  </r>
  <r>
    <s v="Influencer 143"/>
    <n v="9.1944815309301292E-2"/>
    <n v="1.6230529595015575E-2"/>
    <n v="0.16676720592267616"/>
    <n v="3.5878467635402904"/>
    <n v="3.664085188770571E-2"/>
  </r>
  <r>
    <s v="Influencer 144"/>
    <n v="9.1954022988505746E-2"/>
    <n v="1.623342175066313E-2"/>
    <n v="0.16677559912854031"/>
    <n v="3.5879265091863517"/>
    <n v="3.6634615384615384E-2"/>
  </r>
  <r>
    <s v="Influencer 145"/>
    <n v="9.1963109354413708E-2"/>
    <n v="1.6236275801493193E-2"/>
    <n v="0.16678387882066539"/>
    <n v="3.5880052151238591"/>
    <n v="3.6628462273161411E-2"/>
  </r>
  <r>
    <s v="Influencer 146"/>
    <n v="9.1972076788830709E-2"/>
    <n v="1.6239092495636997E-2"/>
    <n v="0.16679204728640515"/>
    <n v="3.588082901554404"/>
    <n v="3.6622390891840606E-2"/>
  </r>
  <r>
    <s v="Influencer 147"/>
    <n v="9.1980927611616817E-2"/>
    <n v="1.6241872561768532E-2"/>
    <n v="0.16680010675206833"/>
    <n v="3.5881595881595882"/>
    <n v="3.6616399622997176E-2"/>
  </r>
  <r>
    <s v="Influencer 148"/>
    <n v="9.1989664082687342E-2"/>
    <n v="1.6244616709732988E-2"/>
    <n v="0.16680805938494167"/>
    <n v="3.5882352941176472"/>
    <n v="3.6610486891385768E-2"/>
  </r>
  <r>
    <s v="Influencer 149"/>
    <n v="9.1998288403936673E-2"/>
    <n v="1.6247325631151048E-2"/>
    <n v="0.16681590729523307"/>
    <n v="3.5883100381194408"/>
    <n v="3.66046511627907E-2"/>
  </r>
  <r>
    <s v="Influencer 150"/>
    <n v="9.2006802721088438E-2"/>
    <n v="1.6250000000000001E-2"/>
    <n v="0.16682365253793824"/>
    <n v="3.5883838383838382"/>
    <n v="3.6598890942698706E-2"/>
  </r>
  <r>
    <s v="Influencer 151"/>
    <n v="9.2015209125475284E-2"/>
    <n v="1.6252640473172791E-2"/>
    <n v="0.16683129711463479"/>
    <n v="3.5884567126725218"/>
    <n v="3.659320477502296E-2"/>
  </r>
  <r>
    <s v="Influencer 152"/>
    <n v="9.202350965575147E-2"/>
    <n v="1.6255247691015953E-2"/>
    <n v="0.16683884297520662"/>
    <n v="3.5885286783042396"/>
    <n v="3.6587591240875912E-2"/>
  </r>
  <r>
    <s v="Influencer 153"/>
    <n v="9.2031706299541091E-2"/>
    <n v="1.6257822277847309E-2"/>
    <n v="0.16684629201950218"/>
    <n v="3.5885997521685256"/>
    <n v="3.6582048957388938E-2"/>
  </r>
  <r>
    <s v="Influencer 154"/>
    <n v="9.2039800995024873E-2"/>
    <n v="1.6260364842454394E-2"/>
    <n v="0.16685364609892911"/>
    <n v="3.5886699507389164"/>
    <n v="3.6576576576576578E-2"/>
  </r>
  <r>
    <s v="Influencer 155"/>
    <n v="9.2047795632468066E-2"/>
    <n v="1.626287597857437E-2"/>
    <n v="0.16686090701798834"/>
    <n v="3.5887392900856794"/>
    <n v="3.6571172784243509E-2"/>
  </r>
  <r>
    <s v="Influencer 156"/>
    <n v="9.2055692055692057E-2"/>
    <n v="1.6265356265356266E-2"/>
    <n v="0.16686807653575025"/>
    <n v="3.5888077858880778"/>
    <n v="3.6565836298932383E-2"/>
  </r>
  <r>
    <s v="Influencer 157"/>
    <n v="9.2063492063492069E-2"/>
    <n v="1.6267806267806269E-2"/>
    <n v="0.16687515636727546"/>
    <n v="3.5888754534461911"/>
    <n v="3.6560565870910701E-2"/>
  </r>
  <r>
    <s v="Influencer 158"/>
    <n v="9.2071197411003239E-2"/>
    <n v="1.6270226537216829E-2"/>
    <n v="0.16688214818498259"/>
    <n v="3.5889423076923075"/>
    <n v="3.6555360281195076E-2"/>
  </r>
  <r>
    <s v="Influencer 159"/>
    <n v="9.2078809811017293E-2"/>
    <n v="1.6272617611580217E-2"/>
    <n v="0.16688905361996539"/>
    <n v="3.5890083632019114"/>
    <n v="3.6550218340611354E-2"/>
  </r>
  <r>
    <s v="Influencer 160"/>
    <n v="9.2086330935251801E-2"/>
    <n v="1.6274980015987209E-2"/>
    <n v="0.1668958742632613"/>
    <n v="3.5890736342042757"/>
    <n v="3.6545138888888891E-2"/>
  </r>
  <r>
    <s v="Influencer 161"/>
    <n v="9.2093762415574099E-2"/>
    <n v="1.6277314263011523E-2"/>
    <n v="0.16690261166707346"/>
    <n v="3.5891381345926798"/>
    <n v="3.6540120793787746E-2"/>
  </r>
  <r>
    <s v="Influencer 162"/>
    <n v="9.2101105845181677E-2"/>
    <n v="1.627962085308057E-2"/>
    <n v="0.16690926734594858"/>
    <n v="3.5892018779342725"/>
    <n v="3.6535162950257292E-2"/>
  </r>
  <r>
    <s v="Influencer 163"/>
    <n v="9.2108362779740868E-2"/>
    <n v="1.6281900274833137E-2"/>
    <n v="0.16691584277791174"/>
    <n v="3.5892648774795801"/>
    <n v="3.6530264279624892E-2"/>
  </r>
  <r>
    <s v="Influencer 164"/>
    <n v="9.2115534738485563E-2"/>
    <n v="1.6284153005464482E-2"/>
    <n v="0.16692233940556089"/>
    <n v="3.5893271461716938"/>
    <n v="3.6525423728813559E-2"/>
  </r>
  <r>
    <s v="Influencer 165"/>
    <n v="9.2122623205277449E-2"/>
    <n v="1.6286379511059372E-2"/>
    <n v="0.16692875863712175"/>
    <n v="3.5893886966551327"/>
    <n v="3.6520640269587193E-2"/>
  </r>
  <r>
    <s v="Influencer 166"/>
    <n v="9.2129629629629631E-2"/>
    <n v="1.628858024691358E-2"/>
    <n v="0.16693510184746566"/>
    <n v="3.5894495412844036"/>
    <n v="3.6515912897822446E-2"/>
  </r>
  <r>
    <s v="Influencer 167"/>
    <n v="9.2136555427694666E-2"/>
    <n v="1.6290755657844266E-2"/>
    <n v="0.16694137037909113"/>
    <n v="3.5895096921322689"/>
    <n v="3.6511240632805995E-2"/>
  </r>
  <r>
    <s v="Influencer 168"/>
    <n v="9.2143401983218923E-2"/>
    <n v="1.6292906178489702E-2"/>
    <n v="0.16694756554307116"/>
    <n v="3.5895691609977325"/>
    <n v="3.6506622516556293E-2"/>
  </r>
  <r>
    <s v="Influencer 169"/>
    <n v="9.2150170648464161E-2"/>
    <n v="1.6295032233598787E-2"/>
    <n v="0.16695368861996743"/>
    <n v="3.5896279594137543"/>
    <n v="3.6502057613168722E-2"/>
  </r>
  <r>
    <s v="Influencer 170"/>
    <n v="9.2156862745098045E-2"/>
    <n v="1.6297134238310709E-2"/>
    <n v="0.16695974086071264"/>
    <n v="3.5896860986547083"/>
    <n v="3.6497545008183307E-2"/>
  </r>
  <r>
    <s v="Influencer 171"/>
    <n v="9.2163479565054371E-2"/>
    <n v="1.6299212598425195E-2"/>
    <n v="0.16696572348746261"/>
    <n v="3.5897435897435899"/>
    <n v="3.6493083807973961E-2"/>
  </r>
  <r>
    <s v="Influencer 172"/>
    <n v="9.2170022371364652E-2"/>
    <n v="1.6301267710663685E-2"/>
    <n v="0.16697163769441903"/>
    <n v="3.5898004434589801"/>
    <n v="3.6488673139158573E-2"/>
  </r>
  <r>
    <s v="Influencer 173"/>
    <n v="9.2176492398961807E-2"/>
    <n v="1.6303299962921763E-2"/>
    <n v="0.16697748464862405"/>
    <n v="3.5898566703417862"/>
    <n v="3.6484312148028962E-2"/>
  </r>
  <r>
    <s v="Influencer 174"/>
    <n v="9.2182890855457222E-2"/>
    <n v="1.6305309734513274E-2"/>
    <n v="0.16698326549072817"/>
    <n v="3.5899122807017543"/>
    <n v="3.6479999999999999E-2"/>
  </r>
  <r>
    <s v="Influencer 175"/>
    <n v="9.2189218921892191E-2"/>
    <n v="1.6307297396406309E-2"/>
    <n v="0.16698898133573195"/>
    <n v="3.5899672846237731"/>
    <n v="3.6475735879077167E-2"/>
  </r>
  <r>
    <s v="Influencer 176"/>
    <n v="9.2195477753464622E-2"/>
    <n v="1.6309263311451494E-2"/>
    <n v="0.16699463327370304"/>
    <n v="3.5900216919739698"/>
    <n v="3.6471518987341772E-2"/>
  </r>
  <r>
    <s v="Influencer 177"/>
    <n v="9.2201668480232132E-2"/>
    <n v="1.6311207834602829E-2"/>
    <n v="0.16700022237046921"/>
    <n v="3.5900755124056096"/>
    <n v="3.6467348544453188E-2"/>
  </r>
  <r>
    <s v="Influencer 178"/>
    <n v="9.2207792207792211E-2"/>
    <n v="1.6313131313131314E-2"/>
    <n v="0.16700574966828838"/>
    <n v="3.5901287553648067"/>
    <n v="3.6463223787167452E-2"/>
  </r>
  <r>
    <s v="Influencer 179"/>
    <n v="9.2213850017940441E-2"/>
    <n v="1.6315034086831718E-2"/>
    <n v="0.16701121618649659"/>
    <n v="3.5901814300960511"/>
    <n v="3.6459143968871593E-2"/>
  </r>
  <r>
    <s v="Influencer 180"/>
    <n v="9.221984296930763E-2"/>
    <n v="1.6316916488222699E-2"/>
    <n v="0.16701662292213473"/>
    <n v="3.5902335456475583"/>
    <n v="3.6455108359133126E-2"/>
  </r>
  <r>
    <s v="Influencer 181"/>
    <n v="9.2225772097976569E-2"/>
    <n v="1.6318778842740505E-2"/>
    <n v="0.1670219708505547"/>
    <n v="3.5902851108764517"/>
    <n v="3.6451116243264046E-2"/>
  </r>
  <r>
    <s v="Influencer 182"/>
    <n v="9.223163841807909E-2"/>
    <n v="1.6320621468926554E-2"/>
    <n v="0.16702726092600606"/>
    <n v="3.5903361344537816"/>
    <n v="3.6447166921898928E-2"/>
  </r>
  <r>
    <s v="Influencer 183"/>
    <n v="9.223744292237443E-2"/>
    <n v="1.6322444678609063E-2"/>
    <n v="0.16703249408220358"/>
    <n v="3.5903866248693834"/>
    <n v="3.6443259710586443E-2"/>
  </r>
  <r>
    <s v="Influencer 184"/>
    <n v="9.2243186582809222E-2"/>
    <n v="1.6324248777078967E-2"/>
    <n v="0.16703767123287672"/>
    <n v="3.5904365904365902"/>
    <n v="3.6439393939393938E-2"/>
  </r>
  <r>
    <s v="Influencer 185"/>
    <n v="9.2248870351060136E-2"/>
    <n v="1.6326034063260341E-2"/>
    <n v="0.16704279327230148"/>
    <n v="3.5904860392967941"/>
    <n v="3.6435568952524491E-2"/>
  </r>
  <r>
    <s v="Influencer 186"/>
    <n v="9.225449515905948E-2"/>
    <n v="1.6327800829875519E-2"/>
    <n v="0.16704786107581535"/>
    <n v="3.5905349794238681"/>
    <n v="3.6431784107946029E-2"/>
  </r>
  <r>
    <s v="Influencer 187"/>
    <n v="9.2260061919504643E-2"/>
    <n v="1.6329549363605093E-2"/>
    <n v="0.167052875500316"/>
    <n v="3.5905834186284546"/>
    <n v="3.6428038777032067E-2"/>
  </r>
  <r>
    <s v="Influencer 188"/>
    <n v="9.2265571526351814E-2"/>
    <n v="1.6331279945242985E-2"/>
    <n v="0.16705783738474433"/>
    <n v="3.590631364562118"/>
    <n v="3.6424332344213647E-2"/>
  </r>
  <r>
    <s v="Influencer 189"/>
    <n v="9.2271024855294523E-2"/>
    <n v="1.6332992849846781E-2"/>
    <n v="0.16706274755055242"/>
    <n v="3.5906788247213779"/>
    <n v="3.6420664206642063E-2"/>
  </r>
  <r>
    <s v="Influencer 190"/>
    <n v="9.2276422764227636E-2"/>
    <n v="1.633468834688347E-2"/>
    <n v="0.16706760680215679"/>
    <n v="3.590725806451613"/>
    <n v="3.6417033773861969E-2"/>
  </r>
  <r>
    <s v="Influencer 191"/>
    <n v="9.2281766093697343E-2"/>
    <n v="1.6336366700370746E-2"/>
    <n v="0.16707241592737776"/>
    <n v="3.5907723169508525"/>
    <n v="3.6413440467494521E-2"/>
  </r>
  <r>
    <s v="Influencer 192"/>
    <n v="9.2287055667337359E-2"/>
    <n v="1.6338028169014085E-2"/>
    <n v="0.16707717569786534"/>
    <n v="3.5908183632734532"/>
    <n v="3.6409883720930229E-2"/>
  </r>
  <r>
    <s v="Influencer 193"/>
    <n v="9.2292292292292286E-2"/>
    <n v="1.6339673006339674E-2"/>
    <n v="0.16708188686951195"/>
    <n v="3.5908639523336645"/>
    <n v="3.640636297903109E-2"/>
  </r>
  <r>
    <s v="Influencer 194"/>
    <n v="9.2297476759628155E-2"/>
    <n v="1.6341301460823372E-2"/>
    <n v="0.16708655018285251"/>
    <n v="3.5909090909090908"/>
    <n v="3.6402877697841729E-2"/>
  </r>
  <r>
    <s v="Influencer 195"/>
    <n v="9.2302609844730751E-2"/>
    <n v="1.6342913776015856E-2"/>
    <n v="0.16709116636345259"/>
    <n v="3.590953785644051"/>
    <n v="3.6399427344309232E-2"/>
  </r>
  <r>
    <s v="Influencer 196"/>
    <n v="9.2307692307692313E-2"/>
    <n v="1.6344510190664036E-2"/>
    <n v="0.16709573612228479"/>
    <n v="3.5909980430528377"/>
    <n v="3.6396011396011396E-2"/>
  </r>
  <r>
    <s v="Influencer 197"/>
    <n v="9.2312724893686623E-2"/>
    <n v="1.6346090938828918E-2"/>
    <n v="0.16710026015609367"/>
    <n v="3.5910418695228823"/>
    <n v="3.6392629340892983E-2"/>
  </r>
  <r>
    <s v="Influencer 198"/>
    <n v="9.2317708333333331E-2"/>
    <n v="1.6347656249999998E-2"/>
    <n v="0.1671047391477499"/>
    <n v="3.5910852713178296"/>
    <n v="3.6389280677009875E-2"/>
  </r>
  <r>
    <s v="Influencer 199"/>
    <n v="9.23226433430515E-2"/>
    <n v="1.6349206349206349E-2"/>
    <n v="0.16710917376659401"/>
    <n v="3.5911282545805205"/>
    <n v="3.6385964912280702E-2"/>
  </r>
  <r>
    <s v="Influencer 200"/>
    <n v="9.232753062540297E-2"/>
    <n v="1.6350741457124437E-2"/>
    <n v="0.16711356466876973"/>
    <n v="3.5911708253358925"/>
    <n v="3.638268156424581E-2"/>
  </r>
  <r>
    <s v="Influencer 201"/>
    <n v="9.2332370869425737E-2"/>
    <n v="1.6352261790182867E-2"/>
    <n v="0.16711791249754757"/>
    <n v="3.5912129894937919"/>
    <n v="3.637943015983322E-2"/>
  </r>
  <r>
    <s v="Influencer 202"/>
    <n v="9.2337164750957851E-2"/>
    <n v="1.6353767560664114E-2"/>
    <n v="0.16712221788363921"/>
    <n v="3.5912547528517109"/>
    <n v="3.63762102351314E-2"/>
  </r>
  <r>
    <s v="Influencer 203"/>
    <n v="9.2341912932952019E-2"/>
    <n v="1.6355258976803306E-2"/>
    <n v="0.16712648144550224"/>
    <n v="3.5912961210974457"/>
    <n v="3.6373021335168614E-2"/>
  </r>
  <r>
    <s v="Influencer 204"/>
    <n v="9.2346616065781151E-2"/>
    <n v="1.6356736242884251E-2"/>
    <n v="0.16713070378963651"/>
    <n v="3.591337099811676"/>
    <n v="3.6369863013698628E-2"/>
  </r>
  <r>
    <s v="Influencer 205"/>
    <n v="9.2351274787535409E-2"/>
    <n v="1.6358199559332706E-2"/>
    <n v="0.16713488551087166"/>
    <n v="3.5913776944704781"/>
    <n v="3.6366734832992499E-2"/>
  </r>
  <r>
    <s v="Influencer 206"/>
    <n v="9.2355889724310775E-2"/>
    <n v="1.6359649122807018E-2"/>
    <n v="0.16713902719264651"/>
    <n v="3.591417910447761"/>
    <n v="3.6363636363636362E-2"/>
  </r>
  <r>
    <s v="Influencer 207"/>
    <n v="9.2360461490489557E-2"/>
    <n v="1.636108512628625E-2"/>
    <n v="0.16714312940728035"/>
    <n v="3.5914577530176417"/>
    <n v="3.6360567184334912E-2"/>
  </r>
  <r>
    <s v="Influencer 208"/>
    <n v="9.2364990689013035E-2"/>
    <n v="1.6362507759155803E-2"/>
    <n v="0.16714719271623671"/>
    <n v="3.5914972273567467"/>
    <n v="3.6357526881720427E-2"/>
  </r>
  <r>
    <s v="Influencer 209"/>
    <n v="9.2369477911646583E-2"/>
    <n v="1.6363917207290701E-2"/>
    <n v="0.16715121767037946"/>
    <n v="3.591536338546458"/>
    <n v="3.6354515050167222E-2"/>
  </r>
  <r>
    <s v="Influencer 210"/>
    <n v="9.237392373923739E-2"/>
    <n v="1.636531365313653E-2"/>
    <n v="0.16715520481022172"/>
    <n v="3.5915750915750917"/>
    <n v="3.6351531291611186E-2"/>
  </r>
  <r>
    <s v="Influencer 211"/>
    <n v="9.237832874196511E-2"/>
    <n v="1.6366697275788183E-2"/>
    <n v="0.16715915466616796"/>
    <n v="3.5916134913400182"/>
    <n v="3.6348575215374421E-2"/>
  </r>
  <r>
    <s v="Influencer 212"/>
    <n v="9.2382693479585623E-2"/>
    <n v="1.6368068251066424E-2"/>
    <n v="0.16716306775874906"/>
    <n v="3.591651542649728"/>
    <n v="3.6345646437994726E-2"/>
  </r>
  <r>
    <s v="Influencer 213"/>
    <n v="9.2387018501668181E-2"/>
    <n v="1.6369426751592357E-2"/>
    <n v="0.1671669445988512"/>
    <n v="3.5916892502258357"/>
    <n v="3.634274458305975E-2"/>
  </r>
  <r>
    <s v="Influencer 214"/>
    <n v="9.2391304347826081E-2"/>
    <n v="1.6370772946859902E-2"/>
    <n v="0.16717078568793803"/>
    <n v="3.5917266187050361"/>
    <n v="3.6339869281045753E-2"/>
  </r>
  <r>
    <s v="Influencer 215"/>
    <n v="9.2395551547941088E-2"/>
    <n v="1.6372107003306283E-2"/>
    <n v="0.16717459151826694"/>
    <n v="3.5917636526410028"/>
    <n v="3.6337020169160704E-2"/>
  </r>
  <r>
    <s v="Influencer 216"/>
    <n v="9.239976062238181E-2"/>
    <n v="1.6373429084380612E-2"/>
    <n v="0.16717836257309943"/>
    <n v="3.5918003565062389"/>
    <n v="3.633419689119171E-2"/>
  </r>
  <r>
    <s v="Influencer 217"/>
    <n v="9.240393208221627E-2"/>
    <n v="1.6374739350610665E-2"/>
    <n v="0.16718209932690559"/>
    <n v="3.5918367346938775"/>
    <n v="3.6331399097356547E-2"/>
  </r>
  <r>
    <s v="Influencer 218"/>
    <n v="9.2408066429418748E-2"/>
    <n v="1.6376037959667852E-2"/>
    <n v="0.1671858022455632"/>
    <n v="3.5918727915194348"/>
    <n v="3.6328626444159177E-2"/>
  </r>
  <r>
    <s v="Influencer 219"/>
    <n v="9.2412164157071153E-2"/>
    <n v="1.637732506643047E-2"/>
    <n v="0.1671894717865513"/>
    <n v="3.5919085312225154"/>
    <n v="3.6325878594249204E-2"/>
  </r>
  <r>
    <s v="Influencer 220"/>
    <n v="9.2416225749559086E-2"/>
    <n v="1.6378600823045267E-2"/>
    <n v="0.16719310839913856"/>
    <n v="3.5919439579684762"/>
    <n v="3.6323155216284986E-2"/>
  </r>
  <r>
    <s v="Influencer 221"/>
    <n v="9.2420251682762661E-2"/>
    <n v="1.6379865378987415E-2"/>
    <n v="0.16719671252456672"/>
    <n v="3.5919790758500434"/>
    <n v="3.6320455984800507E-2"/>
  </r>
  <r>
    <s v="Influencer 222"/>
    <n v="9.2424242424242423E-2"/>
    <n v="1.6381118881118883E-2"/>
    <n v="0.1672002845962291"/>
    <n v="3.5920138888888888"/>
    <n v="3.6317780580075662E-2"/>
  </r>
  <r>
    <s v="Influencer 223"/>
    <n v="9.2428198433420372E-2"/>
    <n v="1.6382361473745284E-2"/>
    <n v="0.16720382503984416"/>
    <n v="3.5920484010371649"/>
    <n v="3.6315128688010047E-2"/>
  </r>
  <r>
    <s v="Influencer 224"/>
    <n v="9.2432120161756212E-2"/>
    <n v="1.6383593298671287E-2"/>
    <n v="0.16720733427362483"/>
    <n v="3.5920826161790016"/>
    <n v="3.6312499999999998E-2"/>
  </r>
  <r>
    <s v="Influencer 225"/>
    <n v="9.2436008052919183E-2"/>
    <n v="1.6384814495254529E-2"/>
    <n v="0.16721081270844304"/>
    <n v="3.5921165381319624"/>
    <n v="3.6309894212818918E-2"/>
  </r>
  <r>
    <s v="Influencer 226"/>
    <n v="9.2439862542955331E-2"/>
    <n v="1.638602520045819E-2"/>
    <n v="0.1672142607479902"/>
    <n v="3.592150170648464"/>
    <n v="3.630731102850062E-2"/>
  </r>
  <r>
    <s v="Influencer 227"/>
    <n v="9.2443684060450532E-2"/>
    <n v="1.6387225548902196E-2"/>
    <n v="0.16721767878893334"/>
    <n v="3.5921835174171624"/>
    <n v="3.6304750154225789E-2"/>
  </r>
  <r>
    <s v="Influencer 228"/>
    <n v="9.2447473026689375E-2"/>
    <n v="1.6388415672913118E-2"/>
    <n v="0.16722106722106722"/>
    <n v="3.5922165820642977"/>
    <n v="3.6302211302211305E-2"/>
  </r>
  <r>
    <s v="Influencer 229"/>
    <n v="9.2451229855810002E-2"/>
    <n v="1.6389595702572802E-2"/>
    <n v="0.16722442642746249"/>
    <n v="3.5922493681550125"/>
    <n v="3.6299694189602445E-2"/>
  </r>
  <r>
    <s v="Influencer 230"/>
    <n v="9.2454954954954954E-2"/>
    <n v="1.6390765765765765E-2"/>
    <n v="0.1672277567846101"/>
    <n v="3.5922818791946307"/>
    <n v="3.6297198538367846E-2"/>
  </r>
  <r>
    <s v="Influencer 231"/>
    <n v="9.245864872441828E-2"/>
    <n v="1.6391925988225399E-2"/>
    <n v="0.16723105866256199"/>
    <n v="3.5923141186299081"/>
    <n v="3.6294724075197092E-2"/>
  </r>
  <r>
    <s v="Influencer 232"/>
    <n v="9.2462311557788945E-2"/>
    <n v="1.6393076493579007E-2"/>
    <n v="0.16723433242506813"/>
    <n v="3.5923460898502495"/>
    <n v="3.6292270531400966E-2"/>
  </r>
  <r>
    <s v="Influencer 233"/>
    <n v="9.2465943842090628E-2"/>
    <n v="1.6394217403391715E-2"/>
    <n v="0.16723757842971002"/>
    <n v="3.5923777961888983"/>
    <n v="3.6289837642814189E-2"/>
  </r>
  <r>
    <s v="Influencer 234"/>
    <n v="9.2469545957918051E-2"/>
    <n v="1.6395348837209302E-2"/>
    <n v="0.16724079702803107"/>
    <n v="3.5924092409240922"/>
    <n v="3.6287425149700597E-2"/>
  </r>
  <r>
    <s v="Influencer 235"/>
    <n v="9.2473118279569888E-2"/>
    <n v="1.6396470912599943E-2"/>
    <n v="0.16724398856566336"/>
    <n v="3.5924404272801973"/>
    <n v="3.6285032796660704E-2"/>
  </r>
  <r>
    <s v="Influencer 236"/>
    <n v="9.2476661175178471E-2"/>
    <n v="1.6397583745194948E-2"/>
    <n v="0.16724715338245144"/>
    <n v="3.5924713584288051"/>
    <n v="3.6282660332541565E-2"/>
  </r>
  <r>
    <s v="Influencer 237"/>
    <n v="9.248017500683621E-2"/>
    <n v="1.6398687448728466E-2"/>
    <n v="0.16725029181257295"/>
    <n v="3.5925020374898127"/>
    <n v="3.6280307510348907E-2"/>
  </r>
  <r>
    <s v="Influencer 238"/>
    <n v="9.2483660130718959E-2"/>
    <n v="1.6399782135076254E-2"/>
    <n v="0.16725340418465626"/>
    <n v="3.5925324675324677"/>
    <n v="3.6277974087161366E-2"/>
  </r>
  <r>
    <s v="Influencer 239"/>
    <n v="9.2487116897206401E-2"/>
    <n v="1.6400867914293463E-2"/>
    <n v="0.16725649082189514"/>
    <n v="3.5925626515763947"/>
    <n v="3.6275659824046923E-2"/>
  </r>
  <r>
    <s v="Influencer 240"/>
    <n v="9.2490545650999456E-2"/>
    <n v="1.6401944894651539E-2"/>
    <n v="0.16725955204216073"/>
    <n v="3.5925925925925926"/>
    <n v="3.6273364485981306E-2"/>
  </r>
  <r>
    <s v="Influencer 241"/>
    <n v="9.2493946731234872E-2"/>
    <n v="1.64030131826742E-2"/>
    <n v="0.16726258815811054"/>
    <n v="3.5926222935044105"/>
    <n v="3.6271087841768468E-2"/>
  </r>
  <r>
    <s v="Influencer 242"/>
    <n v="9.2497320471597005E-2"/>
    <n v="1.6404072883172562E-2"/>
    <n v="0.167265599477295"/>
    <n v="3.5926517571884986"/>
    <n v="3.6268829663962922E-2"/>
  </r>
  <r>
    <s v="Influencer 243"/>
    <n v="9.2500667200427003E-2"/>
    <n v="1.6405124099279425E-2"/>
    <n v="0.16726858630226127"/>
    <n v="3.5926809864757359"/>
    <n v="3.6266589728793999E-2"/>
  </r>
  <r>
    <s v="Influencer 244"/>
    <n v="9.2503987240829352E-2"/>
    <n v="1.6406166932482723E-2"/>
    <n v="0.16727154893065457"/>
    <n v="3.5927099841521395"/>
    <n v="3.6264367816091957E-2"/>
  </r>
  <r>
    <s v="Influencer 245"/>
    <n v="9.2507280910775744E-2"/>
    <n v="1.6407201482658194E-2"/>
    <n v="0.16727448765531708"/>
    <n v="3.5927387529597477"/>
    <n v="3.6262163709215797E-2"/>
  </r>
  <r>
    <s v="Influencer 246"/>
    <n v="9.2510548523206754E-2"/>
    <n v="1.6408227848101267E-2"/>
    <n v="0.16727740276438444"/>
    <n v="3.5927672955974841"/>
    <n v="3.6259977194982897E-2"/>
  </r>
  <r>
    <s v="Influencer 247"/>
    <n v="9.2513790386130806E-2"/>
    <n v="1.6409246125558181E-2"/>
    <n v="0.16728029454137985"/>
    <n v="3.5927956147220046"/>
    <n v="3.6257808063600225E-2"/>
  </r>
  <r>
    <s v="Influencer 248"/>
    <n v="9.2517006802721083E-2"/>
    <n v="1.641025641025641E-2"/>
    <n v="0.16728316326530612"/>
    <n v="3.5928237129485181"/>
    <n v="3.6255656108597288E-2"/>
  </r>
  <r>
    <s v="Influencer 249"/>
    <n v="9.2520198071409959E-2"/>
    <n v="1.6411258795934323E-2"/>
    <n v="0.16728600921073528"/>
    <n v="3.5928515928515927"/>
    <n v="3.6253521126760564E-2"/>
  </r>
  <r>
    <s v="Influencer 250"/>
    <n v="9.2523364485981308E-2"/>
    <n v="1.6412253374870199E-2"/>
    <n v="0.16728883264789624"/>
    <n v="3.5928792569659445"/>
    <n v="3.6251402918069588E-2"/>
  </r>
  <r>
    <s v="Influencer 251"/>
    <n v="9.2526506335660716E-2"/>
    <n v="1.6413240237910524E-2"/>
    <n v="0.16729163384276036"/>
    <n v="3.5929067077872014"/>
    <n v="3.624930128563443E-2"/>
  </r>
  <r>
    <s v="Influencer 252"/>
    <n v="9.2529623905203501E-2"/>
    <n v="1.6414219474497681E-2"/>
    <n v="0.16729441305712492"/>
    <n v="3.5929339477726576"/>
    <n v="3.6247216035634744E-2"/>
  </r>
  <r>
    <s v="Influencer 253"/>
    <n v="9.253271747498075E-2"/>
    <n v="1.6415191172696946E-2"/>
    <n v="0.1672971705486947"/>
    <n v="3.5929609793420045"/>
    <n v="3.6245146977260119E-2"/>
  </r>
  <r>
    <s v="Influencer 254"/>
    <n v="9.2535787321063392E-2"/>
    <n v="1.6416155419222905E-2"/>
    <n v="0.16729990657116164"/>
    <n v="3.5929878048780486"/>
    <n v="3.6243093922651931E-2"/>
  </r>
  <r>
    <s v="Influencer 255"/>
    <n v="9.2538833715304303E-2"/>
    <n v="1.6417112299465242E-2"/>
    <n v="0.16730262137428262"/>
    <n v="3.5930144267274109"/>
    <n v="3.6241056686846448E-2"/>
  </r>
  <r>
    <s v="Influencer 256"/>
    <n v="9.2541856925418567E-2"/>
    <n v="1.6418061897513953E-2"/>
    <n v="0.1673053152039555"/>
    <n v="3.5930408472012103"/>
    <n v="3.62390350877193E-2"/>
  </r>
  <r>
    <s v="Influencer 257"/>
    <n v="9.2544857215061921E-2"/>
    <n v="1.6419004296183978E-2"/>
    <n v="0.16730798830229338"/>
    <n v="3.5930670685757349"/>
    <n v="3.6237028945931185E-2"/>
  </r>
  <r>
    <s v="Influencer 258"/>
    <n v="9.2547834843907356E-2"/>
    <n v="1.6419939577039275E-2"/>
    <n v="0.16731064090769704"/>
    <n v="3.5930930930930929"/>
    <n v="3.6235038084874861E-2"/>
  </r>
  <r>
    <s v="Influencer 259"/>
    <n v="9.2550790067720087E-2"/>
    <n v="1.6420867820416352E-2"/>
    <n v="0.16731327325492593"/>
    <n v="3.593118922961855"/>
    <n v="3.6233062330623303E-2"/>
  </r>
  <r>
    <s v="Influencer 260"/>
    <n v="9.2553723138430785E-2"/>
    <n v="1.6421789105447275E-2"/>
    <n v="0.16731588557516738"/>
    <n v="3.593144560357675"/>
    <n v="3.6231101511879048E-2"/>
  </r>
  <r>
    <s v="Influencer 261"/>
    <n v="9.2556634304207117E-2"/>
    <n v="1.642270351008215E-2"/>
    <n v="0.16731847809610428"/>
    <n v="3.5931700074239048"/>
    <n v="3.6229155459924688E-2"/>
  </r>
  <r>
    <s v="Influencer 262"/>
    <n v="9.2559523809523814E-2"/>
    <n v="1.6423611111111111E-2"/>
    <n v="0.16732105104198128"/>
    <n v="3.5931952662721893"/>
    <n v="3.6227224008574491E-2"/>
  </r>
  <r>
    <s v="Influencer 263"/>
    <n v="9.2562391895231036E-2"/>
    <n v="1.6424511984185815E-2"/>
    <n v="0.16732360463366933"/>
    <n v="3.593220338983051"/>
    <n v="3.6225306994127071E-2"/>
  </r>
  <r>
    <s v="Influencer 264"/>
    <n v="9.2565238798621371E-2"/>
    <n v="1.6425406203840472E-2"/>
    <n v="0.16732613908872901"/>
    <n v="3.5932452276064613"/>
    <n v="3.6223404255319148E-2"/>
  </r>
  <r>
    <s v="Influencer 265"/>
    <n v="9.2568064753495216E-2"/>
    <n v="1.6426293843512386E-2"/>
    <n v="0.16732865462147231"/>
    <n v="3.5932699341623993"/>
    <n v="3.6221515633280341E-2"/>
  </r>
  <r>
    <s v="Influencer 266"/>
    <n v="9.2570869990224833E-2"/>
    <n v="1.6427174975562071E-2"/>
    <n v="0.16733115144302291"/>
    <n v="3.5932944606413995"/>
    <n v="3.6219640971488914E-2"/>
  </r>
  <r>
    <s v="Influencer 267"/>
    <n v="9.2573654735816899E-2"/>
    <n v="1.6428049671292914E-2"/>
    <n v="0.16733362976137542"/>
    <n v="3.5933188090050834"/>
    <n v="3.6217780115728564E-2"/>
  </r>
  <r>
    <s v="Influencer 268"/>
    <n v="9.2576419213973804E-2"/>
    <n v="1.6428918000970402E-2"/>
    <n v="0.16733608978145303"/>
    <n v="3.5933429811866859"/>
    <n v="3.6215932914046123E-2"/>
  </r>
  <r>
    <s v="Influencer 269"/>
    <n v="9.2579163645153492E-2"/>
    <n v="1.6429780033840949E-2"/>
    <n v="0.16733853170516405"/>
    <n v="3.5933669790915643"/>
    <n v="3.6214099216710184E-2"/>
  </r>
  <r>
    <s v="Influencer 270"/>
    <n v="9.2581888246628136E-2"/>
    <n v="1.6430635838150288E-2"/>
    <n v="0.16734095573145705"/>
    <n v="3.5933908045977012"/>
    <n v="3.6212278876170657E-2"/>
  </r>
  <r>
    <s v="Influencer 271"/>
    <n v="9.2584593232541396E-2"/>
    <n v="1.6431485481161506E-2"/>
    <n v="0.16734336205637507"/>
    <n v="3.5934144595561919"/>
    <n v="3.6210471747019184E-2"/>
  </r>
  <r>
    <s v="Influencer 272"/>
    <n v="9.2587278813964613E-2"/>
    <n v="1.6432329029172646E-2"/>
    <n v="0.16734575087310827"/>
    <n v="3.593437945791726"/>
    <n v="3.6208677685950416E-2"/>
  </r>
  <r>
    <s v="Influencer 273"/>
    <n v="9.2589945198951626E-2"/>
    <n v="1.6433166547533951E-2"/>
    <n v="0.16734812237204583"/>
    <n v="3.593461265103056"/>
    <n v="3.6206896551724141E-2"/>
  </r>
  <r>
    <s v="Influencer 274"/>
    <n v="9.2592592592592587E-2"/>
    <n v="1.6433998100664766E-2"/>
    <n v="0.16735047674082634"/>
    <n v="3.5934844192634561"/>
    <n v="3.6205128205128202E-2"/>
  </r>
  <r>
    <s v="Influencer 275"/>
    <n v="9.259522119706648E-2"/>
    <n v="1.6434823752070025E-2"/>
    <n v="0.16735281416438749"/>
    <n v="3.5935074100211715"/>
    <n v="3.6203372508942261E-2"/>
  </r>
  <r>
    <s v="Influencer 276"/>
    <n v="9.2597831211692599E-2"/>
    <n v="1.6435643564356436E-2"/>
    <n v="0.16735513482501435"/>
    <n v="3.5935302390998594"/>
    <n v="3.6201629327902239E-2"/>
  </r>
  <r>
    <s v="Influencer 277"/>
    <n v="9.2600422832980978E-2"/>
    <n v="1.6436457599248298E-2"/>
    <n v="0.16735743890238675"/>
    <n v="3.593552908199019"/>
    <n v="3.6199898528665654E-2"/>
  </r>
  <r>
    <s v="Influencer 278"/>
    <n v="9.2602996254681644E-2"/>
    <n v="1.6437265917602997E-2"/>
    <n v="0.16735972657362574"/>
    <n v="3.5935754189944134"/>
    <n v="3.6198179979777555E-2"/>
  </r>
  <r>
    <s v="Influencer 279"/>
    <n v="9.2605551667832978E-2"/>
    <n v="1.6438068579426174E-2"/>
    <n v="0.16736199801333901"/>
    <n v="3.5935977731384829"/>
    <n v="3.6196473551637277E-2"/>
  </r>
  <r>
    <s v="Influencer 280"/>
    <n v="9.2608089260808921E-2"/>
    <n v="1.6438865643886566E-2"/>
    <n v="0.16736425339366515"/>
    <n v="3.5936199722607491"/>
    <n v="3.6194779116465861E-2"/>
  </r>
  <r>
    <s v="Influencer 281"/>
    <n v="9.26106092193653E-2"/>
    <n v="1.6439657169330553E-2"/>
    <n v="0.16736649288431732"/>
    <n v="3.59364201796821"/>
    <n v="3.6193096548274135E-2"/>
  </r>
  <r>
    <s v="Influencer 282"/>
    <n v="9.2613111726685141E-2"/>
    <n v="1.64404432132964E-2"/>
    <n v="0.16736871665262568"/>
    <n v="3.5936639118457299"/>
    <n v="3.6191425722831502E-2"/>
  </r>
  <r>
    <s v="Influencer 283"/>
    <n v="9.2615596963423044E-2"/>
    <n v="1.644122383252818E-2"/>
    <n v="0.16737092486357913"/>
    <n v="3.5936856554564174"/>
    <n v="3.618976651763537E-2"/>
  </r>
  <r>
    <s v="Influencer 284"/>
    <n v="9.261806510774874E-2"/>
    <n v="1.6441999082989454E-2"/>
    <n v="0.16737311767986615"/>
    <n v="3.5937072503419971"/>
    <n v="3.6188118811881186E-2"/>
  </r>
  <r>
    <s v="Influencer 285"/>
    <n v="9.2620516335389536E-2"/>
    <n v="1.6442769019876628E-2"/>
    <n v="0.16737529526191469"/>
    <n v="3.5937286980231766"/>
    <n v="3.618648248643315E-2"/>
  </r>
  <r>
    <s v="Influencer 286"/>
    <n v="9.2622950819672131E-2"/>
    <n v="1.644353369763206E-2"/>
    <n v="0.16737745776793131"/>
    <n v="3.59375"/>
    <n v="3.6184857423795479E-2"/>
  </r>
  <r>
    <s v="Influencer 287"/>
    <n v="9.2625368731563421E-2"/>
    <n v="1.6444293169956888E-2"/>
    <n v="0.16737960535393956"/>
    <n v="3.5937711577522005"/>
    <n v="3.6183243508084273E-2"/>
  </r>
  <r>
    <s v="Influencer 288"/>
    <n v="9.2627770239710541E-2"/>
    <n v="1.644504748982361E-2"/>
    <n v="0.16738173817381738"/>
    <n v="3.593792172739541"/>
    <n v="3.6181640624999997E-2"/>
  </r>
  <r>
    <s v="Influencer 289"/>
    <n v="9.2630155510480053E-2"/>
    <n v="1.6445796709488394E-2"/>
    <n v="0.16738385637933398"/>
    <n v="3.5938130464021518"/>
    <n v="3.6180048661800489E-2"/>
  </r>
  <r>
    <s v="Influencer 290"/>
    <n v="9.2632524707996405E-2"/>
    <n v="1.6446540880503145E-2"/>
    <n v="0.16738596012018575"/>
    <n v="3.5938337801608577"/>
    <n v="3.6178467507274492E-2"/>
  </r>
  <r>
    <s v="Influencer 291"/>
    <n v="9.2634877994179535E-2"/>
    <n v="1.6447280053727333E-2"/>
    <n v="0.16738804954403158"/>
    <n v="3.5938543754175019"/>
    <n v="3.6176897051715805E-2"/>
  </r>
  <r>
    <s v="Influencer 292"/>
    <n v="9.2637215528781791E-2"/>
    <n v="1.644801427933958E-2"/>
    <n v="0.1673901247965274"/>
    <n v="3.5938748335552595"/>
    <n v="3.6175337186897881E-2"/>
  </r>
  <r>
    <s v="Influencer 293"/>
    <n v="9.2639537469424063E-2"/>
    <n v="1.644874360684901E-2"/>
    <n v="0.16739218602136002"/>
    <n v="3.5938951559389514"/>
    <n v="3.617378780604897E-2"/>
  </r>
  <r>
    <s v="Influencer 294"/>
    <n v="9.2641843971631208E-2"/>
    <n v="1.6449468085106382E-2"/>
    <n v="0.16739423336028025"/>
    <n v="3.5939153439153437"/>
    <n v="3.6172248803827751E-2"/>
  </r>
  <r>
    <s v="Influencer 295"/>
    <n v="9.26441351888668E-2"/>
    <n v="1.6450187762314997E-2"/>
    <n v="0.1673962669531355"/>
    <n v="3.5939353988134477"/>
    <n v="3.6170720076299477E-2"/>
  </r>
  <r>
    <s v="Influencer 296"/>
    <n v="9.2646411272567147E-2"/>
    <n v="1.645090268604139E-2"/>
    <n v="0.16739828693790149"/>
    <n v="3.5939553219448093"/>
    <n v="3.6169201520912547E-2"/>
  </r>
  <r>
    <s v="Influencer 297"/>
    <n v="9.2648672372174681E-2"/>
    <n v="1.6451612903225808E-2"/>
    <n v="0.16740029345071361"/>
    <n v="3.5939751146037984"/>
    <n v="3.6167693036475601E-2"/>
  </r>
  <r>
    <s v="Influencer 298"/>
    <n v="9.2650918635170609E-2"/>
    <n v="1.6452318460192475E-2"/>
    <n v="0.16740228662589737"/>
    <n v="3.5939947780678851"/>
    <n v="3.6166194523135034E-2"/>
  </r>
  <r>
    <s v="Influencer 299"/>
    <n v="9.2653150207107043E-2"/>
    <n v="1.645301940265969E-2"/>
    <n v="0.16740426659599841"/>
    <n v="3.5940143135979179"/>
    <n v="3.6164705882352939E-2"/>
  </r>
  <r>
    <s v="Influencer 300"/>
    <n v="9.2655367231638419E-2"/>
    <n v="1.6453715775749674E-2"/>
    <n v="0.16740623349181194"/>
    <n v="3.5940337224383918"/>
    <n v="3.6163227016885555E-2"/>
  </r>
  <r>
    <s v="Influencer 301"/>
    <n v="9.2657569850552304E-2"/>
    <n v="1.6454407623998267E-2"/>
    <n v="0.16740818744241148"/>
    <n v="3.5940530058177118"/>
    <n v="3.6161757830762038E-2"/>
  </r>
  <r>
    <s v="Influencer 302"/>
    <n v="9.2659758203799653E-2"/>
    <n v="1.6455094991364421E-2"/>
    <n v="0.16741012857517712"/>
    <n v="3.5940721649484537"/>
    <n v="3.6160298229263747E-2"/>
  </r>
  <r>
    <s v="Influencer 303"/>
    <n v="9.2661932429524418E-2"/>
    <n v="1.645577792123951E-2"/>
    <n v="0.16741205701582321"/>
    <n v="3.5940912010276174"/>
    <n v="3.6158848118903852E-2"/>
  </r>
  <r>
    <s v="Influencer 304"/>
    <n v="9.2664092664092659E-2"/>
    <n v="1.6456456456456457E-2"/>
    <n v="0.16741397288842544"/>
    <n v="3.5941101152368757"/>
    <n v="3.6157407407407409E-2"/>
  </r>
  <r>
    <s v="Influencer 305"/>
    <n v="9.2666239042121012E-2"/>
    <n v="1.6457130639298694E-2"/>
    <n v="0.16741587631544758"/>
    <n v="3.5941289087428205"/>
    <n v="3.6155976003691741E-2"/>
  </r>
  <r>
    <s v="Influencer 306"/>
    <n v="9.2668371696504687E-2"/>
    <n v="1.6457800511508951E-2"/>
    <n v="0.16741776741776743"/>
    <n v="3.5941475826972011"/>
    <n v="3.6154553817847289E-2"/>
  </r>
  <r>
    <s v="Influencer 307"/>
    <n v="9.2670490758444871E-2"/>
    <n v="1.6458466114297854E-2"/>
    <n v="0.16741964631470246"/>
    <n v="3.594166138237159"/>
    <n v="3.6153140761118752E-2"/>
  </r>
  <r>
    <s v="Influencer 308"/>
    <n v="9.2672596357475642E-2"/>
    <n v="1.6459127488352394E-2"/>
    <n v="0.167421513124035"/>
    <n v="3.5941845764854614"/>
    <n v="3.6151736745886655E-2"/>
  </r>
  <r>
    <s v="Influencer 309"/>
    <n v="9.2674688621490392E-2"/>
    <n v="1.6459784673844204E-2"/>
    <n v="0.16742336796203669"/>
    <n v="3.5942028985507246"/>
    <n v="3.61503416856492E-2"/>
  </r>
  <r>
    <s v="Influencer 310"/>
    <n v="9.2676767676767677E-2"/>
    <n v="1.646043771043771E-2"/>
    <n v="0.16742521094349272"/>
    <n v="3.5942211055276383"/>
    <n v="3.6148955495004541E-2"/>
  </r>
  <r>
    <s v="Influencer 311"/>
    <n v="9.2678833647996645E-2"/>
    <n v="1.6461086637298093E-2"/>
    <n v="0.16742704218172549"/>
    <n v="3.5942391984971822"/>
    <n v="3.6147578089633321E-2"/>
  </r>
  <r>
    <s v="Influencer 312"/>
    <n v="9.2680886658301972E-2"/>
    <n v="1.6461731493099121E-2"/>
    <n v="0.16742886178861788"/>
    <n v="3.5942571785268416"/>
    <n v="3.6146209386281589E-2"/>
  </r>
  <r>
    <s v="Influencer 313"/>
    <n v="9.2682926829268292E-2"/>
    <n v="1.6462372316030854E-2"/>
    <n v="0.16743066987463595"/>
    <n v="3.5942750466708153"/>
    <n v="3.6144849302744038E-2"/>
  </r>
  <r>
    <s v="Influencer 314"/>
    <n v="9.2684954280964252E-2"/>
    <n v="1.6463009143807147E-2"/>
    <n v="0.1674324665488513"/>
    <n v="3.5942928039702231"/>
    <n v="3.6143497757847531E-2"/>
  </r>
  <r>
    <s v="Influencer 315"/>
    <n v="9.2686969131966029E-2"/>
    <n v="1.6463642013673088E-2"/>
    <n v="0.16743425191896313"/>
    <n v="3.5943104514533086"/>
    <n v="3.6142154671434959E-2"/>
  </r>
  <r>
    <s v="Influencer 316"/>
    <n v="9.2688971499380421E-2"/>
    <n v="1.6464270962412226E-2"/>
    <n v="0.16743602609131961"/>
    <n v="3.5943279901356351"/>
    <n v="3.6140819964349376E-2"/>
  </r>
  <r>
    <s v="Influencer 317"/>
    <n v="9.2690961498867616E-2"/>
    <n v="1.6464896026353718E-2"/>
    <n v="0.1674377891709391"/>
    <n v="3.5943454210202828"/>
    <n v="3.613949355841848E-2"/>
  </r>
  <r>
    <s v="Influencer 318"/>
    <n v="9.2692939244663389E-2"/>
    <n v="1.6465517241379311E-2"/>
    <n v="0.16743954126153079"/>
    <n v="3.5943627450980391"/>
    <n v="3.6138175376439326E-2"/>
  </r>
  <r>
    <s v="Influencer 319"/>
    <n v="9.2694904849600981E-2"/>
    <n v="1.6466134642930223E-2"/>
    <n v="0.1674412824655151"/>
    <n v="3.594379963347587"/>
    <n v="3.6136865342163357E-2"/>
  </r>
  <r>
    <s v="Influencer 320"/>
    <n v="9.2696858425132603E-2"/>
    <n v="1.646674826601387E-2"/>
    <n v="0.16744301288404362"/>
    <n v="3.5943970767356883"/>
    <n v="3.6135563380281691E-2"/>
  </r>
  <r>
    <s v="Influencer 321"/>
    <n v="9.269880008135041E-2"/>
    <n v="1.6467358145210494E-2"/>
    <n v="0.16744473261701864"/>
    <n v="3.5944140862173648"/>
    <n v="3.6134269416410708E-2"/>
  </r>
  <r>
    <s v="Influencer 322"/>
    <n v="9.27007299270073E-2"/>
    <n v="1.6467964314679642E-2"/>
    <n v="0.16744644176311255"/>
    <n v="3.5944309927360774"/>
    <n v="3.6132983377077862E-2"/>
  </r>
  <r>
    <s v="Influencer 323"/>
    <n v="9.2702648069537097E-2"/>
    <n v="1.6468566808166565E-2"/>
    <n v="0.16744814041978642"/>
    <n v="3.5944477972238986"/>
    <n v="3.6131705189707805E-2"/>
  </r>
  <r>
    <s v="Influencer 324"/>
    <n v="9.2704554615074569E-2"/>
    <n v="1.6469165659008463E-2"/>
    <n v="0.16744982868330885"/>
    <n v="3.5944645006016849"/>
    <n v="3.6130434782608696E-2"/>
  </r>
  <r>
    <s v="Influencer 325"/>
    <n v="9.270644966847498E-2"/>
    <n v="1.6469760900140646E-2"/>
    <n v="0.16745150664877395"/>
    <n v="3.5944811037792443"/>
    <n v="3.6129172084958819E-2"/>
  </r>
  <r>
    <s v="Influencer 326"/>
    <n v="9.2708333333333337E-2"/>
    <n v="1.6470352564102564E-2"/>
    <n v="0.1674531744101192"/>
    <n v="3.5944976076555024"/>
    <n v="3.6127917026793431E-2"/>
  </r>
  <r>
    <s v="Influencer 327"/>
    <n v="9.2710205712003196E-2"/>
    <n v="1.647094068304374E-2"/>
    <n v="0.16745483206014308"/>
    <n v="3.5945140131186641"/>
    <n v="3.6126669538991817E-2"/>
  </r>
  <r>
    <s v="Influencer 328"/>
    <n v="9.2712066905615287E-2"/>
    <n v="1.647152528872959E-2"/>
    <n v="0.16745647969052224"/>
    <n v="3.5945303210463733"/>
    <n v="3.6125429553264601E-2"/>
  </r>
  <r>
    <s v="Influencer 329"/>
    <n v="9.271391701409569E-2"/>
    <n v="1.6472106412547149E-2"/>
    <n v="0.16745811739182836"/>
    <n v="3.5945465323058685"/>
    <n v="3.6124197002141326E-2"/>
  </r>
  <r>
    <s v="Influencer 330"/>
    <n v="9.2715756136183686E-2"/>
    <n v="1.647268408551069E-2"/>
    <n v="0.16745974525354482"/>
    <n v="3.5945626477541373"/>
    <n v="3.6122971818958155E-2"/>
  </r>
  <r>
    <s v="Influencer 331"/>
    <n v="9.271758436944938E-2"/>
    <n v="1.6473258338267221E-2"/>
    <n v="0.1674613633640829"/>
    <n v="3.5945786682380674"/>
    <n v="3.6121753937845891E-2"/>
  </r>
  <r>
    <s v="Influencer 332"/>
    <n v="9.2719401810310895E-2"/>
    <n v="1.6473829201101929E-2"/>
    <n v="0.16746297181079789"/>
    <n v="3.5945945945945947"/>
    <n v="3.6120543293718166E-2"/>
  </r>
  <r>
    <s v="Influencer 333"/>
    <n v="9.2721208554051401E-2"/>
    <n v="1.6474396703943496E-2"/>
    <n v="0.16746457068000475"/>
    <n v="3.5946104276508493"/>
    <n v="3.6119339822259837E-2"/>
  </r>
  <r>
    <s v="Influencer 334"/>
    <n v="9.2723004694835687E-2"/>
    <n v="1.6474960876369328E-2"/>
    <n v="0.16746616005699358"/>
    <n v="3.5946261682242993"/>
    <n v="3.6118143459915611E-2"/>
  </r>
  <r>
    <s v="Influencer 335"/>
    <n v="9.2724790325726544E-2"/>
    <n v="1.6475521747610689E-2"/>
    <n v="0.16746774002604475"/>
    <n v="3.5946418171228887"/>
    <n v="3.6116954143878839E-2"/>
  </r>
  <r>
    <s v="Influencer 336"/>
    <n v="9.27265655387009E-2"/>
    <n v="1.6476079346557759E-2"/>
    <n v="0.16746931067044382"/>
    <n v="3.59465737514518"/>
    <n v="3.611577181208054E-2"/>
  </r>
  <r>
    <s v="Influencer 337"/>
    <n v="9.2728330424665509E-2"/>
    <n v="1.6476633701764592E-2"/>
    <n v="0.16747087207249617"/>
    <n v="3.5946728430804864"/>
    <n v="3.6114596403178587E-2"/>
  </r>
  <r>
    <s v="Influencer 338"/>
    <n v="9.2730085073472551E-2"/>
    <n v="1.6477184841453982E-2"/>
    <n v="0.16747242431354142"/>
    <n v="3.5946882217090068"/>
    <n v="3.6113427856547121E-2"/>
  </r>
  <r>
    <s v="Influencer 339"/>
    <n v="9.2731829573934832E-2"/>
    <n v="1.6477732793522267E-2"/>
    <n v="0.16747396747396748"/>
    <n v="3.5947035118019572"/>
    <n v="3.611226611226611E-2"/>
  </r>
  <r>
    <s v="Influencer 340"/>
    <n v="9.2733564013840836E-2"/>
    <n v="1.6478277585544022E-2"/>
    <n v="0.16747550163322444"/>
    <n v="3.5947187141216994"/>
    <n v="3.6111111111111108E-2"/>
  </r>
  <r>
    <s v="Influencer 341"/>
    <n v="9.2735288479969327E-2"/>
    <n v="1.6478819244776691E-2"/>
    <n v="0.16747702686983831"/>
    <n v="3.594733829421866"/>
    <n v="3.6109962794543198E-2"/>
  </r>
  <r>
    <s v="Influencer 342"/>
    <n v="9.2737003058103978E-2"/>
    <n v="1.6479357798165138E-2"/>
    <n v="0.16747854326142425"/>
    <n v="3.5947488584474887"/>
    <n v="3.6108821104699096E-2"/>
  </r>
  <r>
    <s v="Influencer 343"/>
    <n v="9.2738707833047454E-2"/>
    <n v="1.6479893272346103E-2"/>
    <n v="0.16748005088469989"/>
    <n v="3.5947638019351165"/>
    <n v="3.6107685984381424E-2"/>
  </r>
  <r>
    <s v="Influencer 344"/>
    <n v="9.2740402888635498E-2"/>
    <n v="1.6480425693652604E-2"/>
    <n v="0.16748154981549815"/>
    <n v="3.5947786606129397"/>
    <n v="3.6106557377049181E-2"/>
  </r>
  <r>
    <s v="Influencer 345"/>
    <n v="9.2742088307750617E-2"/>
    <n v="1.6480955088118247E-2"/>
    <n v="0.16748304012878004"/>
    <n v="3.5947934352009057"/>
    <n v="3.6105435226808334E-2"/>
  </r>
  <r>
    <s v="Influencer 346"/>
    <n v="9.2743764172335597E-2"/>
    <n v="1.6481481481481482E-2"/>
    <n v="0.1674845218986471"/>
    <n v="3.5948081264108351"/>
    <n v="3.6104319478402605E-2"/>
  </r>
  <r>
    <s v="Influencer 347"/>
    <n v="9.2745430563406825E-2"/>
    <n v="1.6482004899189748E-2"/>
    <n v="0.16748599519835372"/>
    <n v="3.5948227349465389"/>
    <n v="3.6103210077204385E-2"/>
  </r>
  <r>
    <s v="Influencer 348"/>
    <n v="9.2747087561067268E-2"/>
    <n v="1.6482525366403607E-2"/>
    <n v="0.1674874601003192"/>
    <n v="3.5948372615039283"/>
    <n v="3.6102106969205836E-2"/>
  </r>
  <r>
    <s v="Influencer 349"/>
    <n v="9.274873524451939E-2"/>
    <n v="1.6483042908000751E-2"/>
    <n v="0.1674889166761396"/>
    <n v="3.594851706771125"/>
    <n v="3.6101010101010099E-2"/>
  </r>
  <r>
    <s v="Influencer 350"/>
    <n v="9.2750373692077726E-2"/>
    <n v="1.6483557548579969E-2"/>
    <n v="0.16749036499659942"/>
    <n v="3.5948660714285716"/>
    <n v="3.6099919419822726E-2"/>
  </r>
  <r>
    <s v="Influencer 351"/>
    <n v="9.2752002981181289E-2"/>
    <n v="1.6484069312465065E-2"/>
    <n v="0.16749180513168305"/>
    <n v="3.5948803561491376"/>
    <n v="3.6098834873443147E-2"/>
  </r>
  <r>
    <s v="Influencer 352"/>
    <n v="9.2753623188405798E-2"/>
    <n v="1.6484578223708659E-2"/>
    <n v="0.16749323715058612"/>
    <n v="3.5948945615982244"/>
    <n v="3.6097756410256407E-2"/>
  </r>
  <r>
    <s v="Influencer 353"/>
    <n v="9.2755234389475638E-2"/>
    <n v="1.6485084306095979E-2"/>
    <n v="0.16749466112172642"/>
    <n v="3.5949086884338683"/>
    <n v="3.6096683979224928E-2"/>
  </r>
  <r>
    <s v="Influencer 354"/>
    <n v="9.2756836659275685E-2"/>
    <n v="1.648558758314856E-2"/>
    <n v="0.16749607711275499"/>
    <n v="3.5949227373068431"/>
    <n v="3.6095617529880476E-2"/>
  </r>
  <r>
    <s v="Influencer 355"/>
    <n v="9.2758430071862907E-2"/>
    <n v="1.6486088078127879E-2"/>
    <n v="0.16749748519056668"/>
    <n v="3.5949367088607596"/>
    <n v="3.6094557012316252E-2"/>
  </r>
  <r>
    <s v="Influencer 356"/>
    <n v="9.2760014700477761E-2"/>
    <n v="1.6486585814038956E-2"/>
    <n v="0.16749888542131075"/>
    <n v="3.5949506037321624"/>
    <n v="3.6093502377179079E-2"/>
  </r>
  <r>
    <s v="Influencer 357"/>
    <n v="9.2761590617555428E-2"/>
    <n v="1.6487080813633866E-2"/>
    <n v="0.16750027787040125"/>
    <n v="3.5949644225506296"/>
    <n v="3.6092453575661793E-2"/>
  </r>
  <r>
    <s v="Influencer 358"/>
    <n v="9.2763157894736839E-2"/>
    <n v="1.6487573099415204E-2"/>
    <n v="0.16750166260252716"/>
    <n v="3.5949781659388647"/>
    <n v="3.6091410559495662E-2"/>
  </r>
  <r>
    <s v="Influencer 359"/>
    <n v="9.2764716602879535E-2"/>
    <n v="1.6488062693639512E-2"/>
    <n v="0.16750303968166244"/>
    <n v="3.5949918345127925"/>
    <n v="3.6090373280943028E-2"/>
  </r>
  <r>
    <s v="Influencer 360"/>
    <n v="9.2766266812068343E-2"/>
    <n v="1.6488549618320612E-2"/>
    <n v="0.16750440917107584"/>
    <n v="3.5950054288816502"/>
    <n v="3.6089341692789968E-2"/>
  </r>
  <r>
    <s v="Influencer 361"/>
    <n v="9.276780859162588E-2"/>
    <n v="1.6489033895232916E-2"/>
    <n v="0.16750577113334067"/>
    <n v="3.595018949648078"/>
    <n v="3.6088315748339192E-2"/>
  </r>
  <r>
    <s v="Influencer 362"/>
    <n v="9.2769342010122921E-2"/>
    <n v="1.6489515545914678E-2"/>
    <n v="0.16750712563034423"/>
    <n v="3.5950323974082075"/>
    <n v="3.6087295401402965E-2"/>
  </r>
  <r>
    <s v="Influencer 363"/>
    <n v="9.2770867135388499E-2"/>
    <n v="1.6489994591671175E-2"/>
    <n v="0.16750847272329725"/>
    <n v="3.59504577275175"/>
    <n v="3.6086280606296151E-2"/>
  </r>
  <r>
    <s v="Influencer 364"/>
    <n v="9.2772384034519956E-2"/>
    <n v="1.649047105357785E-2"/>
    <n v="0.16750981247274313"/>
    <n v="3.5950590762620838"/>
    <n v="3.6085271317829459E-2"/>
  </r>
  <r>
    <s v="Influencer 365"/>
    <n v="9.277389277389278E-2"/>
    <n v="1.6490944952483415E-2"/>
    <n v="0.16751114493856692"/>
    <n v="3.5950723085163365"/>
    <n v="3.6084267491302668E-2"/>
  </r>
  <r>
    <s v="Influencer 366"/>
    <n v="9.2775393419170238E-2"/>
    <n v="1.6491416309012876E-2"/>
    <n v="0.16751247018000434"/>
    <n v="3.5950854700854702"/>
    <n v="3.6083269082498072E-2"/>
  </r>
  <r>
    <s v="Influencer 367"/>
    <n v="9.2776886035313005E-2"/>
    <n v="1.6491885143570535E-2"/>
    <n v="0.16751378825565047"/>
    <n v="3.5950985615343631"/>
    <n v="3.6082276047673972E-2"/>
  </r>
  <r>
    <s v="Influencer 368"/>
    <n v="9.2778370686588396E-2"/>
    <n v="1.649235147634294E-2"/>
    <n v="0.16751509922346849"/>
    <n v="3.5951115834218914"/>
    <n v="3.6081288343558282E-2"/>
  </r>
  <r>
    <s v="Influencer 369"/>
    <n v="9.2779847436579743E-2"/>
    <n v="1.6492815327301756E-2"/>
    <n v="0.1675164031407981"/>
    <n v="3.5951245363010069"/>
    <n v="3.6080305927342259E-2"/>
  </r>
  <r>
    <s v="Influencer 370"/>
    <n v="9.2781316348195322E-2"/>
    <n v="1.6493276716206654E-2"/>
    <n v="0.16751770006436387"/>
    <n v="3.595137420718816"/>
    <n v="3.6079328756674293E-2"/>
  </r>
  <r>
    <s v="Influencer 371"/>
    <n v="9.2782777483677428E-2"/>
    <n v="1.6493735662608082E-2"/>
    <n v="0.16751899005028351"/>
    <n v="3.5951502372166577"/>
    <n v="3.6078356789653862E-2"/>
  </r>
  <r>
    <s v="Influencer 372"/>
    <n v="9.2784230904611048E-2"/>
    <n v="1.6494192185850052E-2"/>
    <n v="0.16752027315407597"/>
    <n v="3.5951629863301786"/>
    <n v="3.6077389984825493E-2"/>
  </r>
  <r>
    <s v="Influencer 373"/>
    <n v="9.278567667193259E-2"/>
    <n v="1.6494646305072844E-2"/>
    <n v="0.16752154943066935"/>
    <n v="3.5951756685894076"/>
    <n v="3.6076428301172907E-2"/>
  </r>
  <r>
    <s v="Influencer 374"/>
    <n v="9.2787114845938379E-2"/>
    <n v="1.6495098039215686E-2"/>
    <n v="0.16752281893440882"/>
    <n v="3.5951882845188283"/>
    <n v="3.6075471698113211E-2"/>
  </r>
  <r>
    <s v="Influencer 375"/>
    <n v="9.2788545486292992E-2"/>
    <n v="1.6495547407019383E-2"/>
    <n v="0.16752408171906424"/>
    <n v="3.5952008346374544"/>
    <n v="3.6074520135491159E-2"/>
  </r>
  <r>
    <s v="Influencer 376"/>
    <n v="9.2789968652037619E-2"/>
    <n v="1.6495994427028909E-2"/>
    <n v="0.16752533783783785"/>
    <n v="3.5952133194588969"/>
    <n v="3.6073573573573575E-2"/>
  </r>
  <r>
    <s v="Influencer 377"/>
    <n v="9.2791384401598051E-2"/>
    <n v="1.6496439117595969E-2"/>
    <n v="0.16752658734337159"/>
    <n v="3.5952257394914375"/>
    <n v="3.6072631973043806E-2"/>
  </r>
  <r>
    <s v="Influencer 378"/>
    <n v="9.2792792792792789E-2"/>
    <n v="1.6496881496881496E-2"/>
    <n v="0.16752783028775467"/>
    <n v="3.5952380952380953"/>
    <n v="3.6071695294996264E-2"/>
  </r>
  <r>
    <s v="Influencer 379"/>
    <n v="9.2794193882840853E-2"/>
    <n v="1.6497321582858129E-2"/>
    <n v="0.16752906672253065"/>
    <n v="3.5952503871966961"/>
    <n v="3.6070763500931101E-2"/>
  </r>
  <r>
    <s v="Influencer 380"/>
    <n v="9.279558772836953E-2"/>
    <n v="1.6497759393312651E-2"/>
    <n v="0.16753029669870456"/>
    <n v="3.5952626158599381"/>
    <n v="3.6069836552748882E-2"/>
  </r>
  <r>
    <s v="Influencer 381"/>
    <n v="9.2796974385422032E-2"/>
    <n v="1.6498194945848376E-2"/>
    <n v="0.16753152026675003"/>
    <n v="3.5952747817154598"/>
    <n v="3.6068914412745463E-2"/>
  </r>
  <r>
    <s v="Influencer 382"/>
    <n v="9.2798353909465017E-2"/>
    <n v="1.6498628257887518E-2"/>
    <n v="0.16753273747661609"/>
    <n v="3.5952868852459017"/>
    <n v="3.6067997043606803E-2"/>
  </r>
  <r>
    <s v="Influencer 383"/>
    <n v="9.2799726355395934E-2"/>
    <n v="1.6499059346673509E-2"/>
    <n v="0.167533948377734"/>
    <n v="3.5952989269289728"/>
    <n v="3.6067084408403983E-2"/>
  </r>
  <r>
    <s v="Influencer 384"/>
    <n v="9.2801091777550318E-2"/>
    <n v="1.6499488229273284E-2"/>
    <n v="0.167535153019024"/>
    <n v="3.5953109072375127"/>
    <n v="3.6066176470588233E-2"/>
  </r>
  <r>
    <s v="Influencer 385"/>
    <n v="9.2802450229709038E-2"/>
    <n v="1.6499914922579548E-2"/>
    <n v="0.16753635144890172"/>
    <n v="3.5953228266395527"/>
    <n v="3.6065273193986065E-2"/>
  </r>
  <r>
    <s v="Influencer 386"/>
    <n v="9.2803801765105221E-2"/>
    <n v="1.6500339443312965E-2"/>
    <n v="0.16753754371528493"/>
    <n v="3.5953346855983774"/>
    <n v="3.6064374542794438E-2"/>
  </r>
  <r>
    <s v="Influencer 387"/>
    <n v="9.2805146436431354E-2"/>
    <n v="1.6500761808024379E-2"/>
    <n v="0.16753872986559967"/>
    <n v="3.5953464845725849"/>
    <n v="3.6063480481576066E-2"/>
  </r>
  <r>
    <s v="Influencer 388"/>
    <n v="9.2806484295845995E-2"/>
    <n v="1.6501182033096928E-2"/>
    <n v="0.16753990994678675"/>
    <n v="3.5953582240161452"/>
    <n v="3.606259097525473E-2"/>
  </r>
  <r>
    <s v="Influencer 389"/>
    <n v="9.2807815394980633E-2"/>
    <n v="1.650160013474819E-2"/>
    <n v="0.16754108400530776"/>
    <n v="3.5953699043784599"/>
    <n v="3.6061705989110709E-2"/>
  </r>
  <r>
    <s v="Influencer 390"/>
    <n v="9.2809139784946232E-2"/>
    <n v="1.6502016129032258E-2"/>
    <n v="0.16754225208715129"/>
    <n v="3.5953815261044175"/>
    <n v="3.6060825488776246E-2"/>
  </r>
  <r>
    <s v="Influencer 391"/>
    <n v="9.2810457516339873E-2"/>
    <n v="1.6502430031841795E-2"/>
    <n v="0.16754341423783894"/>
    <n v="3.5953930896344515"/>
    <n v="3.605994944023113E-2"/>
  </r>
  <r>
    <s v="Influencer 392"/>
    <n v="9.2811768639251085E-2"/>
    <n v="1.6502841858910062E-2"/>
    <n v="0.16754457050243113"/>
    <n v="3.5954045954045952"/>
    <n v="3.6059077809798272E-2"/>
  </r>
  <r>
    <s v="Influencer 393"/>
    <n v="9.2813073203268301E-2"/>
    <n v="1.6503251625812905E-2"/>
    <n v="0.16754572092553299"/>
    <n v="3.5954160438465372"/>
    <n v="3.6058210564139416E-2"/>
  </r>
  <r>
    <s v="Influencer 394"/>
    <n v="9.2814371257485026E-2"/>
    <n v="1.6503659347970726E-2"/>
    <n v="0.16754686555130013"/>
    <n v="3.5954274353876738"/>
    <n v="3.6057347670250893E-2"/>
  </r>
  <r>
    <s v="Influencer 395"/>
    <n v="9.2815662850506062E-2"/>
    <n v="1.6504065040650405E-2"/>
    <n v="0.16754800442344425"/>
    <n v="3.5954387704511652"/>
    <n v="3.6056489095459422E-2"/>
  </r>
  <r>
    <s v="Influencer 396"/>
    <n v="9.2816948030453497E-2"/>
    <n v="1.6504468718967231E-2"/>
    <n v="0.16754913758523868"/>
    <n v="3.5954500494559842"/>
    <n v="3.6055634807417976E-2"/>
  </r>
  <r>
    <s v="Influencer 397"/>
    <n v="9.2818226844972762E-2"/>
    <n v="1.6504870397886742E-2"/>
    <n v="0.16755026507952386"/>
    <n v="3.595461272816971"/>
    <n v="3.605478477410174E-2"/>
  </r>
  <r>
    <s v="Influencer 398"/>
    <n v="9.2819499341238468E-2"/>
    <n v="1.6505270092226614E-2"/>
    <n v="0.16755138694871283"/>
    <n v="3.5954724409448819"/>
    <n v="3.6053938963804114E-2"/>
  </r>
  <r>
    <s v="Influencer 399"/>
    <n v="9.2820765565960237E-2"/>
    <n v="1.6505667816658451E-2"/>
    <n v="0.16755250323479645"/>
    <n v="3.5954835542464409"/>
    <n v="3.6053097345132741E-2"/>
  </r>
  <r>
    <s v="Influencer 400"/>
    <n v="9.2822025565388391E-2"/>
    <n v="1.6506063585709604E-2"/>
    <n v="0.16755361397934868"/>
    <n v="3.5954946131243877"/>
    <n v="3.6052259887005653E-2"/>
  </r>
  <r>
    <s v="Influencer 401"/>
    <n v="9.2823279385319604E-2"/>
    <n v="1.6506457413764917E-2"/>
    <n v="0.16755471922353174"/>
    <n v="3.595505617977528"/>
    <n v="3.6051426558647411E-2"/>
  </r>
  <r>
    <s v="Influencer 402"/>
    <n v="9.282452707110242E-2"/>
    <n v="1.6506849315068493E-2"/>
    <n v="0.16755581900810115"/>
    <n v="3.5955165692007798"/>
    <n v="3.6050597329585383E-2"/>
  </r>
  <r>
    <s v="Influencer 403"/>
    <n v="9.282576866764275E-2"/>
    <n v="1.6507239303725395E-2"/>
    <n v="0.16755691337341086"/>
    <n v="3.5955274671852213"/>
    <n v="3.6049772169645986E-2"/>
  </r>
  <r>
    <s v="Influencer 404"/>
    <n v="9.2827004219409287E-2"/>
    <n v="1.6507627393703345E-2"/>
    <n v="0.16755800235941801"/>
    <n v="3.5955383123181379"/>
    <n v="3.6048951048951047E-2"/>
  </r>
  <r>
    <s v="Influencer 405"/>
    <n v="9.2828233770438723E-2"/>
    <n v="1.6508013598834387E-2"/>
    <n v="0.16755908600568795"/>
    <n v="3.5955491049830672"/>
    <n v="3.6048133937914194E-2"/>
  </r>
  <r>
    <s v="Influencer 406"/>
    <n v="9.2829457364341089E-2"/>
    <n v="1.6508397932816537E-2"/>
    <n v="0.16756016435139895"/>
    <n v="3.5955598455598454"/>
    <n v="3.6047320807237299E-2"/>
  </r>
  <r>
    <s v="Influencer 407"/>
    <n v="9.2830675044304811E-2"/>
    <n v="1.6508780409215402E-2"/>
    <n v="0.16756123743534693"/>
    <n v="3.5955705344246511"/>
    <n v="3.604651162790698E-2"/>
  </r>
  <r>
    <s v="Influencer 408"/>
    <n v="9.2831886853101897E-2"/>
    <n v="1.6509161041465766E-2"/>
    <n v="0.16756230529595015"/>
    <n v="3.5955811719500481"/>
    <n v="3.6045706371191137E-2"/>
  </r>
  <r>
    <s v="Influencer 409"/>
    <n v="9.2833092833092837E-2"/>
    <n v="1.6509539842873178E-2"/>
    <n v="0.16756336797125376"/>
    <n v="3.595591758505031"/>
    <n v="3.604490500863558E-2"/>
  </r>
  <r>
    <s v="Influencer 410"/>
    <n v="9.2834293026231612E-2"/>
    <n v="1.6509916826615484E-2"/>
    <n v="0.16756442549893433"/>
    <n v="3.595602294455067"/>
    <n v="3.604410751206065E-2"/>
  </r>
  <r>
    <s v="Influencer 411"/>
    <n v="9.2835487474070527E-2"/>
    <n v="1.6510292005744377E-2"/>
    <n v="0.16756547791630425"/>
    <n v="3.5956127801621363"/>
    <n v="3.6043313853557926E-2"/>
  </r>
  <r>
    <s v="Influencer 412"/>
    <n v="9.2836676217765049E-2"/>
    <n v="1.6510665393186883E-2"/>
    <n v="0.16756652526031623"/>
    <n v="3.5956232159847765"/>
    <n v="3.6042524005486971E-2"/>
  </r>
  <r>
    <s v="Influencer 413"/>
    <n v="9.2837859298078446E-2"/>
    <n v="1.6511037001746862E-2"/>
    <n v="0.16756756756756758"/>
    <n v="3.5956336022781206"/>
    <n v="3.6041737940472121E-2"/>
  </r>
  <r>
    <s v="Influencer 414"/>
    <n v="9.2839036755386559E-2"/>
    <n v="1.6511406844106465E-2"/>
    <n v="0.16756860487430436"/>
    <n v="3.5956439393939394"/>
    <n v="3.6040955631399314E-2"/>
  </r>
  <r>
    <s v="Influencer 415"/>
    <n v="9.2840208629682314E-2"/>
    <n v="1.6511774932827565E-2"/>
    <n v="0.16756963721642576"/>
    <n v="3.5956542276806802"/>
    <n v="3.6040177051413005E-2"/>
  </r>
  <r>
    <s v="Influencer 416"/>
    <n v="9.2841374960580259E-2"/>
    <n v="1.65121412803532E-2"/>
    <n v="0.16757066462948816"/>
    <n v="3.5956644674835063"/>
    <n v="3.6039402173913042E-2"/>
  </r>
  <r>
    <s v="Influencer 417"/>
    <n v="9.2842535787321059E-2"/>
    <n v="1.6512505899008968E-2"/>
    <n v="0.16757168714870915"/>
    <n v="3.5956746591443349"/>
    <n v="3.603863097255168E-2"/>
  </r>
  <r>
    <s v="Influencer 418"/>
    <n v="9.28436911487759E-2"/>
    <n v="1.6512868801004395E-2"/>
    <n v="0.16757270480897168"/>
    <n v="3.595684803001876"/>
    <n v="3.6037863421230561E-2"/>
  </r>
  <r>
    <s v="Influencer 419"/>
    <n v="9.2844841083450758E-2"/>
    <n v="1.6513229998434319E-2"/>
    <n v="0.16757371764482792"/>
    <n v="3.5956948993916704"/>
    <n v="3.6037099494097807E-2"/>
  </r>
  <r>
    <s v="Influencer 420"/>
    <n v="9.2845985629490785E-2"/>
    <n v="1.6513589503280225E-2"/>
    <n v="0.16757472569050322"/>
    <n v="3.5957049486461252"/>
    <n v="3.6036339165545085E-2"/>
  </r>
  <r>
    <s v="Influencer 421"/>
    <n v="9.2847124824684435E-2"/>
    <n v="1.6513947327411564E-2"/>
    <n v="0.16757572897989997"/>
    <n v="3.5957149510945507"/>
    <n v="3.6035582410204769E-2"/>
  </r>
  <r>
    <s v="Influencer 422"/>
    <n v="9.2848258706467665E-2"/>
    <n v="1.6514303482587065E-2"/>
    <n v="0.16757672754660138"/>
    <n v="3.5957249070631971"/>
    <n v="3.6034829202947087E-2"/>
  </r>
  <r>
    <s v="Influencer 423"/>
    <n v="9.2849387311928031E-2"/>
    <n v="1.6514657980456027E-2"/>
    <n v="0.16757772142387528"/>
    <n v="3.5957348168752898"/>
    <n v="3.6034079518877382E-2"/>
  </r>
  <r>
    <s v="Influencer 424"/>
    <n v="9.2850510677808723E-2"/>
    <n v="1.651501083255958E-2"/>
    <n v="0.16757871064467766"/>
    <n v="3.5957446808510638"/>
    <n v="3.6033333333333334E-2"/>
  </r>
  <r>
    <s v="Influencer 425"/>
    <n v="9.2851628840512582E-2"/>
    <n v="1.6515362050331942E-2"/>
    <n v="0.16757969524165653"/>
    <n v="3.595754499307799"/>
    <n v="3.6032590621882278E-2"/>
  </r>
  <r>
    <s v="Influencer 426"/>
    <n v="9.2852741836105979E-2"/>
    <n v="1.6515711645101662E-2"/>
    <n v="0.16758067524715539"/>
    <n v="3.5957642725598529"/>
    <n v="3.6031851360318515E-2"/>
  </r>
  <r>
    <s v="Influencer 427"/>
    <n v="9.2853849700322733E-2"/>
    <n v="1.6516059628092824E-2"/>
    <n v="0.1675816506932167"/>
    <n v="3.5957740009186954"/>
    <n v="3.6031115524660706E-2"/>
  </r>
  <r>
    <s v="Influencer 428"/>
    <n v="9.2854952468567925E-2"/>
    <n v="1.6516406010426251E-2"/>
    <n v="0.1675826216115856"/>
    <n v="3.5957836846929423"/>
    <n v="3.6030383091149275E-2"/>
  </r>
  <r>
    <s v="Influencer 429"/>
    <n v="9.2856050175921676E-2"/>
    <n v="1.6516750803120699E-2"/>
    <n v="0.16758358803371307"/>
    <n v="3.5957933241883859"/>
    <n v="3.6029654036243822E-2"/>
  </r>
  <r>
    <s v="Influencer 430"/>
    <n v="9.285714285714286E-2"/>
    <n v="1.6517094017094017E-2"/>
    <n v="0.16758454999075956"/>
    <n v="3.5958029197080292"/>
    <n v="3.6028928336620643E-2"/>
  </r>
  <r>
    <s v="Influencer 431"/>
    <n v="9.2858230546672763E-2"/>
    <n v="1.6517435663164305E-2"/>
    <n v="0.16758550751359824"/>
    <n v="3.5958124715521165"/>
    <n v="3.6028205969170217E-2"/>
  </r>
  <r>
    <s v="Influencer 432"/>
    <n v="9.2859313278638708E-2"/>
    <n v="1.6517775752051048E-2"/>
    <n v="0.16758646063281823"/>
    <n v="3.5958219800181652"/>
    <n v="3.6027486910994763E-2"/>
  </r>
  <r>
    <s v="Influencer 433"/>
    <n v="9.286039108685766E-2"/>
    <n v="1.6518114294376232E-2"/>
    <n v="0.1675874093787281"/>
    <n v="3.595831445400997"/>
    <n v="3.6026771139405812E-2"/>
  </r>
  <r>
    <s v="Influencer 434"/>
    <n v="9.2861464004839689E-2"/>
    <n v="1.6518451300665458E-2"/>
    <n v="0.16758835378135872"/>
    <n v="3.5958408679927669"/>
    <n v="3.6026058631921827E-2"/>
  </r>
  <r>
    <s v="Influencer 435"/>
    <n v="9.2862532065791453E-2"/>
    <n v="1.6518786781349028E-2"/>
    <n v="0.16758929387046678"/>
    <n v="3.595850248082995"/>
    <n v="3.6025349366265842E-2"/>
  </r>
  <r>
    <s v="Influencer 436"/>
    <n v="9.2863595302619686E-2"/>
    <n v="1.6519120746763025E-2"/>
    <n v="0.16759022967553774"/>
    <n v="3.5958595859585958"/>
    <n v="3.6024643320363162E-2"/>
  </r>
  <r>
    <s v="Influencer 437"/>
    <n v="9.2864653747934511E-2"/>
    <n v="1.651945320715037E-2"/>
    <n v="0.16759116122578885"/>
    <n v="3.5958688819039066"/>
    <n v="3.6023940472339047E-2"/>
  </r>
  <r>
    <s v="Influencer 438"/>
    <n v="9.2865707434052758E-2"/>
    <n v="1.651978417266187E-2"/>
    <n v="0.16759208855017238"/>
    <n v="3.5958781362007168"/>
    <n v="3.6023240800516464E-2"/>
  </r>
  <r>
    <s v="Influencer 439"/>
    <n v="9.2866756393001348E-2"/>
    <n v="1.652011365335726E-2"/>
    <n v="0.16759301167737847"/>
    <n v="3.5958873491282968"/>
    <n v="3.6022544283413852E-2"/>
  </r>
  <r>
    <s v="Influencer 440"/>
    <n v="9.2867800656520436E-2"/>
    <n v="1.6520441659206207E-2"/>
    <n v="0.16759393063583816"/>
    <n v="3.5958965209634255"/>
    <n v="3.6021850899742934E-2"/>
  </r>
  <r>
    <s v="Influencer 441"/>
    <n v="9.286884025606669E-2"/>
    <n v="1.6520768200089325E-2"/>
    <n v="0.16759484545372624"/>
    <n v="3.5959056519804182"/>
    <n v="3.6021160628406539E-2"/>
  </r>
  <r>
    <s v="Influencer 442"/>
    <n v="9.2869875222816395E-2"/>
    <n v="1.652109328579917E-2"/>
    <n v="0.16759575615896422"/>
    <n v="3.5959147424511544"/>
    <n v="3.602047344849648E-2"/>
  </r>
  <r>
    <s v="Influencer 443"/>
    <n v="9.2870905587668598E-2"/>
    <n v="1.6521416926041203E-2"/>
    <n v="0.16759666277922311"/>
    <n v="3.5959237926451042"/>
    <n v="3.6019789339291411E-2"/>
  </r>
  <r>
    <s v="Influencer 444"/>
    <n v="9.2871931381248149E-2"/>
    <n v="1.6521739130434782E-2"/>
    <n v="0.16759756534192624"/>
    <n v="3.5959328028293545"/>
    <n v="3.6019108280254779E-2"/>
  </r>
  <r>
    <s v="Influencer 445"/>
    <n v="9.2872952633908809E-2"/>
    <n v="1.6522059908514092E-2"/>
    <n v="0.16759846387425203"/>
    <n v="3.595941773268637"/>
    <n v="3.6018430251032726E-2"/>
  </r>
  <r>
    <s v="Influencer 446"/>
    <n v="9.2873969375736165E-2"/>
    <n v="1.6522379269729093E-2"/>
    <n v="0.16759935840313669"/>
    <n v="3.595950704225352"/>
    <n v="3.6017755231452127E-2"/>
  </r>
  <r>
    <s v="Influencer 447"/>
    <n v="9.2874981636550613E-2"/>
    <n v="1.6522697223446452E-2"/>
    <n v="0.16760024895527698"/>
    <n v="3.595959595959596"/>
    <n v="3.6017083201518509E-2"/>
  </r>
  <r>
    <s v="Influencer 448"/>
    <n v="9.2875989445910287E-2"/>
    <n v="1.6523013778950456E-2"/>
    <n v="0.16760113555713271"/>
    <n v="3.595968448729185"/>
    <n v="3.6016414141414141E-2"/>
  </r>
  <r>
    <s v="Influencer 449"/>
    <n v="9.2876992833113944E-2"/>
    <n v="1.6523328945443908E-2"/>
    <n v="0.16760201823492962"/>
    <n v="3.5959772627896807"/>
    <n v="3.6015748031496063E-2"/>
  </r>
  <r>
    <s v="Influencer 450"/>
    <n v="9.2877991827203743E-2"/>
    <n v="1.6523642732049038E-2"/>
    <n v="0.16760289701466172"/>
    <n v="3.5959860383944156"/>
    <n v="3.6015084852294155E-2"/>
  </r>
  <r>
    <s v="Influencer 451"/>
    <n v="9.2878986456968113E-2"/>
    <n v="1.6523955147808359E-2"/>
    <n v="0.16760377192209394"/>
    <n v="3.5959947757945145"/>
    <n v="3.601442458450925E-2"/>
  </r>
  <r>
    <s v="Influencer 452"/>
    <n v="9.287997675094449E-2"/>
    <n v="1.6524266201685556E-2"/>
    <n v="0.16760464298276467"/>
    <n v="3.5960034752389225"/>
    <n v="3.6013767209011262E-2"/>
  </r>
  <r>
    <s v="Influencer 453"/>
    <n v="9.2880962737422065E-2"/>
    <n v="1.6524575902566334E-2"/>
    <n v="0.16760551022198825"/>
    <n v="3.5960121369744256"/>
    <n v="3.6013112706837339E-2"/>
  </r>
  <r>
    <s v="Influencer 454"/>
    <n v="9.2881944444444448E-2"/>
    <n v="1.652488425925926E-2"/>
    <n v="0.16760637366485728"/>
    <n v="3.5960207612456747"/>
    <n v="3.601246105919003E-2"/>
  </r>
  <r>
    <s v="Influencer 455"/>
    <n v="9.2882921899812329E-2"/>
    <n v="1.6525191280496607E-2"/>
    <n v="0.1676072333362453"/>
    <n v="3.5960293482952093"/>
    <n v="3.60118122474355E-2"/>
  </r>
  <r>
    <s v="Influencer 456"/>
    <n v="9.2883895131086136E-2"/>
    <n v="1.6525496974935178E-2"/>
    <n v="0.16760808926080892"/>
    <n v="3.59603789836348"/>
    <n v="3.6011166253101738E-2"/>
  </r>
  <r>
    <s v="Influencer 457"/>
    <n v="9.288486416558861E-2"/>
    <n v="1.6525801351157107E-2"/>
    <n v="0.16760894146299035"/>
    <n v="3.59604641168887"/>
    <n v="3.6010523057876817E-2"/>
  </r>
  <r>
    <s v="Influencer 458"/>
    <n v="9.2885829030407346E-2"/>
    <n v="1.6526104417670683E-2"/>
    <n v="0.16760978996701961"/>
    <n v="3.5960548885077186"/>
    <n v="3.6009882643607168E-2"/>
  </r>
  <r>
    <s v="Influencer 459"/>
    <n v="9.2886789752397309E-2"/>
    <n v="1.6526406182911121E-2"/>
    <n v="0.16761063479691696"/>
    <n v="3.5960633290543433"/>
    <n v="3.6009244992295839E-2"/>
  </r>
  <r>
    <s v="Influencer 460"/>
    <n v="9.2887746358183379E-2"/>
    <n v="1.652670665524136E-2"/>
    <n v="0.16761147597649498"/>
    <n v="3.5960717335610588"/>
    <n v="3.6008610086100859E-2"/>
  </r>
  <r>
    <s v="Influencer 461"/>
    <n v="9.2888698874162748E-2"/>
    <n v="1.652700584295283E-2"/>
    <n v="0.16761231352936104"/>
    <n v="3.5960801022582021"/>
    <n v="3.6007977907333538E-2"/>
  </r>
  <r>
    <s v="Influencer 462"/>
    <n v="9.2889647326507396E-2"/>
    <n v="1.6527303754266212E-2"/>
    <n v="0.16761314747891928"/>
    <n v="3.5960884353741496"/>
    <n v="3.6007348438456828E-2"/>
  </r>
  <r>
    <s v="Influencer 463"/>
    <n v="9.2890591741166456E-2"/>
    <n v="1.6527600397332198E-2"/>
    <n v="0.16761397784837298"/>
    <n v="3.5960967331353415"/>
    <n v="3.6006721662083713E-2"/>
  </r>
  <r>
    <s v="Influencer 464"/>
    <n v="9.2891532143868596E-2"/>
    <n v="1.652789578023223E-2"/>
    <n v="0.16761480466072654"/>
    <n v="3.5961049957662996"/>
    <n v="3.6006097560975607E-2"/>
  </r>
  <r>
    <s v="Influencer 465"/>
    <n v="9.2892468560124342E-2"/>
    <n v="1.6528189910979228E-2"/>
    <n v="0.16761562793878773"/>
    <n v="3.5961132234896493"/>
    <n v="3.6005476118040766E-2"/>
  </r>
  <r>
    <s v="Influencer 466"/>
    <n v="9.289340101522843E-2"/>
    <n v="1.652848279751833E-2"/>
    <n v="0.16761644770516976"/>
    <n v="3.5961214165261381"/>
    <n v="3.6004857316332725E-2"/>
  </r>
  <r>
    <s v="Influencer 467"/>
    <n v="9.2894329534261993E-2"/>
    <n v="1.6528774447727594E-2"/>
    <n v="0.16761726398229335"/>
    <n v="3.5961295750946571"/>
    <n v="3.6004241139048772E-2"/>
  </r>
  <r>
    <s v="Influencer 468"/>
    <n v="9.2895254142094916E-2"/>
    <n v="1.6529064869418703E-2"/>
    <n v="0.16761807679238871"/>
    <n v="3.5961376994122585"/>
    <n v="3.6003627569528414E-2"/>
  </r>
  <r>
    <s v="Influencer 469"/>
    <n v="9.2896174863387984E-2"/>
    <n v="1.6529354070337676E-2"/>
    <n v="0.16761888615749768"/>
    <n v="3.5961457896941766"/>
    <n v="3.6003016591251887E-2"/>
  </r>
  <r>
    <s v="Influencer 470"/>
    <n v="9.2897091722595082E-2"/>
    <n v="1.6529642058165549E-2"/>
    <n v="0.16761969209947555"/>
    <n v="3.5961538461538463"/>
    <n v="3.6002408187838654E-2"/>
  </r>
  <r>
    <s v="Influencer 471"/>
    <n v="9.2898004743965396E-2"/>
    <n v="1.6529928840519046E-2"/>
    <n v="0.16762049463999323"/>
    <n v="3.5961618690029202"/>
    <n v="3.6001802343045959E-2"/>
  </r>
  <r>
    <s v="Influencer 472"/>
    <n v="9.2898913951545536E-2"/>
    <n v="1.6530214424951267E-2"/>
    <n v="0.16762129380053908"/>
    <n v="3.5961698584512907"/>
    <n v="3.6001199040767387E-2"/>
  </r>
  <r>
    <s v="Influencer 473"/>
    <n v="9.2899819369181597E-2"/>
    <n v="1.6530498818952341E-2"/>
    <n v="0.16762208960242078"/>
    <n v="3.5961778147071044"/>
    <n v="3.6000598265031408E-2"/>
  </r>
  <r>
    <s v="Influencer 474"/>
    <n v="9.2900721020521354E-2"/>
    <n v="1.6530782029950085E-2"/>
    <n v="0.16762288206676731"/>
    <n v="3.5961857379767825"/>
    <n v="3.5999999999999997E-2"/>
  </r>
  <r>
    <s v="Influencer 475"/>
    <n v="9.2901618929016189E-2"/>
    <n v="1.653106406531064E-2"/>
    <n v="0.16762367121453084"/>
    <n v="3.5961936284650391"/>
    <n v="3.5999404229967231E-2"/>
  </r>
  <r>
    <s v="Influencer 476"/>
    <n v="9.2902513117923219E-2"/>
    <n v="1.6531344932339133E-2"/>
    <n v="0.16762445706648849"/>
    <n v="3.5962014863748966"/>
    <n v="3.599881093935791E-2"/>
  </r>
  <r>
    <s v="Influencer 477"/>
    <n v="9.2903403610307286E-2"/>
    <n v="1.6531624638280281E-2"/>
    <n v="0.16762523964324413"/>
    <n v="3.596209311907705"/>
    <n v="3.5998220112726194E-2"/>
  </r>
  <r>
    <s v="Influencer 478"/>
    <n v="9.2904290429042899E-2"/>
    <n v="1.6531903190319032E-2"/>
    <n v="0.16762601896523041"/>
    <n v="3.596217105263158"/>
    <n v="3.5997631734754294E-2"/>
  </r>
  <r>
    <s v="Influencer 479"/>
    <n v="9.2905173596816243E-2"/>
    <n v="1.6532180595581172E-2"/>
    <n v="0.16762679505271022"/>
    <n v="3.5962248666393108"/>
    <n v="3.5997045790251106E-2"/>
  </r>
  <r>
    <s v="Influencer 480"/>
    <n v="9.2906053136127084E-2"/>
    <n v="1.6532456861133936E-2"/>
    <n v="0.16762756792577865"/>
    <n v="3.5962325962325963"/>
    <n v="3.5996462264150944E-2"/>
  </r>
  <r>
    <s v="Influencer 481"/>
    <n v="9.2906929069290697E-2"/>
    <n v="1.6532731993986607E-2"/>
    <n v="0.16762833760436471"/>
    <n v="3.5962402942378424"/>
    <n v="3.5995881141512212E-2"/>
  </r>
  <r>
    <s v="Influencer 482"/>
    <n v="9.2907801418439712E-2"/>
    <n v="1.6533006001091106E-2"/>
    <n v="0.16762910410823295"/>
    <n v="3.5962479608482871"/>
    <n v="3.5995302407516146E-2"/>
  </r>
  <r>
    <s v="Influencer 483"/>
    <n v="9.2908670205526067E-2"/>
    <n v="1.6533278889342588E-2"/>
    <n v="0.16762986745698527"/>
    <n v="3.5962555962555962"/>
    <n v="3.5994726047465571E-2"/>
  </r>
  <r>
    <s v="Influencer 484"/>
    <n v="9.2909535452322736E-2"/>
    <n v="1.6533550665580005E-2"/>
    <n v="0.16763062767006243"/>
    <n v="3.596263200649878"/>
    <n v="3.5994152046783627E-2"/>
  </r>
  <r>
    <s v="Influencer 485"/>
    <n v="9.2910397180425652E-2"/>
    <n v="1.653382133658669E-2"/>
    <n v="0.16763138476674591"/>
    <n v="3.5962707742197"/>
    <n v="3.5993580391012546E-2"/>
  </r>
  <r>
    <s v="Influencer 486"/>
    <n v="9.2911255411255417E-2"/>
    <n v="1.6534090909090908E-2"/>
    <n v="0.16763213876615937"/>
    <n v="3.5962783171521036"/>
    <n v="3.5993011065812465E-2"/>
  </r>
  <r>
    <s v="Influencer 487"/>
    <n v="9.2912110166059131E-2"/>
    <n v="1.6534359389766436E-2"/>
    <n v="0.16763288968727036"/>
    <n v="3.5962858296326199"/>
    <n v="3.5992444056960185E-2"/>
  </r>
  <r>
    <s v="Influencer 488"/>
    <n v="9.2912961465912158E-2"/>
    <n v="1.6534626785233091E-2"/>
    <n v="0.1676336375488918"/>
    <n v="3.5962933118452862"/>
    <n v="3.5991879350348026E-2"/>
  </r>
  <r>
    <s v="Influencer 489"/>
    <n v="9.2913809331719777E-2"/>
    <n v="1.6534893102057281E-2"/>
    <n v="0.16763438236968367"/>
    <n v="3.5963007639726579"/>
    <n v="3.5991316931982632E-2"/>
  </r>
  <r>
    <s v="Influencer 490"/>
    <n v="9.2914653784218995E-2"/>
    <n v="1.6535158346752548E-2"/>
    <n v="0.16763512416815451"/>
    <n v="3.5963081861958268"/>
    <n v="3.5990756787983823E-2"/>
  </r>
  <r>
    <s v="Influencer 491"/>
    <n v="9.2915494843980179E-2"/>
    <n v="1.6535422525780098E-2"/>
    <n v="0.167635862962663"/>
    <n v="3.5963155786944334"/>
    <n v="3.5990198904583451E-2"/>
  </r>
  <r>
    <s v="Influencer 492"/>
    <n v="9.2916332531408713E-2"/>
    <n v="1.6535685645549317E-2"/>
    <n v="0.16763659877141934"/>
    <n v="3.5963229416466826"/>
    <n v="3.5989643268124281E-2"/>
  </r>
  <r>
    <s v="Influencer 493"/>
    <n v="9.2917166866746698E-2"/>
    <n v="1.65359477124183E-2"/>
    <n v="0.1676373316124869"/>
    <n v="3.596330275229358"/>
    <n v="3.598908986505886E-2"/>
  </r>
  <r>
    <s v="Influencer 494"/>
    <n v="9.2917997870074542E-2"/>
    <n v="1.6536208732694357E-2"/>
    <n v="0.1676380615037836"/>
    <n v="3.5963375796178343"/>
    <n v="3.5988538681948422E-2"/>
  </r>
  <r>
    <s v="Influencer 495"/>
    <n v="9.2918825561312604E-2"/>
    <n v="1.6536468712634516E-2"/>
    <n v="0.16763878846308347"/>
    <n v="3.5963448549860946"/>
    <n v="3.5987989705461826E-2"/>
  </r>
  <r>
    <s v="Influencer 496"/>
    <n v="9.2919649960222755E-2"/>
    <n v="1.6536727658446035E-2"/>
    <n v="0.16763951250801795"/>
    <n v="3.5963521015067408"/>
    <n v="3.5987442922374428E-2"/>
  </r>
  <r>
    <s v="Influencer 497"/>
    <n v="9.2920471086409953E-2"/>
    <n v="1.6536985576286887E-2"/>
    <n v="0.16764023365607747"/>
    <n v="3.5963593193510093"/>
    <n v="3.5986898319567077E-2"/>
  </r>
  <r>
    <s v="Influencer 498"/>
    <n v="9.2921288959323819E-2"/>
    <n v="1.6537242472266244E-2"/>
    <n v="0.16764095192461267"/>
    <n v="3.5963665086887837"/>
    <n v="3.5986355884025018E-2"/>
  </r>
  <r>
    <s v="Influencer 499"/>
    <n v="9.2922103598260183E-2"/>
    <n v="1.653749835244497E-2"/>
    <n v="0.16764166733083605"/>
    <n v="3.5963736696886084"/>
    <n v="3.5985815602836882E-2"/>
  </r>
  <r>
    <s v="Influencer 500"/>
    <n v="9.2922915022362537E-2"/>
    <n v="1.6537753222836096E-2"/>
    <n v="0.1676423798918231"/>
    <n v="3.5963808025177024"/>
    <n v="3.598527746319366E-2"/>
  </r>
  <r>
    <s v="Influencer 501"/>
    <n v="9.2923723250623605E-2"/>
    <n v="1.6538007089405279E-2"/>
    <n v="0.16764308962451377"/>
    <n v="3.5963879073419709"/>
    <n v="3.5984741452387684E-2"/>
  </r>
  <r>
    <s v="Influencer 502"/>
    <n v="9.2924528301886786E-2"/>
    <n v="1.6538259958071278E-2"/>
    <n v="0.16764379654571385"/>
    <n v="3.596394984326019"/>
    <n v="3.5984207557811621E-2"/>
  </r>
  <r>
    <s v="Influencer 503"/>
    <n v="9.2925330194847652E-2"/>
    <n v="1.6538511834706421E-2"/>
    <n v="0.16764450067209616"/>
    <n v="3.5964020336331637"/>
    <n v="3.5983675766957504E-2"/>
  </r>
  <r>
    <s v="Influencer 504"/>
    <n v="9.2926128948055339E-2"/>
    <n v="1.6538762725137039E-2"/>
    <n v="0.16764520202020203"/>
    <n v="3.5964090554254491"/>
    <n v="3.5983146067415733E-2"/>
  </r>
  <r>
    <s v="Influencer 505"/>
    <n v="9.2926924579914028E-2"/>
    <n v="1.6539012635143936E-2"/>
    <n v="0.16764590060644247"/>
    <n v="3.5964160498636542"/>
    <n v="3.5982618446874122E-2"/>
  </r>
  <r>
    <s v="Influencer 506"/>
    <n v="9.2927717108684346E-2"/>
    <n v="1.6539261570462819E-2"/>
    <n v="0.16764659644709951"/>
    <n v="3.5964230171073095"/>
    <n v="3.5982092893116956E-2"/>
  </r>
  <r>
    <s v="Influencer 507"/>
    <n v="9.292850655248476E-2"/>
    <n v="1.6539509536784743E-2"/>
    <n v="0.16764728955832744"/>
    <n v="3.5964299573147072"/>
    <n v="3.5981569394024013E-2"/>
  </r>
  <r>
    <s v="Influencer 508"/>
    <n v="9.2929292929292931E-2"/>
    <n v="1.6539756539756541E-2"/>
    <n v="0.16764797995615408"/>
    <n v="3.5964368706429126"/>
    <n v="3.5981047937569677E-2"/>
  </r>
  <r>
    <s v="Influencer 509"/>
    <n v="9.2930076256947131E-2"/>
    <n v="1.6540002584981259E-2"/>
    <n v="0.16764866765648198"/>
    <n v="3.5964437572477772"/>
    <n v="3.5980528511821978E-2"/>
  </r>
  <r>
    <s v="Influencer 510"/>
    <n v="9.2930856553147576E-2"/>
    <n v="1.6540247678018576E-2"/>
    <n v="0.16764935267508968"/>
    <n v="3.5964506172839505"/>
    <n v="3.59800111049417E-2"/>
  </r>
  <r>
    <s v="Influencer 511"/>
    <n v="9.2931633835457703E-2"/>
    <n v="1.6540491824385221E-2"/>
    <n v="0.1676500350276329"/>
    <n v="3.5964574509048903"/>
    <n v="3.597949570518149E-2"/>
  </r>
  <r>
    <s v="Influencer 512"/>
    <n v="9.2932408121305571E-2"/>
    <n v="1.6540735029555383E-2"/>
    <n v="0.16765071472964574"/>
    <n v="3.5964642582628747"/>
    <n v="3.5978982300884955E-2"/>
  </r>
  <r>
    <s v="Influencer 513"/>
    <n v="9.2933179427985124E-2"/>
    <n v="1.6540977298961139E-2"/>
    <n v="0.16765139179654184"/>
    <n v="3.596471039509014"/>
    <n v="3.5978470880485787E-2"/>
  </r>
  <r>
    <s v="Influencer 514"/>
    <n v="9.2933947772657455E-2"/>
    <n v="1.6541218637992832E-2"/>
    <n v="0.16765206624361553"/>
    <n v="3.596477794793262"/>
    <n v="3.5977961432506887E-2"/>
  </r>
  <r>
    <s v="Influencer 515"/>
    <n v="9.2934713172352121E-2"/>
    <n v="1.6541459051999489E-2"/>
    <n v="0.16765273808604308"/>
    <n v="3.596484524264425"/>
    <n v="3.5977453945559526E-2"/>
  </r>
  <r>
    <s v="Influencer 516"/>
    <n v="9.2935475643968382E-2"/>
    <n v="1.6541698546289212E-2"/>
    <n v="0.16765340733888376"/>
    <n v="3.5964912280701755"/>
    <n v="3.597694840834248E-2"/>
  </r>
  <r>
    <s v="Influencer 517"/>
    <n v="9.2936235204276435E-2"/>
    <n v="1.6541937126129565E-2"/>
    <n v="0.16765407401708088"/>
    <n v="3.5964979063570612"/>
    <n v="3.5976444809641198E-2"/>
  </r>
  <r>
    <s v="Influencer 518"/>
    <n v="9.2936991869918703E-2"/>
    <n v="1.6542174796747966E-2"/>
    <n v="0.16765473813546306"/>
    <n v="3.5965045592705169"/>
    <n v="3.5975943138326957E-2"/>
  </r>
  <r>
    <s v="Influencer 519"/>
    <n v="9.2937745657410933E-2"/>
    <n v="1.6542411563332065E-2"/>
    <n v="0.1676553997087453"/>
    <n v="3.5965111869548729"/>
    <n v="3.5975443383356072E-2"/>
  </r>
  <r>
    <s v="Influencer 520"/>
    <n v="9.2938496583143501E-2"/>
    <n v="1.6542647431030118E-2"/>
    <n v="0.16765605875153"/>
    <n v="3.5965177895533689"/>
    <n v="3.5974945533769065E-2"/>
  </r>
  <r>
    <s v="Influencer 521"/>
    <n v="9.2939244663382589E-2"/>
    <n v="1.6542882404951369E-2"/>
    <n v="0.167656715278308"/>
    <n v="3.5965243672081604"/>
    <n v="3.5974449578689859E-2"/>
  </r>
  <r>
    <s v="Influencer 522"/>
    <n v="9.2939989914271312E-2"/>
    <n v="1.6543116490166414E-2"/>
    <n v="0.16765736930345984"/>
    <n v="3.5965309200603319"/>
    <n v="3.597395550732501E-2"/>
  </r>
  <r>
    <s v="Influencer 523"/>
    <n v="9.2940732351830882E-2"/>
    <n v="1.6543349691707562E-2"/>
    <n v="0.16765802084125656"/>
    <n v="3.5965374482499057"/>
    <n v="3.5973463308962901E-2"/>
  </r>
  <r>
    <s v="Influencer 524"/>
    <n v="9.2941471991961816E-2"/>
    <n v="1.6543582014569205E-2"/>
    <n v="0.16765866990586092"/>
    <n v="3.5965439519158529"/>
    <n v="3.5972972972972972E-2"/>
  </r>
  <r>
    <s v="Influencer 525"/>
    <n v="9.2942208850445032E-2"/>
    <n v="1.654381346370816E-2"/>
    <n v="0.16765931651132834"/>
    <n v="3.5965504311961003"/>
    <n v="3.5972484488804961E-2"/>
  </r>
  <r>
    <s v="Influencer 526"/>
    <n v="9.2942942942942947E-2"/>
    <n v="1.6544044044044044E-2"/>
    <n v="0.16765996067160793"/>
    <n v="3.5965568862275448"/>
    <n v="3.5971997845988153E-2"/>
  </r>
  <r>
    <s v="Influencer 527"/>
    <n v="9.2943674285000624E-2"/>
    <n v="1.6544273760459596E-2"/>
    <n v="0.16766060240054351"/>
    <n v="3.5965633171460589"/>
    <n v="3.5971513034130612E-2"/>
  </r>
  <r>
    <s v="Influencer 528"/>
    <n v="9.2944402892046876E-2"/>
    <n v="1.6544502617801046E-2"/>
    <n v="0.16766124171187463"/>
    <n v="3.5965697240865024"/>
    <n v="3.5971030042918455E-2"/>
  </r>
  <r>
    <s v="Influencer 529"/>
    <n v="9.29451287793953E-2"/>
    <n v="1.6544730620878436E-2"/>
    <n v="0.16766187861923743"/>
    <n v="3.5965761071827318"/>
    <n v="3.5970548862115127E-2"/>
  </r>
  <r>
    <s v="Influencer 530"/>
    <n v="9.2945851962245404E-2"/>
    <n v="1.654495777446597E-2"/>
    <n v="0.16766251313616573"/>
    <n v="3.5965824665676078"/>
    <n v="3.597006948156066E-2"/>
  </r>
  <r>
    <s v="Influencer 531"/>
    <n v="9.2946572455683649E-2"/>
    <n v="1.6545184083302342E-2"/>
    <n v="0.167663145276092"/>
    <n v="3.5965888023730073"/>
    <n v="3.5969591891170979E-2"/>
  </r>
  <r>
    <s v="Influencer 532"/>
    <n v="9.2947290274684485E-2"/>
    <n v="1.6545409552091068E-2"/>
    <n v="0.1676637750523482"/>
    <n v="3.5965951147298298"/>
    <n v="3.5969116080937169E-2"/>
  </r>
  <r>
    <s v="Influencer 533"/>
    <n v="9.29480054341114E-2"/>
    <n v="1.6545634185500802E-2"/>
    <n v="0.16766440247816675"/>
    <n v="3.596601403768009"/>
    <n v="3.5968642040924793E-2"/>
  </r>
  <r>
    <s v="Influencer 534"/>
    <n v="9.2948717948717952E-2"/>
    <n v="1.6545857988165682E-2"/>
    <n v="0.16766502756668156"/>
    <n v="3.5966076696165192"/>
    <n v="3.5968169761273212E-2"/>
  </r>
  <r>
    <s v="Influencer 535"/>
    <n v="9.2949427833148759E-2"/>
    <n v="1.6546080964685617E-2"/>
    <n v="0.16766565033092884"/>
    <n v="3.5966139124033862"/>
    <n v="3.5967699232194866E-2"/>
  </r>
  <r>
    <s v="Influencer 536"/>
    <n v="9.2950135101940556E-2"/>
    <n v="1.6546303119626626E-2"/>
    <n v="0.16766627078384799"/>
    <n v="3.5966201322556945"/>
    <n v="3.5967230443974631E-2"/>
  </r>
  <r>
    <s v="Influencer 537"/>
    <n v="9.2950839769523105E-2"/>
    <n v="1.6546524457521146E-2"/>
    <n v="0.16766688893828258"/>
    <n v="3.5966263292995966"/>
    <n v="3.5966763386969136E-2"/>
  </r>
  <r>
    <s v="Influencer 538"/>
    <n v="9.2951541850220268E-2"/>
    <n v="1.6546744982868331E-2"/>
    <n v="0.16766750480698123"/>
    <n v="3.5966325036603219"/>
    <n v="3.5966298051606109E-2"/>
  </r>
  <r>
    <s v="Influencer 539"/>
    <n v="9.2952241358250892E-2"/>
    <n v="1.6546964700134361E-2"/>
    <n v="0.16766811840259835"/>
    <n v="3.596638655462185"/>
    <n v="3.5965834428383706E-2"/>
  </r>
  <r>
    <s v="Influencer 540"/>
    <n v="9.2952938307729827E-2"/>
    <n v="1.6547183613752743E-2"/>
    <n v="0.16766872973769525"/>
    <n v="3.5966447848285923"/>
    <n v="3.5965372507869887E-2"/>
  </r>
  <r>
    <s v="Influencer 541"/>
    <n v="9.2953632712668863E-2"/>
    <n v="1.6547401728124619E-2"/>
    <n v="0.16766933882474075"/>
    <n v="3.596650891882053"/>
    <n v="3.5964912280701755E-2"/>
  </r>
  <r>
    <s v="Influencer 542"/>
    <n v="9.2954324586977652E-2"/>
    <n v="1.6547619047619047E-2"/>
    <n v="0.16766994567611218"/>
    <n v="3.5966569767441858"/>
    <n v="3.5964453737584945E-2"/>
  </r>
  <r>
    <s v="Influencer 543"/>
    <n v="9.2955013944464648E-2"/>
    <n v="1.65478355765733E-2"/>
    <n v="0.16767055030409614"/>
    <n v="3.5966630395357271"/>
    <n v="3.5963996869292983E-2"/>
  </r>
  <r>
    <s v="Influencer 544"/>
    <n v="9.2955700798838053E-2"/>
    <n v="1.6548051319293149E-2"/>
    <n v="0.16767115272088942"/>
    <n v="3.5966690803765387"/>
    <n v="3.5963541666666668E-2"/>
  </r>
  <r>
    <s v="Influencer 545"/>
    <n v="9.2956385163706662E-2"/>
    <n v="1.654826628005316E-2"/>
    <n v="0.16767175293859971"/>
    <n v="3.596675099385616"/>
    <n v="3.5963088120613468E-2"/>
  </r>
  <r>
    <s v="Influencer 546"/>
    <n v="9.2957067052580805E-2"/>
    <n v="1.6548480463096961E-2"/>
    <n v="0.16767235096924646"/>
    <n v="3.5966810966810967"/>
    <n v="3.5962636222106902E-2"/>
  </r>
  <r>
    <s v="Influencer 547"/>
    <n v="9.295774647887324E-2"/>
    <n v="1.6548693872637535E-2"/>
    <n v="0.16767294682476178"/>
    <n v="3.5966870723802664"/>
    <n v="3.5962185962185964E-2"/>
  </r>
  <r>
    <s v="Influencer 548"/>
    <n v="9.2958423455900024E-2"/>
    <n v="1.6548906512857488E-2"/>
    <n v="0.16767354051699099"/>
    <n v="3.5966930265995685"/>
    <n v="3.5961737331954499E-2"/>
  </r>
  <r>
    <s v="Influencer 549"/>
    <n v="9.2959097996881374E-2"/>
    <n v="1.6549118387909321E-2"/>
    <n v="0.16767413205769371"/>
    <n v="3.5966989594546108"/>
    <n v="3.5961290322580643E-2"/>
  </r>
  <r>
    <s v="Influencer 550"/>
    <n v="9.2959770114942525E-2"/>
    <n v="1.6549329501915708E-2"/>
    <n v="0.16767472145854434"/>
    <n v="3.5967048710601719"/>
    <n v="3.5960844925296241E-2"/>
  </r>
  <r>
    <s v="Influencer 551"/>
    <n v="9.296043982311461E-2"/>
    <n v="1.6549539858969762E-2"/>
    <n v="0.16767530873113309"/>
    <n v="3.5967107615302107"/>
    <n v="3.5960401131396244E-2"/>
  </r>
  <r>
    <s v="Influencer 552"/>
    <n v="9.2961107134335474E-2"/>
    <n v="1.654974946313529E-2"/>
    <n v="0.16767589388696655"/>
    <n v="3.5967166309778729"/>
    <n v="3.595995893223819E-2"/>
  </r>
  <r>
    <s v="Influencer 553"/>
    <n v="9.2961772061450523E-2"/>
    <n v="1.6549958318447064E-2"/>
    <n v="0.16767647693746851"/>
    <n v="3.5967224795154968"/>
    <n v="3.5959518319241608E-2"/>
  </r>
  <r>
    <s v="Influencer 554"/>
    <n v="9.2962434617213499E-2"/>
    <n v="1.6550166428911078E-2"/>
    <n v="0.16767705789398074"/>
    <n v="3.5967283072546232"/>
    <n v="3.5959079283887467E-2"/>
  </r>
  <r>
    <s v="Influencer 555"/>
    <n v="9.2963094814287411E-2"/>
    <n v="1.6550373798504808E-2"/>
    <n v="0.16767763676776368"/>
    <n v="3.5967341143059994"/>
    <n v="3.5958641817717643E-2"/>
  </r>
  <r>
    <s v="Influencer 556"/>
    <n v="9.2963752665245203E-2"/>
    <n v="1.6550580431177447E-2"/>
    <n v="0.16767821356999713"/>
    <n v="3.596739900779589"/>
    <n v="3.5958205912334354E-2"/>
  </r>
  <r>
    <s v="Influencer 557"/>
    <n v="9.2964408182570651E-2"/>
    <n v="1.6550786330850182E-2"/>
    <n v="0.1676787883117811"/>
    <n v="3.5967456667845772"/>
    <n v="3.5957771559399644E-2"/>
  </r>
  <r>
    <s v="Influencer 558"/>
    <n v="9.2965061378659106E-2"/>
    <n v="1.655099150141643E-2"/>
    <n v="0.16767936100413636"/>
    <n v="3.5967514124293785"/>
    <n v="3.5957338750634837E-2"/>
  </r>
  <r>
    <s v="Influencer 559"/>
    <n v="9.2965712265818304E-2"/>
    <n v="1.6551195946742075E-2"/>
    <n v="0.16767993165800527"/>
    <n v="3.5967571378216427"/>
    <n v="3.5956907477820023E-2"/>
  </r>
  <r>
    <s v="Influencer 560"/>
    <n v="9.2966360856269109E-2"/>
    <n v="1.6551399670665726E-2"/>
    <n v="0.16768050028425241"/>
    <n v="3.5967628430682619"/>
    <n v="3.5956477732793521E-2"/>
  </r>
  <r>
    <s v="Influencer 561"/>
    <n v="9.2967007162146301E-2"/>
    <n v="1.6551602676998942E-2"/>
    <n v="0.16768106689366533"/>
    <n v="3.5967685282753776"/>
    <n v="3.5956049507451376E-2"/>
  </r>
  <r>
    <s v="Influencer 562"/>
    <n v="9.2967651195499296E-2"/>
    <n v="1.655180496952649E-2"/>
    <n v="0.16768163149695511"/>
    <n v="3.596774193548387"/>
    <n v="3.5955622793746846E-2"/>
  </r>
  <r>
    <s v="Influencer 563"/>
    <n v="9.2968292968292968E-2"/>
    <n v="1.6552006552006553E-2"/>
    <n v="0.16768219410475718"/>
    <n v="3.5967798389919494"/>
    <n v="3.595519758368991E-2"/>
  </r>
  <r>
    <s v="Influencer 564"/>
    <n v="9.2968932492408313E-2"/>
    <n v="1.6552207428170988E-2"/>
    <n v="0.16768275472763194"/>
    <n v="3.5967854647099928"/>
    <n v="3.5954773869346736E-2"/>
  </r>
  <r>
    <s v="Influencer 565"/>
    <n v="9.2969569779643227E-2"/>
    <n v="1.6552407601725546E-2"/>
    <n v="0.16768331337606537"/>
    <n v="3.5967910708057205"/>
    <n v="3.5954351642839229E-2"/>
  </r>
  <r>
    <s v="Influencer 566"/>
    <n v="9.2970204841713228E-2"/>
    <n v="1.6552607076350093E-2"/>
    <n v="0.1676838700604697"/>
    <n v="3.5967966573816157"/>
    <n v="3.5953930896344515E-2"/>
  </r>
  <r>
    <s v="Influencer 567"/>
    <n v="9.297083769025212E-2"/>
    <n v="1.6552805855698849E-2"/>
    <n v="0.16768442479118412"/>
    <n v="3.5968022245394509"/>
    <n v="3.5953511622094474E-2"/>
  </r>
  <r>
    <s v="Influencer 568"/>
    <n v="9.2971468336812801E-2"/>
    <n v="1.6553003943400604E-2"/>
    <n v="0.16768497757847534"/>
    <n v="3.5968077723802914"/>
    <n v="3.5953093812375249E-2"/>
  </r>
  <r>
    <s v="Influencer 569"/>
    <n v="9.29720967928679E-2"/>
    <n v="1.6553201343058932E-2"/>
    <n v="0.16768552843253828"/>
    <n v="3.5968133010045031"/>
    <n v="3.5952677459526773E-2"/>
  </r>
  <r>
    <s v="Influencer 570"/>
    <n v="9.2972723069810442E-2"/>
    <n v="1.6553398058252428E-2"/>
    <n v="0.16768607736349672"/>
    <n v="3.5968188105117567"/>
    <n v="3.5952262555942319E-2"/>
  </r>
  <r>
    <s v="Influencer 571"/>
    <n v="9.2973347178954655E-2"/>
    <n v="1.6553594092534901E-2"/>
    <n v="0.16768662438140378"/>
    <n v="3.5968243010010355"/>
    <n v="3.5951849094068004E-2"/>
  </r>
  <r>
    <s v="Influencer 572"/>
    <n v="9.2973969131536507E-2"/>
    <n v="1.6553789449435613E-2"/>
    <n v="0.16768716949624268"/>
    <n v="3.5968297725706408"/>
    <n v="3.5951437066402379E-2"/>
  </r>
  <r>
    <s v="Influencer 573"/>
    <n v="9.2974588938714506E-2"/>
    <n v="1.6553984132459468E-2"/>
    <n v="0.16768771271792735"/>
    <n v="3.5968352253181974"/>
    <n v="3.5951026465495917E-2"/>
  </r>
  <r>
    <s v="Influencer 574"/>
    <n v="9.2975206611570244E-2"/>
    <n v="1.6554178145087237E-2"/>
    <n v="0.16768825405630286"/>
    <n v="3.5968406593406592"/>
    <n v="3.5950617283950617E-2"/>
  </r>
  <r>
    <s v="Influencer 575"/>
    <n v="9.2975822161109195E-2"/>
    <n v="1.6554371490775755E-2"/>
    <n v="0.16768879352114627"/>
    <n v="3.5968460747343163"/>
    <n v="3.5950209514419525E-2"/>
  </r>
  <r>
    <s v="Influencer 576"/>
    <n v="9.297643559826127E-2"/>
    <n v="1.6554564172958135E-2"/>
    <n v="0.16768933112216694"/>
    <n v="3.5968514715947979"/>
    <n v="3.5949803149606302E-2"/>
  </r>
  <r>
    <s v="Influencer 577"/>
    <n v="9.2977046933881466E-2"/>
    <n v="1.6554756195043964E-2"/>
    <n v="0.16768986686900739"/>
    <n v="3.5968568500170823"/>
    <n v="3.5949398182264801E-2"/>
  </r>
  <r>
    <s v="Influencer 578"/>
    <n v="9.2977656178750576E-2"/>
    <n v="1.6554947560419517E-2"/>
    <n v="0.16769040077124364"/>
    <n v="3.5968622100954981"/>
    <n v="3.5948994605198625E-2"/>
  </r>
  <r>
    <s v="Influencer 579"/>
    <n v="9.2978263343575743E-2"/>
    <n v="1.6555138272447933E-2"/>
    <n v="0.16769093283838593"/>
    <n v="3.5968675519237316"/>
    <n v="3.5948592411260707E-2"/>
  </r>
  <r>
    <s v="Influencer 580"/>
    <n v="9.2978868438991141E-2"/>
    <n v="1.6555328334469439E-2"/>
    <n v="0.16769146307987923"/>
    <n v="3.5968728755948334"/>
    <n v="3.5948191593352885E-2"/>
  </r>
  <r>
    <s v="Influencer 581"/>
    <n v="9.2979471475558587E-2"/>
    <n v="1.6555517749801518E-2"/>
    <n v="0.16769199150510378"/>
    <n v="3.5968781812012214"/>
    <n v="3.5947792144425471E-2"/>
  </r>
  <r>
    <s v="Influencer 582"/>
    <n v="9.2980072463768118E-2"/>
    <n v="1.6555706521739131E-2"/>
    <n v="0.16769251812337574"/>
    <n v="3.5968834688346885"/>
    <n v="3.5947394057476864E-2"/>
  </r>
  <r>
    <s v="Influencer 583"/>
    <n v="9.2980671414038651E-2"/>
    <n v="1.6555894653554878E-2"/>
    <n v="0.16769304294394757"/>
    <n v="3.5968887385864052"/>
    <n v="3.5946997325553127E-2"/>
  </r>
  <r>
    <s v="Influencer 584"/>
    <n v="9.2981268336718575E-2"/>
    <n v="1.6556082148499209E-2"/>
    <n v="0.16769356597600873"/>
    <n v="3.5968939905469277"/>
    <n v="3.594660194174757E-2"/>
  </r>
  <r>
    <s v="Influencer 585"/>
    <n v="9.2981863242086293E-2"/>
    <n v="1.6556269009800607E-2"/>
    <n v="0.16769408722868612"/>
    <n v="3.5968992248062017"/>
    <n v="3.5946207899200389E-2"/>
  </r>
  <r>
    <s v="Influencer 586"/>
    <n v="9.2982456140350875E-2"/>
    <n v="1.6556455240665766E-2"/>
    <n v="0.16769460671104469"/>
    <n v="3.5969044414535665"/>
    <n v="3.5945815191098213E-2"/>
  </r>
  <r>
    <s v="Influencer 587"/>
    <n v="9.2983047041652639E-2"/>
    <n v="1.6556640844279779E-2"/>
    <n v="0.16769512443208789"/>
    <n v="3.596909640577763"/>
    <n v="3.5945423810673748E-2"/>
  </r>
  <r>
    <s v="Influencer 588"/>
    <n v="9.2983635956063668E-2"/>
    <n v="1.6556825823806322E-2"/>
    <n v="0.16769564040075818"/>
    <n v="3.5969148222669349"/>
    <n v="3.5945033751205398E-2"/>
  </r>
  <r>
    <s v="Influencer 589"/>
    <n v="9.2984222893588458E-2"/>
    <n v="1.6557010182387828E-2"/>
    <n v="0.16769615462593768"/>
    <n v="3.5969199866086372"/>
    <n v="3.5944645006016844E-2"/>
  </r>
  <r>
    <s v="Influencer 590"/>
    <n v="9.2984807864164437E-2"/>
    <n v="1.6557193923145665E-2"/>
    <n v="0.16769666711644851"/>
    <n v="3.5969251336898398"/>
    <n v="3.5944257568476697E-2"/>
  </r>
  <r>
    <s v="Influencer 591"/>
    <n v="9.2985390877662541E-2"/>
    <n v="1.6557377049180328E-2"/>
    <n v="0.1676971778810534"/>
    <n v="3.5969302635969305"/>
    <n v="3.5943871431998078E-2"/>
  </r>
  <r>
    <s v="Influencer 592"/>
    <n v="9.2985971943887774E-2"/>
    <n v="1.6557559563571588E-2"/>
    <n v="0.16769768692845616"/>
    <n v="3.5969353764157228"/>
    <n v="3.5943486590038314E-2"/>
  </r>
  <r>
    <s v="Influencer 593"/>
    <n v="9.2986551072579748E-2"/>
    <n v="1.6557741469378683E-2"/>
    <n v="0.16769819426730215"/>
    <n v="3.5969404722314597"/>
    <n v="3.5943103036098496E-2"/>
  </r>
  <r>
    <s v="Influencer 594"/>
    <n v="9.2987128273413225E-2"/>
    <n v="1.6557922769640479E-2"/>
    <n v="0.16769869990617881"/>
    <n v="3.596945551128818"/>
    <n v="3.5942720763723152E-2"/>
  </r>
  <r>
    <s v="Influencer 595"/>
    <n v="9.2987703555998669E-2"/>
    <n v="1.655810346737565E-2"/>
    <n v="0.16769920385361611"/>
    <n v="3.5969506131919124"/>
    <n v="3.5942339766499881E-2"/>
  </r>
  <r>
    <s v="Influencer 596"/>
    <n v="9.2988276929882763E-2"/>
    <n v="1.6558283565582834E-2"/>
    <n v="0.1676997061180871"/>
    <n v="3.5969556585043017"/>
    <n v="3.5941960038058988E-2"/>
  </r>
  <r>
    <s v="Influencer 597"/>
    <n v="9.2988848404548963E-2"/>
    <n v="1.6558463067240809E-2"/>
    <n v="0.16770020670800828"/>
    <n v="3.5969606871489925"/>
    <n v="3.5941581572073139E-2"/>
  </r>
  <r>
    <s v="Influencer 598"/>
    <n v="9.2989417989417983E-2"/>
    <n v="1.6558641975308642E-2"/>
    <n v="0.16770070563174011"/>
    <n v="3.5969656992084431"/>
    <n v="3.5941204362256993E-2"/>
  </r>
  <r>
    <s v="Influencer 599"/>
    <n v="9.2989985693848351E-2"/>
    <n v="1.6558820292725873E-2"/>
    <n v="0.16770120289758755"/>
    <n v="3.5969706947645701"/>
    <n v="3.5940828402366863E-2"/>
  </r>
  <r>
    <s v="Influencer 600"/>
    <n v="9.2990551527136894E-2"/>
    <n v="1.6558998022412657E-2"/>
    <n v="0.16770169851380043"/>
    <n v="3.5969756738987506"/>
    <n v="3.5940453686200378E-2"/>
  </r>
  <r>
    <s v="Influencer 601"/>
    <n v="9.2991115498519253E-2"/>
    <n v="1.6559175167269936E-2"/>
    <n v="0.16770219248857388"/>
    <n v="3.596980636691828"/>
    <n v="3.5940080207596134E-2"/>
  </r>
  <r>
    <s v="Influencer 602"/>
    <n v="9.2991677617170393E-2"/>
    <n v="1.6559351730179587E-2"/>
    <n v="0.16770268483004894"/>
    <n v="3.5969855832241153"/>
    <n v="3.5939707960433352E-2"/>
  </r>
  <r>
    <s v="Influencer 603"/>
    <n v="9.2992237892205093E-2"/>
    <n v="1.6559527714004593E-2"/>
    <n v="0.16770317554631281"/>
    <n v="3.5969905135754008"/>
    <n v="3.5939336938631557E-2"/>
  </r>
  <r>
    <s v="Influencer 604"/>
    <n v="9.2992796332678457E-2"/>
    <n v="1.6559703121589171E-2"/>
    <n v="0.16770366464539943"/>
    <n v="3.5969954278249512"/>
    <n v="3.5938967136150232E-2"/>
  </r>
  <r>
    <s v="Influencer 605"/>
    <n v="9.2993352947586358E-2"/>
    <n v="1.6559877955758962E-2"/>
    <n v="0.16770415213528986"/>
    <n v="3.597000326051516"/>
    <n v="3.5938598546988519E-2"/>
  </r>
  <r>
    <s v="Influencer 606"/>
    <n v="9.2993907745865967E-2"/>
    <n v="1.656005221932115E-2"/>
    <n v="0.16770463802391275"/>
    <n v="3.5970052083333335"/>
    <n v="3.5938231165184839E-2"/>
  </r>
  <r>
    <s v="Influencer 607"/>
    <n v="9.2994460736396223E-2"/>
    <n v="1.6560225915064626E-2"/>
    <n v="0.16770512231914475"/>
    <n v="3.5970100747481313"/>
    <n v="3.5937864984816631E-2"/>
  </r>
  <r>
    <s v="Influencer 608"/>
    <n v="9.2995011927998264E-2"/>
    <n v="1.6560399045760139E-2"/>
    <n v="0.16770560502881091"/>
    <n v="3.5970149253731343"/>
    <n v="3.5937499999999997E-2"/>
  </r>
  <r>
    <s v="Influencer 609"/>
    <n v="9.2995561329435969E-2"/>
    <n v="1.6560571614160441E-2"/>
    <n v="0.16770608616068511"/>
    <n v="3.5970197602850664"/>
    <n v="3.5937136204889406E-2"/>
  </r>
  <r>
    <s v="Influencer 610"/>
    <n v="9.2996108949416345E-2"/>
    <n v="1.6560743623000432E-2"/>
    <n v="0.16770656572249054"/>
    <n v="3.5970245795601552"/>
    <n v="3.5936773593677362E-2"/>
  </r>
  <r>
    <s v="Influencer 611"/>
    <n v="9.2996654796590056E-2"/>
    <n v="1.6560915074997302E-2"/>
    <n v="0.16770704372190004"/>
    <n v="3.5970293832741365"/>
    <n v="3.5936412160594108E-2"/>
  </r>
  <r>
    <s v="Influencer 612"/>
    <n v="9.2997198879551823E-2"/>
    <n v="1.6561085972850678E-2"/>
    <n v="0.16770752016653656"/>
    <n v="3.5970341715022567"/>
    <n v="3.5936051899907319E-2"/>
  </r>
  <r>
    <s v="Influencer 613"/>
    <n v="9.2997741206840914E-2"/>
    <n v="1.6561256319242768E-2"/>
    <n v="0.16770799506397349"/>
    <n v="3.5970389443192792"/>
    <n v="3.5935692805921814E-2"/>
  </r>
  <r>
    <s v="Influencer 614"/>
    <n v="9.2998281786941583E-2"/>
    <n v="1.6561426116838487E-2"/>
    <n v="0.16770846842173517"/>
    <n v="3.5970437017994858"/>
    <n v="3.5935334872979216E-2"/>
  </r>
  <r>
    <s v="Influencer 615"/>
    <n v="9.2998820628283477E-2"/>
    <n v="1.6561595368285623E-2"/>
    <n v="0.16770894024729721"/>
    <n v="3.5970484440166826"/>
    <n v="3.593497809545769E-2"/>
  </r>
  <r>
    <s v="Influencer 616"/>
    <n v="9.2999357739242131E-2"/>
    <n v="1.6561764076214944E-2"/>
    <n v="0.16770941054808686"/>
    <n v="3.5970531710442026"/>
    <n v="3.593462246777164E-2"/>
  </r>
  <r>
    <s v="Influencer 617"/>
    <n v="9.299989312813936E-2"/>
    <n v="1.6561932243240356E-2"/>
    <n v="0.16770987933148351"/>
    <n v="3.5970578829549087"/>
    <n v="3.593426798437141E-2"/>
  </r>
  <r>
    <s v="Influencer 618"/>
    <n v="9.3000426803243705E-2"/>
    <n v="1.6562099871959026E-2"/>
    <n v="0.16771034660481896"/>
    <n v="3.5970625798212006"/>
    <n v="3.5933914639742999E-2"/>
  </r>
  <r>
    <s v="Influencer 619"/>
    <n v="9.3000958772770856E-2"/>
    <n v="1.6562266964951528E-2"/>
    <n v="0.16771081237537788"/>
    <n v="3.5970672617150146"/>
    <n v="3.5933562428407791E-2"/>
  </r>
  <r>
    <s v="Influencer 620"/>
    <n v="9.3001489044884061E-2"/>
    <n v="1.6562433524781962E-2"/>
    <n v="0.16771127665039814"/>
    <n v="3.5970719287078294"/>
    <n v="3.5933211344922229E-2"/>
  </r>
  <r>
    <s v="Influencer 621"/>
    <n v="9.3002017627694597E-2"/>
    <n v="1.6562599553998088E-2"/>
    <n v="0.16771173943707124"/>
    <n v="3.5970765808706706"/>
    <n v="3.59328613838776E-2"/>
  </r>
  <r>
    <s v="Influencer 622"/>
    <n v="9.3002544529262085E-2"/>
    <n v="1.6562765055131469E-2"/>
    <n v="0.16771220074254256"/>
    <n v="3.5970812182741119"/>
    <n v="3.593251253989968E-2"/>
  </r>
  <r>
    <s v="Influencer 623"/>
    <n v="9.3003069757595008E-2"/>
    <n v="1.6562930030697576E-2"/>
    <n v="0.16771266057391193"/>
    <n v="3.5970858409882802"/>
    <n v="3.5932164807648534E-2"/>
  </r>
  <r>
    <s v="Influencer 624"/>
    <n v="9.3003593320651029E-2"/>
    <n v="1.6563094483195942E-2"/>
    <n v="0.16771311893823379"/>
    <n v="3.597090449082859"/>
    <n v="3.5931818181818183E-2"/>
  </r>
  <r>
    <s v="Influencer 625"/>
    <n v="9.3004115226337447E-2"/>
    <n v="1.6563258415110266E-2"/>
    <n v="0.16771357584251767"/>
    <n v="3.597095042627092"/>
    <n v="3.5931472657136372E-2"/>
  </r>
  <r>
    <s v="Influencer 626"/>
    <n v="9.3004635482511588E-2"/>
    <n v="1.6563421828908555E-2"/>
    <n v="0.16771403129372853"/>
    <n v="3.5970996216897855"/>
    <n v="3.5931128228364292E-2"/>
  </r>
  <r>
    <s v="Influencer 627"/>
    <n v="9.3005154096981166E-2"/>
    <n v="1.656358472704323E-2"/>
    <n v="0.16771448529878707"/>
    <n v="3.5971041863393136"/>
    <n v="3.5930784890296316E-2"/>
  </r>
  <r>
    <s v="Influencer 628"/>
    <n v="9.3005671077504723E-2"/>
    <n v="1.6563747111951271E-2"/>
    <n v="0.16771493786457012"/>
    <n v="3.5971087366436203"/>
    <n v="3.5930442637759713E-2"/>
  </r>
  <r>
    <s v="Influencer 629"/>
    <n v="9.3006186431791968E-2"/>
    <n v="1.6563908986054313E-2"/>
    <n v="0.167715388997911"/>
    <n v="3.5971132726702226"/>
    <n v="3.5930101465614428E-2"/>
  </r>
  <r>
    <s v="Influencer 630"/>
    <n v="9.3006700167504189E-2"/>
    <n v="1.6564070351758792E-2"/>
    <n v="0.16771583870559981"/>
    <n v="3.5971177944862154"/>
    <n v="3.5929761368752818E-2"/>
  </r>
  <r>
    <s v="Influencer 631"/>
    <n v="9.3007212292254629E-2"/>
    <n v="1.6564231211456046E-2"/>
    <n v="0.16771628699438379"/>
    <n v="3.5971223021582732"/>
    <n v="3.5929422342099351E-2"/>
  </r>
  <r>
    <s v="Influencer 632"/>
    <n v="9.3007722813608848E-2"/>
    <n v="1.6564391567522437E-2"/>
    <n v="0.16771673387096775"/>
    <n v="3.5971267957526547"/>
    <n v="3.5929084380610411E-2"/>
  </r>
  <r>
    <s v="Influencer 633"/>
    <n v="9.3008231739085137E-2"/>
    <n v="1.6564551422319475E-2"/>
    <n v="0.16771717934201422"/>
    <n v="3.597131275335204"/>
    <n v="3.5928747479274034E-2"/>
  </r>
  <r>
    <s v="Influencer 634"/>
    <n v="9.3008739076154812E-2"/>
    <n v="1.6564710778193926E-2"/>
    <n v="0.16771762341414395"/>
    <n v="3.5971357409713574"/>
    <n v="3.5928411633109621E-2"/>
  </r>
  <r>
    <s v="Influencer 635"/>
    <n v="9.3009244832242655E-2"/>
    <n v="1.6564869637477928E-2"/>
    <n v="0.16771806609393616"/>
    <n v="3.5971401927261422"/>
    <n v="3.5928076837167748E-2"/>
  </r>
  <r>
    <s v="Influencer 636"/>
    <n v="9.3009749014727236E-2"/>
    <n v="1.6565028002489109E-2"/>
    <n v="0.16771850738792887"/>
    <n v="3.5971446306641837"/>
    <n v="3.5927743086529886E-2"/>
  </r>
  <r>
    <s v="Influencer 637"/>
    <n v="9.3010251630941287E-2"/>
    <n v="1.6565185875530703E-2"/>
    <n v="0.16771894730261924"/>
    <n v="3.5971490548497056"/>
    <n v="3.5927410376308172E-2"/>
  </r>
  <r>
    <s v="Influencer 638"/>
    <n v="9.3010752688172049E-2"/>
    <n v="1.6565343258891647E-2"/>
    <n v="0.16771938584446386"/>
    <n v="3.5971534653465347"/>
    <n v="3.5927078701645174E-2"/>
  </r>
  <r>
    <s v="Influencer 639"/>
    <n v="9.3011252193661603E-2"/>
    <n v="1.6565500154846702E-2"/>
    <n v="0.16771982301987912"/>
    <n v="3.5971578622181033"/>
    <n v="3.5926748057713655E-2"/>
  </r>
  <r>
    <s v="Influencer 640"/>
    <n v="9.3011750154607303E-2"/>
    <n v="1.6565656565656565E-2"/>
    <n v="0.16772025883524141"/>
    <n v="3.5971622455274521"/>
    <n v="3.5926418439716314E-2"/>
  </r>
  <r>
    <s v="Influencer 641"/>
    <n v="9.3012246578161983E-2"/>
    <n v="1.6565812493567974E-2"/>
    <n v="0.16772069329688763"/>
    <n v="3.5971666153372346"/>
    <n v="3.5926089842885596E-2"/>
  </r>
  <r>
    <s v="Influencer 642"/>
    <n v="9.3012741471434443E-2"/>
    <n v="1.656596794081381E-2"/>
    <n v="0.16772112641111525"/>
    <n v="3.5971709717097169"/>
    <n v="3.5925762262483431E-2"/>
  </r>
  <r>
    <s v="Influencer 643"/>
    <n v="9.3013234841489781E-2"/>
    <n v="1.6566122909613231E-2"/>
    <n v="0.16772155818418283"/>
    <n v="3.5971753147067855"/>
    <n v="3.5925435693801015E-2"/>
  </r>
  <r>
    <s v="Influencer 644"/>
    <n v="9.3013726695349408E-2"/>
    <n v="1.6566277402171703E-2"/>
    <n v="0.16772198862231016"/>
    <n v="3.5971796443899446"/>
    <n v="3.5925110132158593E-2"/>
  </r>
  <r>
    <s v="Influencer 645"/>
    <n v="9.3014217039991909E-2"/>
    <n v="1.6566431420681205E-2"/>
    <n v="0.1677224177316787"/>
    <n v="3.5971839608203244"/>
    <n v="3.592478557290521E-2"/>
  </r>
  <r>
    <s v="Influencer 646"/>
    <n v="9.3014705882353027E-2"/>
    <n v="1.6566584967320278E-2"/>
    <n v="0.16772284551843175"/>
    <n v="3.5971882640586799"/>
    <n v="3.592446201141853E-2"/>
  </r>
  <r>
    <s v="Influencer 647"/>
    <n v="9.3015193229326082E-2"/>
    <n v="1.6566738044254119E-2"/>
    <n v="0.16772327198867484"/>
    <n v="3.5971925541653951"/>
    <n v="3.5924139443104582E-2"/>
  </r>
  <r>
    <s v="Influencer 648"/>
    <n v="9.301567908776226E-2"/>
    <n v="1.6566890653634713E-2"/>
    <n v="0.1677236971484759"/>
    <n v="3.5971968312004874"/>
    <n v="3.5923817863397552E-2"/>
  </r>
  <r>
    <s v="Influencer 649"/>
    <n v="9.3016163464470961E-2"/>
    <n v="1.656704279760091E-2"/>
    <n v="0.16772412100386574"/>
    <n v="3.5972010952236082"/>
    <n v="3.5923497267759563E-2"/>
  </r>
  <r>
    <s v="Influencer 650"/>
    <n v="9.3016646366220146E-2"/>
    <n v="1.6567194478278539E-2"/>
    <n v="0.16772454356083813"/>
    <n v="3.5972053462940461"/>
    <n v="3.5923177651680488E-2"/>
  </r>
  <r>
    <s v="Influencer 651"/>
    <n v="9.3017127799736588E-2"/>
    <n v="1.6567345697780497E-2"/>
    <n v="0.16772496482535021"/>
    <n v="3.5972095844707308"/>
    <n v="3.592285901067771E-2"/>
  </r>
  <r>
    <s v="Influencer 652"/>
    <n v="9.3017607771706215E-2"/>
    <n v="1.6567496458206855E-2"/>
    <n v="0.16772538480332275"/>
    <n v="3.597213809812235"/>
    <n v="3.5922541340295912E-2"/>
  </r>
  <r>
    <s v="Influencer 653"/>
    <n v="9.3018086288774463E-2"/>
    <n v="1.6567646761644957E-2"/>
    <n v="0.16772580350064037"/>
    <n v="3.5972180223767767"/>
    <n v="3.5922224636106885E-2"/>
  </r>
  <r>
    <s v="Influencer 654"/>
    <n v="9.3018563357546491E-2"/>
    <n v="1.6567796610169508E-2"/>
    <n v="0.16772622092315187"/>
    <n v="3.5972222222222223"/>
    <n v="3.5921908893709324E-2"/>
  </r>
  <r>
    <s v="Influencer 655"/>
    <n v="9.3019038984587576E-2"/>
    <n v="1.6567946005842667E-2"/>
    <n v="0.16772663707667052"/>
    <n v="3.59722640940609"/>
    <n v="3.5921594108728611E-2"/>
  </r>
  <r>
    <s v="Influencer 656"/>
    <n v="9.3019513176423346E-2"/>
    <n v="1.6568094950714159E-2"/>
    <n v="0.16772705196697427"/>
    <n v="3.5972305839855507"/>
    <n v="3.5921280276816611E-2"/>
  </r>
  <r>
    <s v="Influencer 657"/>
    <n v="9.3019985939540112E-2"/>
    <n v="1.6568243446821347E-2"/>
    <n v="0.16772746559980603"/>
    <n v="3.597234746017433"/>
    <n v="3.5920967393651478E-2"/>
  </r>
  <r>
    <s v="Influencer 658"/>
    <n v="9.302045728038516E-2"/>
    <n v="1.6568391496189345E-2"/>
    <n v="0.16772787798087399"/>
    <n v="3.5972388955582231"/>
    <n v="3.5920655454937472E-2"/>
  </r>
  <r>
    <s v="Influencer 659"/>
    <n v="9.302092720536706E-2"/>
    <n v="1.6568539100831097E-2"/>
    <n v="0.1677282891158518"/>
    <n v="3.5972430326640694"/>
    <n v="3.5920344456404733E-2"/>
  </r>
  <r>
    <s v="Influencer 660"/>
    <n v="9.3021395720855826E-2"/>
    <n v="1.6568686262747451E-2"/>
    <n v="0.16772869901037896"/>
    <n v="3.5972471573907838"/>
    <n v="3.5920034393809114E-2"/>
  </r>
  <r>
    <s v="Influencer 661"/>
    <n v="9.3021862833183588E-2"/>
    <n v="1.6568832983927324E-2"/>
    <n v="0.16772910767006086"/>
    <n v="3.597251269793845"/>
    <n v="3.591972526293196E-2"/>
  </r>
  <r>
    <s v="Influencer 662"/>
    <n v="9.302232854864434E-2"/>
    <n v="1.6568979266347688E-2"/>
    <n v="0.16772951510046927"/>
    <n v="3.5972553699284009"/>
    <n v="3.591941705957994E-2"/>
  </r>
  <r>
    <s v="Influencer 663"/>
    <n v="9.3022792873494575E-2"/>
    <n v="1.6569125111973722E-2"/>
    <n v="0.16772992130714243"/>
    <n v="3.5972594578492703"/>
    <n v="3.5919109779584846E-2"/>
  </r>
  <r>
    <s v="Influencer 664"/>
    <n v="9.3023255813953487E-2"/>
    <n v="1.6569270522758896E-2"/>
    <n v="0.1677303262955854"/>
    <n v="3.597263533610946"/>
    <n v="3.5918803418803422E-2"/>
  </r>
  <r>
    <s v="Influencer 665"/>
    <n v="9.3023717376203241E-2"/>
    <n v="1.6569415500645033E-2"/>
    <n v="0.16773073007127029"/>
    <n v="3.5972675972675972"/>
    <n v="3.5918497973117129E-2"/>
  </r>
  <r>
    <s v="Influencer 666"/>
    <n v="9.3024177566389213E-2"/>
    <n v="1.6569560047562427E-2"/>
    <n v="0.1677311326396364"/>
    <n v="3.5972716488730723"/>
    <n v="3.5918193438432042E-2"/>
  </r>
  <r>
    <s v="Influencer 667"/>
    <n v="9.3024636390620363E-2"/>
    <n v="1.65697041654299E-2"/>
    <n v="0.16773153400609064"/>
    <n v="3.5972756884809001"/>
    <n v="3.5917889810678581E-2"/>
  </r>
  <r>
    <s v="Influencer 668"/>
    <n v="9.3025093854969376E-2"/>
    <n v="1.656984785615491E-2"/>
    <n v="0.16773193417600762"/>
    <n v="3.5972797161442935"/>
    <n v="3.5917587085811387E-2"/>
  </r>
  <r>
    <s v="Influencer 669"/>
    <n v="9.302554996547302E-2"/>
    <n v="1.6569991121633619E-2"/>
    <n v="0.16773233315473002"/>
    <n v="3.5972837319161499"/>
    <n v="3.5917285259809119E-2"/>
  </r>
  <r>
    <s v="Influencer 670"/>
    <n v="9.3026004728132383E-2"/>
    <n v="1.6570133963750986E-2"/>
    <n v="0.16773273094756866"/>
    <n v="3.5972877358490565"/>
    <n v="3.5916984328674288E-2"/>
  </r>
  <r>
    <s v="Influencer 671"/>
    <n v="9.3026458148913152E-2"/>
    <n v="1.6570276384380841E-2"/>
    <n v="0.16773312755980294"/>
    <n v="3.5972917279952901"/>
    <n v="3.5916684288433073E-2"/>
  </r>
  <r>
    <s v="Influencer 672"/>
    <n v="9.3026910233745833E-2"/>
    <n v="1.6570418385385977E-2"/>
    <n v="0.1677335229966809"/>
    <n v="3.5972957084068193"/>
    <n v="3.5916385135135134E-2"/>
  </r>
  <r>
    <s v="Influencer 673"/>
    <n v="9.3027360988526042E-2"/>
    <n v="1.6570559968618222E-2"/>
    <n v="0.16773391726341955"/>
    <n v="3.5972996771353096"/>
    <n v="3.5916086864853466E-2"/>
  </r>
  <r>
    <s v="Influencer 674"/>
    <n v="9.3027810419114773E-2"/>
    <n v="1.6570701135918527E-2"/>
    <n v="0.16773431036520506"/>
    <n v="3.5973036342321221"/>
    <n v="3.5915789473684213E-2"/>
  </r>
  <r>
    <s v="Influencer 675"/>
    <n v="9.3028258531338615E-2"/>
    <n v="1.6570841889117043E-2"/>
    <n v="0.16773470230719301"/>
    <n v="3.5973075797483172"/>
    <n v="3.591549295774648E-2"/>
  </r>
  <r>
    <s v="Influencer 676"/>
    <n v="9.3028705330990044E-2"/>
    <n v="1.6570982230033195E-2"/>
    <n v="0.1677350930945086"/>
    <n v="3.5973115137346583"/>
    <n v="3.5915197313182198E-2"/>
  </r>
  <r>
    <s v="Influencer 677"/>
    <n v="9.3029150823827636E-2"/>
    <n v="1.6571122160475772E-2"/>
    <n v="0.16773548273224687"/>
    <n v="3.5973154362416109"/>
    <n v="3.5914902536155945E-2"/>
  </r>
  <r>
    <s v="Influencer 678"/>
    <n v="9.3029595015576325E-2"/>
    <n v="1.6571261682242992E-2"/>
    <n v="0.16773587122547293"/>
    <n v="3.5973193473193472"/>
    <n v="3.5914608622854748E-2"/>
  </r>
  <r>
    <s v="Influencer 679"/>
    <n v="9.3030037911927682E-2"/>
    <n v="1.6571400797122583E-2"/>
    <n v="0.16773625857922214"/>
    <n v="3.5973232470177479"/>
    <n v="3.591431556948798E-2"/>
  </r>
  <r>
    <s v="Influencer 680"/>
    <n v="9.3030479518540085E-2"/>
    <n v="1.6571539506891865E-2"/>
    <n v="0.16773664479850048"/>
    <n v="3.5973271353864034"/>
    <n v="3.5914023372287142E-2"/>
  </r>
  <r>
    <s v="Influencer 681"/>
    <n v="9.3030919841039061E-2"/>
    <n v="1.6571677813317826E-2"/>
    <n v="0.16773702988828448"/>
    <n v="3.5973310124746156"/>
    <n v="3.5913732027505731E-2"/>
  </r>
  <r>
    <s v="Influencer 682"/>
    <n v="9.3031358885017415E-2"/>
    <n v="1.6571815718157183E-2"/>
    <n v="0.16773741385352178"/>
    <n v="3.5973348783314019"/>
    <n v="3.5913441531419059E-2"/>
  </r>
  <r>
    <s v="Influencer 683"/>
    <n v="9.3031796656035559E-2"/>
    <n v="1.6571953223156469E-2"/>
    <n v="0.16773779669913105"/>
    <n v="3.597338733005496"/>
    <n v="3.5913151880324123E-2"/>
  </r>
  <r>
    <s v="Influencer 684"/>
    <n v="9.3032233159621697E-2"/>
    <n v="1.6572090330052112E-2"/>
    <n v="0.16773817843000233"/>
    <n v="3.5973425765453495"/>
    <n v="3.5912863070539418E-2"/>
  </r>
  <r>
    <s v="Influencer 685"/>
    <n v="9.3032668401272042E-2"/>
    <n v="1.6572227040570493E-2"/>
    <n v="0.16773855905099727"/>
    <n v="3.5973464089991345"/>
    <n v="3.5912575098404807E-2"/>
  </r>
  <r>
    <s v="Influencer 686"/>
    <n v="9.3033102386451114E-2"/>
    <n v="1.6572363356428022E-2"/>
    <n v="0.16773893856694924"/>
    <n v="3.5973502304147464"/>
    <n v="3.5912287960281342E-2"/>
  </r>
  <r>
    <s v="Influencer 687"/>
    <n v="9.3033535120591912E-2"/>
    <n v="1.6572499279331219E-2"/>
    <n v="0.16773931698266364"/>
    <n v="3.5973540408398046"/>
    <n v="3.5912001652551123E-2"/>
  </r>
  <r>
    <s v="Influencer 688"/>
    <n v="9.3033966609096144E-2"/>
    <n v="1.6572634810976782E-2"/>
    <n v="0.16773969430291802"/>
    <n v="3.5973578403216542"/>
    <n v="3.5911716171617161E-2"/>
  </r>
  <r>
    <s v="Influencer 689"/>
    <n v="9.3034396857334486E-2"/>
    <n v="1.6572769953051642E-2"/>
    <n v="0.16774007053246229"/>
    <n v="3.5973616289073704"/>
    <n v="3.5911431513903191E-2"/>
  </r>
  <r>
    <s v="Influencer 690"/>
    <n v="9.3034825870646765E-2"/>
    <n v="1.6572904707233067E-2"/>
    <n v="0.16774044567601892"/>
    <n v="3.5973654066437573"/>
    <n v="3.5911147675853558E-2"/>
  </r>
  <r>
    <s v="Influencer 691"/>
    <n v="9.3035253654342218E-2"/>
    <n v="1.657303907518869E-2"/>
    <n v="0.16774081973828328"/>
    <n v="3.5973691735773521"/>
    <n v="3.5910864653933047E-2"/>
  </r>
  <r>
    <s v="Influencer 692"/>
    <n v="9.3035680213699679E-2"/>
    <n v="1.6573173058576609E-2"/>
    <n v="0.16774119272392354"/>
    <n v="3.5973729297544259"/>
    <n v="3.5910582444626742E-2"/>
  </r>
  <r>
    <s v="Influencer 693"/>
    <n v="9.3036105553967796E-2"/>
    <n v="1.6573306659045443E-2"/>
    <n v="0.16774156463758119"/>
    <n v="3.5973766752209868"/>
    <n v="3.5910301044439895E-2"/>
  </r>
  <r>
    <s v="Influencer 694"/>
    <n v="9.3036529680365299E-2"/>
    <n v="1.6573439878234397E-2"/>
    <n v="0.16774193548387098"/>
    <n v="3.5973804100227791"/>
    <n v="3.5910020449897752E-2"/>
  </r>
  <r>
    <s v="Influencer 695"/>
    <n v="9.3036952598081119E-2"/>
    <n v="1.6573572717773346E-2"/>
    <n v="0.16774230526738121"/>
    <n v="3.5973841342052886"/>
    <n v="3.5909740657545437E-2"/>
  </r>
  <r>
    <s v="Influencer 696"/>
    <n v="9.3037374312274712E-2"/>
    <n v="1.6573705179282867E-2"/>
    <n v="0.16774267399267398"/>
    <n v="3.5973878478137422"/>
    <n v="3.5909461663947796E-2"/>
  </r>
  <r>
    <s v="Influencer 697"/>
    <n v="9.3037794828076156E-2"/>
    <n v="1.657383726437435E-2"/>
    <n v="0.1677430416642853"/>
    <n v="3.5973915508931102"/>
    <n v="3.5909183465689269E-2"/>
  </r>
  <r>
    <s v="Influencer 698"/>
    <n v="9.3038214150586454E-2"/>
    <n v="1.6573968974650018E-2"/>
    <n v="0.16774340828672527"/>
    <n v="3.5973952434881089"/>
    <n v="3.5908906059373732E-2"/>
  </r>
  <r>
    <s v="Influencer 699"/>
    <n v="9.3038632284877687E-2"/>
    <n v="1.6574100311703033E-2"/>
    <n v="0.16774377386447825"/>
    <n v="3.5973989256432004"/>
    <n v="3.5908629441624366E-2"/>
  </r>
  <r>
    <s v="Influencer 700"/>
    <n v="9.303904923599321E-2"/>
    <n v="1.6574231277117525E-2"/>
    <n v="0.1677441384020032"/>
    <n v="3.5974025974025974"/>
    <n v="3.5908353609083538E-2"/>
  </r>
  <r>
    <s v="Influencer 701"/>
    <n v="9.3039465008947914E-2"/>
    <n v="1.6574361872468683E-2"/>
    <n v="0.16774450190373358"/>
    <n v="3.597406258810262"/>
    <n v="3.5908078558412632E-2"/>
  </r>
  <r>
    <s v="Influencer 702"/>
    <n v="9.3039879608728365E-2"/>
    <n v="1.65744920993228E-2"/>
    <n v="0.16774486437407785"/>
    <n v="3.5974099099099099"/>
    <n v="3.590780428629195E-2"/>
  </r>
  <r>
    <s v="Influencer 703"/>
    <n v="9.3040293040293043E-2"/>
    <n v="1.6574621959237344E-2"/>
    <n v="0.16774522581741938"/>
    <n v="3.59741355074501"/>
    <n v="3.590753078942055E-2"/>
  </r>
  <r>
    <s v="Influencer 704"/>
    <n v="9.3040705308572502E-2"/>
    <n v="1.657475145376102E-2"/>
    <n v="0.16774558623811681"/>
    <n v="3.5974171813587872"/>
    <n v="3.5907258064516126E-2"/>
  </r>
  <r>
    <s v="Influencer 705"/>
    <n v="9.3041116418469613E-2"/>
    <n v="1.6574880584433831E-2"/>
    <n v="0.16774594564050405"/>
    <n v="3.5974208017942249"/>
    <n v="3.590698610831488E-2"/>
  </r>
  <r>
    <s v="Influencer 706"/>
    <n v="9.3041526374859712E-2"/>
    <n v="1.6575009352787131E-2"/>
    <n v="0.16774630402889065"/>
    <n v="3.5974244120940648"/>
    <n v="3.5906714917571372E-2"/>
  </r>
  <r>
    <s v="Influencer 707"/>
    <n v="9.3041935182590824E-2"/>
    <n v="1.6575137760343701E-2"/>
    <n v="0.16774666140756184"/>
    <n v="3.5974280123008109"/>
    <n v="3.5906444489058421E-2"/>
  </r>
  <r>
    <s v="Influencer 708"/>
    <n v="9.3042342846483869E-2"/>
    <n v="1.6575265808617796E-2"/>
    <n v="0.16774701778077875"/>
    <n v="3.5974316024567279"/>
    <n v="3.5906174819566962E-2"/>
  </r>
  <r>
    <s v="Influencer 709"/>
    <n v="9.3042749371332778E-2"/>
    <n v="1.6575393499115208E-2"/>
    <n v="0.16774737315277854"/>
    <n v="3.5974351826038471"/>
    <n v="3.5905905905905908E-2"/>
  </r>
  <r>
    <s v="Influencer 710"/>
    <n v="9.3043154761904764E-2"/>
    <n v="1.6575520833333333E-2"/>
    <n v="0.16774772752777467"/>
    <n v="3.5974387527839644"/>
    <n v="3.590563774490204E-2"/>
  </r>
  <r>
    <s v="Influencer 711"/>
    <n v="9.3043559022940467E-2"/>
    <n v="1.6575647812761215E-2"/>
    <n v="0.16774808090995685"/>
    <n v="3.5974423130386435"/>
    <n v="3.5905370333399883E-2"/>
  </r>
  <r>
    <s v="Influencer 712"/>
    <n v="9.3043962159154142E-2"/>
    <n v="1.6575774438879615E-2"/>
    <n v="0.16774843330349148"/>
    <n v="3.597445863409217"/>
    <n v="3.5905103668261565E-2"/>
  </r>
  <r>
    <s v="Influencer 713"/>
    <n v="9.304436417523386E-2"/>
    <n v="1.6575900713161063E-2"/>
    <n v="0.16774878471252166"/>
    <n v="3.5974494039367895"/>
    <n v="3.5904837746366713E-2"/>
  </r>
  <r>
    <s v="Influencer 714"/>
    <n v="9.3044765075841654E-2"/>
    <n v="1.6576026637069922E-2"/>
    <n v="0.16774913514116729"/>
    <n v="3.597452934662237"/>
    <n v="3.5904572564612325E-2"/>
  </r>
  <r>
    <s v="Influencer 715"/>
    <n v="9.3045164865613747E-2"/>
    <n v="1.6576152212062437E-2"/>
    <n v="0.16774948459352537"/>
    <n v="3.5974564556262094"/>
    <n v="3.5904308119912645E-2"/>
  </r>
  <r>
    <s v="Influencer 716"/>
    <n v="9.3045563549160673E-2"/>
    <n v="1.6576277439586791E-2"/>
    <n v="0.16774983307367014"/>
    <n v="3.5974599668691329"/>
    <n v="3.5904044409199046E-2"/>
  </r>
  <r>
    <s v="Influencer 717"/>
    <n v="9.3045961131067514E-2"/>
    <n v="1.6576402321083171E-2"/>
    <n v="0.16775018058565316"/>
    <n v="3.5974634684312106"/>
    <n v="3.5903781429419919E-2"/>
  </r>
  <r>
    <s v="Influencer 718"/>
    <n v="9.304635761589404E-2"/>
    <n v="1.657652685798381E-2"/>
    <n v="0.1677505271335035"/>
    <n v="3.5974669603524227"/>
    <n v="3.5903519177540533E-2"/>
  </r>
  <r>
    <s v="Influencer 719"/>
    <n v="9.3046753008174887E-2"/>
    <n v="1.6576651051713052E-2"/>
    <n v="0.16775087272122791"/>
    <n v="3.5974704426725324"/>
    <n v="3.590325765054294E-2"/>
  </r>
  <r>
    <s v="Influencer 720"/>
    <n v="9.304714731241974E-2"/>
    <n v="1.6576774903687398E-2"/>
    <n v="0.16775121735281098"/>
    <n v="3.597473915431082"/>
    <n v="3.5902996845425868E-2"/>
  </r>
  <r>
    <s v="Influencer 721"/>
    <n v="9.3047540533113496E-2"/>
    <n v="1.6576898415315563E-2"/>
    <n v="0.16775156103221528"/>
    <n v="3.5974773786673979"/>
    <n v="3.5902736759204565E-2"/>
  </r>
  <r>
    <s v="Influencer 722"/>
    <n v="9.3047932674716435E-2"/>
    <n v="1.6577021587998536E-2"/>
    <n v="0.16775190376338153"/>
    <n v="3.5974808324205916"/>
    <n v="3.5902477388910732E-2"/>
  </r>
  <r>
    <s v="Influencer 723"/>
    <n v="9.3048323741664385E-2"/>
    <n v="1.6577144423129624E-2"/>
    <n v="0.16775224555022869"/>
    <n v="3.5974842767295598"/>
    <n v="3.5902218731592384E-2"/>
  </r>
  <r>
    <s v="Influencer 724"/>
    <n v="9.3048713738368913E-2"/>
    <n v="1.6577266922094509E-2"/>
    <n v="0.16775258639665419"/>
    <n v="3.5974877116329873"/>
    <n v="3.5901960784313729E-2"/>
  </r>
  <r>
    <s v="Influencer 725"/>
    <n v="9.3049102669217454E-2"/>
    <n v="1.6577389086271294E-2"/>
    <n v="0.16775292630653404"/>
    <n v="3.5974911371693481"/>
    <n v="3.5901703544155082E-2"/>
  </r>
  <r>
    <s v="Influencer 726"/>
    <n v="9.3049490538573504E-2"/>
    <n v="1.6577510917030566E-2"/>
    <n v="0.16775326528372297"/>
    <n v="3.5974945533769063"/>
    <n v="3.5901447008212746E-2"/>
  </r>
  <r>
    <s v="Influencer 727"/>
    <n v="9.3049877350776772E-2"/>
    <n v="1.6577632415735441E-2"/>
    <n v="0.16775360333205458"/>
    <n v="3.5974979602937176"/>
    <n v="3.5901191173598905E-2"/>
  </r>
  <r>
    <s v="Influencer 728"/>
    <n v="9.3050263110143347E-2"/>
    <n v="1.6577753583741608E-2"/>
    <n v="0.1677539404553415"/>
    <n v="3.5975013579576318"/>
    <n v="3.5900936037441496E-2"/>
  </r>
  <r>
    <s v="Influencer 729"/>
    <n v="9.3050647820965837E-2"/>
    <n v="1.6577874422397391E-2"/>
    <n v="0.16775427665737552"/>
    <n v="3.5975047464062926"/>
    <n v="3.5900681596884129E-2"/>
  </r>
  <r>
    <s v="Influencer 730"/>
    <n v="9.3051031487513577E-2"/>
    <n v="1.6577994933043794E-2"/>
    <n v="0.16775461194192773"/>
    <n v="3.5975081256771397"/>
    <n v="3.590042784908596E-2"/>
  </r>
  <r>
    <s v="Influencer 731"/>
    <n v="9.3051414114032713E-2"/>
    <n v="1.6578115117014548E-2"/>
    <n v="0.16775494631274868"/>
    <n v="3.5975114958074115"/>
    <n v="3.5900174791221595E-2"/>
  </r>
  <r>
    <s v="Influencer 732"/>
    <n v="9.3051795704746434E-2"/>
    <n v="1.6578234975636166E-2"/>
    <n v="0.16775527977356847"/>
    <n v="3.5975148568341435"/>
    <n v="3.5899922420480991E-2"/>
  </r>
  <r>
    <s v="Influencer 733"/>
    <n v="9.3052176263855091E-2"/>
    <n v="1.6578354510227988E-2"/>
    <n v="0.16775561232809696"/>
    <n v="3.5975182087941731"/>
    <n v="3.5899670734069342E-2"/>
  </r>
  <r>
    <s v="Influencer 734"/>
    <n v="9.3052555795536354E-2"/>
    <n v="1.6578473722102232E-2"/>
    <n v="0.16775594398002389"/>
    <n v="3.5975215517241379"/>
    <n v="3.5899419729206961E-2"/>
  </r>
  <r>
    <s v="Influencer 735"/>
    <n v="9.3052934303945359E-2"/>
    <n v="1.6578592612564034E-2"/>
    <n v="0.16775627473301891"/>
    <n v="3.5975248856604787"/>
    <n v="3.5899169403129226E-2"/>
  </r>
  <r>
    <s v="Influencer 736"/>
    <n v="9.3053311793214868E-2"/>
    <n v="1.6578711182911505E-2"/>
    <n v="0.16775660459073191"/>
    <n v="3.5975282106394411"/>
    <n v="3.5898919753086421E-2"/>
  </r>
  <r>
    <s v="Influencer 737"/>
    <n v="9.3053688267455414E-2"/>
    <n v="1.6578829434435779E-2"/>
    <n v="0.167756933556793"/>
    <n v="3.5975315266970753"/>
    <n v="3.589867077634367E-2"/>
  </r>
  <r>
    <s v="Influencer 738"/>
    <n v="9.3054063730755462E-2"/>
    <n v="1.6578947368421054E-2"/>
    <n v="0.16775726163481267"/>
    <n v="3.597534833869239"/>
    <n v="3.5898422470180838E-2"/>
  </r>
  <r>
    <s v="Influencer 739"/>
    <n v="9.3054438187181551E-2"/>
    <n v="1.6579064986144632E-2"/>
    <n v="0.16775758882838196"/>
    <n v="3.5975381321915973"/>
    <n v="3.5898174831892414E-2"/>
  </r>
  <r>
    <s v="Influencer 740"/>
    <n v="9.3054811640778431E-2"/>
    <n v="1.6579182288876986E-2"/>
    <n v="0.16775791514107258"/>
    <n v="3.597541421699626"/>
    <n v="3.5897927858787412E-2"/>
  </r>
  <r>
    <s v="Influencer 741"/>
    <n v="9.3055184095569232E-2"/>
    <n v="1.6579299277881786E-2"/>
    <n v="0.16775824057643707"/>
    <n v="3.5975447024286096"/>
    <n v="3.5897681548189307E-2"/>
  </r>
  <r>
    <s v="Influencer 742"/>
    <n v="9.3055555555555558E-2"/>
    <n v="1.6579415954415956E-2"/>
    <n v="0.1677585651380088"/>
    <n v="3.5975479744136463"/>
    <n v="3.5897435897435895E-2"/>
  </r>
  <r>
    <s v="Influencer 743"/>
    <n v="9.3055926024717697E-2"/>
    <n v="1.6579532319729706E-2"/>
    <n v="0.16775888882930229"/>
    <n v="3.5975512376896459"/>
    <n v="3.5897190903879231E-2"/>
  </r>
  <r>
    <s v="Influencer 744"/>
    <n v="9.3056295507014733E-2"/>
    <n v="1.6579648375066595E-2"/>
    <n v="0.16775921165381319"/>
    <n v="3.5975544922913345"/>
    <n v="3.5896946564885499E-2"/>
  </r>
  <r>
    <s v="Influencer 745"/>
    <n v="9.3056664006384682E-2"/>
    <n v="1.6579764121663561E-2"/>
    <n v="0.16775953361501844"/>
    <n v="3.597557738253252"/>
    <n v="3.5896702877834953E-2"/>
  </r>
  <r>
    <s v="Influencer 746"/>
    <n v="9.3057031526744605E-2"/>
    <n v="1.6579879560750976E-2"/>
    <n v="0.16775985471637644"/>
    <n v="3.5975609756097562"/>
    <n v="3.5896459840121811E-2"/>
  </r>
  <r>
    <s v="Influencer 747"/>
    <n v="9.3057398071990802E-2"/>
    <n v="1.6579994693552667E-2"/>
    <n v="0.16776017496132714"/>
    <n v="3.5975642043950224"/>
    <n v="3.5896217449154152E-2"/>
  </r>
  <r>
    <s v="Influencer 748"/>
    <n v="9.3057763645998937E-2"/>
    <n v="1.6580109521285993E-2"/>
    <n v="0.16776049435329213"/>
    <n v="3.5975674246430458"/>
    <n v="3.5895975702353831E-2"/>
  </r>
  <r>
    <s v="Influencer 749"/>
    <n v="9.3058128252624148E-2"/>
    <n v="1.6580224045161858E-2"/>
    <n v="0.16776081289567485"/>
    <n v="3.5975706363876419"/>
    <n v="3.5895734597156399E-2"/>
  </r>
  <r>
    <s v="Influencer 750"/>
    <n v="9.3058491895701201E-2"/>
    <n v="1.6580338266384779E-2"/>
    <n v="0.1677611305918606"/>
    <n v="3.5975738396624473"/>
    <n v="3.589549413101098E-2"/>
  </r>
  <r>
    <s v="Influencer 751"/>
    <n v="9.30588545790446E-2"/>
    <n v="1.6580452186152898E-2"/>
    <n v="0.16776144744521673"/>
    <n v="3.5975770345009219"/>
    <n v="3.5895254301380221E-2"/>
  </r>
  <r>
    <s v="Influencer 752"/>
    <n v="9.3059216306448783E-2"/>
    <n v="1.6580565805658056E-2"/>
    <n v="0.16776176345909283"/>
    <n v="3.5975802209363494"/>
    <n v="3.5895015105740183E-2"/>
  </r>
  <r>
    <s v="Influencer 753"/>
    <n v="9.3059577081688161E-2"/>
    <n v="1.6580679126085813E-2"/>
    <n v="0.16776207863682066"/>
    <n v="3.5975833990018389"/>
    <n v="3.5894776541580235E-2"/>
  </r>
  <r>
    <s v="Influencer 754"/>
    <n v="9.3059936908517354E-2"/>
    <n v="1.6580792148615492E-2"/>
    <n v="0.16776239298171441"/>
    <n v="3.5975865687303252"/>
    <n v="3.5894538606403015E-2"/>
  </r>
  <r>
    <s v="Influencer 755"/>
    <n v="9.3060295790671224E-2"/>
    <n v="1.6580904874420231E-2"/>
    <n v="0.16776270649707078"/>
    <n v="3.5975897301545716"/>
    <n v="3.5894301297724279E-2"/>
  </r>
  <r>
    <s v="Influencer 756"/>
    <n v="9.3060653731865062E-2"/>
    <n v="1.6581017304667017E-2"/>
    <n v="0.16776301918616909"/>
    <n v="3.5975928833071689"/>
    <n v="3.589406461307288E-2"/>
  </r>
  <r>
    <s v="Influencer 757"/>
    <n v="9.3061010735794716E-2"/>
    <n v="1.6581129440516713E-2"/>
    <n v="0.16776333105227142"/>
    <n v="3.5975960282205381"/>
    <n v="3.5893828549990618E-2"/>
  </r>
  <r>
    <s v="Influencer 758"/>
    <n v="9.3061366806136678E-2"/>
    <n v="1.6581241283124128E-2"/>
    <n v="0.16776364209862266"/>
    <n v="3.597599164926931"/>
    <n v="3.5893593106032219E-2"/>
  </r>
  <r>
    <s v="Influencer 759"/>
    <n v="9.306172194654827E-2"/>
    <n v="1.6581352833638027E-2"/>
    <n v="0.16776395232845068"/>
    <n v="3.5976022934584311"/>
    <n v="3.5893358278765199E-2"/>
  </r>
  <r>
    <s v="Influencer 760"/>
    <n v="9.3062076160667709E-2"/>
    <n v="1.6581464093201184E-2"/>
    <n v="0.16776426174496645"/>
    <n v="3.5976054138469546"/>
    <n v="3.5893124065769805E-2"/>
  </r>
  <r>
    <s v="Influencer 761"/>
    <n v="9.3062429452114265E-2"/>
    <n v="1.658157506295042E-2"/>
    <n v="0.16776457035136408"/>
    <n v="3.5976085261242527"/>
    <n v="3.5892890464638928E-2"/>
  </r>
  <r>
    <s v="Influencer 762"/>
    <n v="9.3062781824488378E-2"/>
    <n v="1.6581685744016649E-2"/>
    <n v="0.16776487815082106"/>
    <n v="3.5976116303219108"/>
    <n v="3.5892657472978012E-2"/>
  </r>
  <r>
    <s v="Influencer 763"/>
    <n v="9.3063133281371779E-2"/>
    <n v="1.6581796137524897E-2"/>
    <n v="0.16776518514649816"/>
    <n v="3.5976147264713507"/>
    <n v="3.589242508840499E-2"/>
  </r>
  <r>
    <s v="Influencer 764"/>
    <n v="9.306348382632762E-2"/>
    <n v="1.6581906244594363E-2"/>
    <n v="0.16776549134153976"/>
    <n v="3.597617814603832"/>
    <n v="3.5892193308550188E-2"/>
  </r>
  <r>
    <s v="Influencer 765"/>
    <n v="9.3063833462900578E-2"/>
    <n v="1.6582016066338429E-2"/>
    <n v="0.16776579673907382"/>
    <n v="3.5976208947504524"/>
    <n v="3.5891962131056249E-2"/>
  </r>
  <r>
    <s v="Influencer 766"/>
    <n v="9.3064182194616971E-2"/>
    <n v="1.6582125603864736E-2"/>
    <n v="0.16776610134221204"/>
    <n v="3.5976239669421486"/>
    <n v="3.5891731553578048E-2"/>
  </r>
  <r>
    <s v="Influencer 767"/>
    <n v="9.3064530024984923E-2"/>
    <n v="1.6582234858275178E-2"/>
    <n v="0.16776640515404997"/>
    <n v="3.5976270312096981"/>
    <n v="3.5891501573782632E-2"/>
  </r>
  <r>
    <s v="Influencer 768"/>
    <n v="9.3064876957494408E-2"/>
    <n v="1.658234383066598E-2"/>
    <n v="0.16776670817766709"/>
    <n v="3.5976300875837199"/>
    <n v="3.5891272189349115E-2"/>
  </r>
  <r>
    <s v="Influencer 769"/>
    <n v="9.3065222995617425E-2"/>
    <n v="1.6582452522127696E-2"/>
    <n v="0.16776701041612685"/>
    <n v="3.5976331360946747"/>
    <n v="3.5891043397968607E-2"/>
  </r>
  <r>
    <s v="Influencer 770"/>
    <n v="9.30655681428081E-2"/>
    <n v="1.6582560933745279E-2"/>
    <n v="0.16776731187247698"/>
    <n v="3.5976361767728675"/>
    <n v="3.5890815197344154E-2"/>
  </r>
  <r>
    <s v="Influencer 771"/>
    <n v="9.3065912402502782E-2"/>
    <n v="1.6582669066598096E-2"/>
    <n v="0.16776761254974931"/>
    <n v="3.5976392096484475"/>
    <n v="3.5890587585190641E-2"/>
  </r>
  <r>
    <s v="Influencer 772"/>
    <n v="9.306625577812018E-2"/>
    <n v="1.6582776921759971E-2"/>
    <n v="0.16776791245096015"/>
    <n v="3.5976422347514094"/>
    <n v="3.5890360559234731E-2"/>
  </r>
  <r>
    <s v="Influencer 773"/>
    <n v="9.3066598273061463E-2"/>
    <n v="1.6582884500299221E-2"/>
    <n v="0.16776821157911018"/>
    <n v="3.5976452521115947"/>
    <n v="3.589013411721477E-2"/>
  </r>
  <r>
    <s v="Influencer 774"/>
    <n v="9.3066939890710382E-2"/>
    <n v="1.6582991803278688E-2"/>
    <n v="0.16776850993718465"/>
    <n v="3.5976482617586911"/>
    <n v="3.5889908256880737E-2"/>
  </r>
  <r>
    <s v="Influencer 775"/>
    <n v="9.3067280634433355E-2"/>
    <n v="1.6583098831755776E-2"/>
    <n v="0.16776880752815343"/>
    <n v="3.5976512637222364"/>
    <n v="3.5889682975994139E-2"/>
  </r>
  <r>
    <s v="Influencer 776"/>
    <n v="9.3067620507579635E-2"/>
    <n v="1.6583205586782491E-2"/>
    <n v="0.16776910435497125"/>
    <n v="3.5976542580316164"/>
    <n v="3.5889458272327965E-2"/>
  </r>
  <r>
    <s v="Influencer 777"/>
    <n v="9.3067959513481333E-2"/>
    <n v="1.658331206940546E-2"/>
    <n v="0.16776940042057753"/>
    <n v="3.5976572447160682"/>
    <n v="3.5889234143666605E-2"/>
  </r>
  <r>
    <s v="Influencer 778"/>
    <n v="9.3068297655453616E-2"/>
    <n v="1.6583418280665986E-2"/>
    <n v="0.16776969572789674"/>
    <n v="3.5976602238046795"/>
    <n v="3.5889010587805768E-2"/>
  </r>
  <r>
    <s v="Influencer 779"/>
    <n v="9.3068634936794778E-2"/>
    <n v="1.6583524221600067E-2"/>
    <n v="0.16776999027983833"/>
    <n v="3.5976631953263905"/>
    <n v="3.5888787602552416E-2"/>
  </r>
  <r>
    <s v="Influencer 780"/>
    <n v="9.3068971360786304E-2"/>
    <n v="1.6583629893238434E-2"/>
    <n v="0.16777028407929695"/>
    <n v="3.5976661593099948"/>
    <n v="3.588856518572469E-2"/>
  </r>
  <r>
    <s v="Influencer 781"/>
    <n v="9.3069306930693069E-2"/>
    <n v="1.6583735296606585E-2"/>
    <n v="0.16777057712915242"/>
    <n v="3.5976691157841398"/>
    <n v="3.5888343335151847E-2"/>
  </r>
  <r>
    <s v="Influencer 782"/>
    <n v="9.3069641649763349E-2"/>
    <n v="1.6583840432724813E-2"/>
    <n v="0.1677708694322699"/>
    <n v="3.5976720647773281"/>
    <n v="3.588812204867417E-2"/>
  </r>
  <r>
    <s v="Influencer 783"/>
    <n v="9.3069975521229004E-2"/>
    <n v="1.6583945302608254E-2"/>
    <n v="0.16777116099149997"/>
    <n v="3.5976750063179175"/>
    <n v="3.5887901324142935E-2"/>
  </r>
  <r>
    <s v="Influencer 784"/>
    <n v="9.3070308548305516E-2"/>
    <n v="1.6584049907266904E-2"/>
    <n v="0.16777145180967873"/>
    <n v="3.5976779404341244"/>
    <n v="3.5887681159420287E-2"/>
  </r>
  <r>
    <s v="Influencer 785"/>
    <n v="9.3070640734192134E-2"/>
    <n v="1.6584154247705648E-2"/>
    <n v="0.16777174188962787"/>
    <n v="3.5976808671540206"/>
    <n v="3.5887461552379228E-2"/>
  </r>
  <r>
    <s v="Influencer 786"/>
    <n v="9.3070972082071976E-2"/>
    <n v="1.6584258324924318E-2"/>
    <n v="0.16777203123415474"/>
    <n v="3.5976837865055389"/>
    <n v="3.5887242500903506E-2"/>
  </r>
  <r>
    <s v="Influencer 787"/>
    <n v="9.3071302595112121E-2"/>
    <n v="1.6584362139917694E-2"/>
    <n v="0.16777231984605256"/>
    <n v="3.5976866985164695"/>
    <n v="3.5887024002887569E-2"/>
  </r>
  <r>
    <s v="Influencer 788"/>
    <n v="9.3071632276463687E-2"/>
    <n v="1.6584465693675558E-2"/>
    <n v="0.16777260772810035"/>
    <n v="3.597689603214465"/>
    <n v="3.5886806056236481E-2"/>
  </r>
  <r>
    <s v="Influencer 789"/>
    <n v="9.3071961129261957E-2"/>
    <n v="1.6584568987182708E-2"/>
    <n v="0.1677728948830631"/>
    <n v="3.5976925006270379"/>
    <n v="3.5886588658865889E-2"/>
  </r>
  <r>
    <s v="Influencer 790"/>
    <n v="9.3072289156626506E-2"/>
    <n v="1.6584672021419011E-2"/>
    <n v="0.16777318131369184"/>
    <n v="3.597695390781563"/>
    <n v="3.5886371808701904E-2"/>
  </r>
  <r>
    <s v="Influencer 791"/>
    <n v="9.307261636166124E-2"/>
    <n v="1.6584774797359404E-2"/>
    <n v="0.16777346702272383"/>
    <n v="3.5976982737052792"/>
    <n v="3.5886155503681093E-2"/>
  </r>
  <r>
    <s v="Influencer 792"/>
    <n v="9.3072942747454521E-2"/>
    <n v="1.658487731597396E-2"/>
    <n v="0.16777375201288244"/>
    <n v="3.5977011494252875"/>
    <n v="3.5885939741750361E-2"/>
  </r>
  <r>
    <s v="Influencer 793"/>
    <n v="9.3073268317079266E-2"/>
    <n v="1.6584979578227889E-2"/>
    <n v="0.16777403628687743"/>
    <n v="3.5977040179685549"/>
    <n v="3.588572452086692E-2"/>
  </r>
  <r>
    <s v="Influencer 794"/>
    <n v="9.3073593073593072E-2"/>
    <n v="1.6585081585081585E-2"/>
    <n v="0.16777431984740487"/>
    <n v="3.5977068793619145"/>
    <n v="3.5885509838998214E-2"/>
  </r>
  <r>
    <s v="Influencer 795"/>
    <n v="9.3073917020038241E-2"/>
    <n v="1.6585183337490646E-2"/>
    <n v="0.16777460269714745"/>
    <n v="3.5977097336320636"/>
    <n v="3.5885295694121848E-2"/>
  </r>
  <r>
    <s v="Influencer 796"/>
    <n v="9.3074240159441948E-2"/>
    <n v="1.6585284836405912E-2"/>
    <n v="0.16777488483877429"/>
    <n v="3.5977125808055694"/>
    <n v="3.5885082084225556E-2"/>
  </r>
  <r>
    <s v="Influencer 797"/>
    <n v="9.3074562494816285E-2"/>
    <n v="1.6585386082773493E-2"/>
    <n v="0.16777516627494124"/>
    <n v="3.5977154209088651"/>
    <n v="3.5884869007307078E-2"/>
  </r>
  <r>
    <s v="Influencer 798"/>
    <n v="9.3074884029158381E-2"/>
    <n v="1.6585487077534791E-2"/>
    <n v="0.16777544700829089"/>
    <n v="3.597718253968254"/>
    <n v="3.5884656461374155E-2"/>
  </r>
  <r>
    <s v="Influencer 799"/>
    <n v="9.3075204765450489E-2"/>
    <n v="1.658558782162654E-2"/>
    <n v="0.16777572704145258"/>
    <n v="3.5977210800099084"/>
    <n v="3.5884444444444441E-2"/>
  </r>
  <r>
    <s v="Influencer 800"/>
    <n v="9.3075524706660057E-2"/>
    <n v="1.658568831598083E-2"/>
    <n v="0.16777600637704265"/>
    <n v="3.5977238990598712"/>
    <n v="3.5884232954545452E-2"/>
  </r>
  <r>
    <s v="Influencer 801"/>
    <n v="9.3075843855739873E-2"/>
    <n v="1.6585788561525129E-2"/>
    <n v="0.16777628501766434"/>
    <n v="3.5977267111440572"/>
    <n v="3.5884021989714486E-2"/>
  </r>
  <r>
    <s v="Influencer 802"/>
    <n v="9.3076162215628089E-2"/>
    <n v="1.6585888559182329E-2"/>
    <n v="0.16777656296590795"/>
    <n v="3.5977295162882528"/>
    <n v="3.5883811547998586E-2"/>
  </r>
  <r>
    <s v="Influencer 803"/>
    <n v="9.3076479789248379E-2"/>
    <n v="1.658598830987075E-2"/>
    <n v="0.16777684022435102"/>
    <n v="3.597732314518117"/>
    <n v="3.5883601627454451E-2"/>
  </r>
  <r>
    <s v="Influencer 804"/>
    <n v="9.3076796579509943E-2"/>
    <n v="1.6586087814504193E-2"/>
    <n v="0.16777711679555821"/>
    <n v="3.5977351058591829"/>
    <n v="3.5883392226148413E-2"/>
  </r>
  <r>
    <s v="Influencer 805"/>
    <n v="9.3077112589307717E-2"/>
    <n v="1.6586187073991954E-2"/>
    <n v="0.1677773926820815"/>
    <n v="3.5977378903368575"/>
    <n v="3.5883183342156344E-2"/>
  </r>
  <r>
    <s v="Influencer 806"/>
    <n v="9.3077427821522313E-2"/>
    <n v="1.6586286089238844E-2"/>
    <n v="0.16777766788646029"/>
    <n v="3.5977406679764243"/>
    <n v="3.5882974973563624E-2"/>
  </r>
  <r>
    <s v="Influencer 807"/>
    <n v="9.3077742279020229E-2"/>
    <n v="1.6586384861145245E-2"/>
    <n v="0.1677779424112214"/>
    <n v="3.5977434388030414"/>
    <n v="3.588276711846506E-2"/>
  </r>
  <r>
    <s v="Influencer 808"/>
    <n v="9.3078055964653905E-2"/>
    <n v="1.6586483390607101E-2"/>
    <n v="0.16777821625887923"/>
    <n v="3.5977462028417442"/>
    <n v="3.5882559774964837E-2"/>
  </r>
  <r>
    <s v="Influencer 809"/>
    <n v="9.3078368881261753E-2"/>
    <n v="1.6586581678515976E-2"/>
    <n v="0.16777848943193577"/>
    <n v="3.5977489601174457"/>
    <n v="3.5882352941176469E-2"/>
  </r>
  <r>
    <s v="Influencer 810"/>
    <n v="9.3078681031668303E-2"/>
    <n v="1.658667972575906E-2"/>
    <n v="0.16777876193288063"/>
    <n v="3.5977517106549364"/>
    <n v="3.5882146615222731E-2"/>
  </r>
  <r>
    <s v="Influencer 811"/>
    <n v="9.3078992418684281E-2"/>
    <n v="1.6586777533219205E-2"/>
    <n v="0.16777903376419129"/>
    <n v="3.5977544544788871"/>
    <n v="3.5881940795235594E-2"/>
  </r>
  <r>
    <s v="Influencer 812"/>
    <n v="9.3079303045106657E-2"/>
    <n v="1.6586875101774954E-2"/>
    <n v="0.16777930492833301"/>
    <n v="3.5977571916138471"/>
    <n v="3.5881735479356192E-2"/>
  </r>
  <r>
    <s v="Influencer 813"/>
    <n v="9.3079612913718787E-2"/>
    <n v="1.6586972432300562E-2"/>
    <n v="0.16777957542775898"/>
    <n v="3.5977599220842462"/>
    <n v="3.5881530665734754E-2"/>
  </r>
  <r>
    <s v="Influencer 814"/>
    <n v="9.3079922027290443E-2"/>
    <n v="1.6587069525666017E-2"/>
    <n v="0.16777984526491038"/>
    <n v="3.597762645914397"/>
    <n v="3.5881326352530538E-2"/>
  </r>
  <r>
    <s v="Influencer 815"/>
    <n v="9.308023038857792E-2"/>
    <n v="1.6587166382737082E-2"/>
    <n v="0.16778011444221647"/>
    <n v="3.5977653631284916"/>
    <n v="3.58811225379118E-2"/>
  </r>
  <r>
    <s v="Influencer 816"/>
    <n v="9.3080538000324092E-2"/>
    <n v="1.6587263004375304E-2"/>
    <n v="0.16778038296209458"/>
    <n v="3.5977680737506064"/>
    <n v="3.5880919220055707E-2"/>
  </r>
  <r>
    <s v="Influencer 817"/>
    <n v="9.3080844865258555E-2"/>
    <n v="1.6587359391438052E-2"/>
    <n v="0.16778065082695029"/>
    <n v="3.5977707778047008"/>
    <n v="3.5880716397148321E-2"/>
  </r>
  <r>
    <s v="Influencer 818"/>
    <n v="9.3081150986097635E-2"/>
    <n v="1.6587455544778532E-2"/>
    <n v="0.16778091803917747"/>
    <n v="3.5977734753146176"/>
    <n v="3.588051406738451E-2"/>
  </r>
  <r>
    <s v="Influencer 819"/>
    <n v="9.3081456365544518E-2"/>
    <n v="1.6587551465245823E-2"/>
    <n v="0.16778118460115832"/>
    <n v="3.5977761663040853"/>
    <n v="3.5880312228967912E-2"/>
  </r>
  <r>
    <s v="Influencer 820"/>
    <n v="9.3081761006289301E-2"/>
    <n v="1.6587647153684888E-2"/>
    <n v="0.16778145051526347"/>
    <n v="3.5977788507967166"/>
    <n v="3.588011088011088E-2"/>
  </r>
  <r>
    <s v="Influencer 821"/>
    <n v="9.3082064911009094E-2"/>
    <n v="1.658774261093662E-2"/>
    <n v="0.16778171578385201"/>
    <n v="3.5977815288160118"/>
    <n v="3.5879910019034435E-2"/>
  </r>
  <r>
    <s v="Influencer 822"/>
    <n v="9.3082368082368083E-2"/>
    <n v="1.6587837837837838E-2"/>
    <n v="0.16778198040927164"/>
    <n v="3.5977842003853566"/>
    <n v="3.5879709643968201E-2"/>
  </r>
  <r>
    <s v="Influencer 823"/>
    <n v="9.3082670523017594E-2"/>
    <n v="1.658793283522134E-2"/>
    <n v="0.16778224439385866"/>
    <n v="3.597786865528025"/>
    <n v="3.5879509753150352E-2"/>
  </r>
  <r>
    <s v="Influencer 824"/>
    <n v="9.3082972235596209E-2"/>
    <n v="1.6588027603915905E-2"/>
    <n v="0.16778250773993808"/>
    <n v="3.5977895242671791"/>
    <n v="3.5879310344827588E-2"/>
  </r>
  <r>
    <s v="Influencer 825"/>
    <n v="9.3083273222729829E-2"/>
    <n v="1.6588122144746333E-2"/>
    <n v="0.16778277044982365"/>
    <n v="3.59779217662587"/>
    <n v="3.5879111417255034E-2"/>
  </r>
  <r>
    <s v="Influencer 826"/>
    <n v="9.3083573487031696E-2"/>
    <n v="1.6588216458533461E-2"/>
    <n v="0.16778303252581797"/>
    <n v="3.5977948226270375"/>
    <n v="3.5878912968696247E-2"/>
  </r>
  <r>
    <s v="Influencer 827"/>
    <n v="9.3083873031102576E-2"/>
    <n v="1.6588310546094186E-2"/>
    <n v="0.16778329397021255"/>
    <n v="3.5977974622935123"/>
    <n v="3.5878714997423122E-2"/>
  </r>
  <r>
    <s v="Influencer 828"/>
    <n v="9.3084171857530748E-2"/>
    <n v="1.6588404408241494E-2"/>
    <n v="0.16778355478528789"/>
    <n v="3.5978000956480152"/>
    <n v="3.5878517501715855E-2"/>
  </r>
  <r>
    <s v="Influencer 829"/>
    <n v="9.3084469968892081E-2"/>
    <n v="1.6588498045784477E-2"/>
    <n v="0.16778381497331346"/>
    <n v="3.5978027227131597"/>
    <n v="3.5878320479862898E-2"/>
  </r>
  <r>
    <s v="Influencer 830"/>
    <n v="9.3084767367750162E-2"/>
    <n v="1.6588591459528363E-2"/>
    <n v="0.16778407453654789"/>
    <n v="3.5978053435114505"/>
    <n v="3.5878123930160905E-2"/>
  </r>
  <r>
    <s v="Influencer 831"/>
    <n v="9.3085064056656328E-2"/>
    <n v="1.6588684650274528E-2"/>
    <n v="0.16778433347723892"/>
    <n v="3.5978079580652849"/>
    <n v="3.5877927850914683E-2"/>
  </r>
  <r>
    <s v="Influencer 832"/>
    <n v="9.3085360038149739E-2"/>
    <n v="1.6588777618820539E-2"/>
    <n v="0.16778459179762362"/>
    <n v="3.5978105663969537"/>
    <n v="3.5877732240437159E-2"/>
  </r>
  <r>
    <s v="Influencer 833"/>
    <n v="9.3085655314757487E-2"/>
    <n v="1.658887036596015E-2"/>
    <n v="0.16778484949992822"/>
    <n v="3.5978131685286425"/>
    <n v="3.5877537097049293E-2"/>
  </r>
  <r>
    <s v="Influencer 834"/>
    <n v="9.3085949888994615E-2"/>
    <n v="1.658896289248335E-2"/>
    <n v="0.16778510658636842"/>
    <n v="3.5978157644824313"/>
    <n v="3.5877342419080069E-2"/>
  </r>
  <r>
    <s v="Influencer 835"/>
    <n v="9.3086243763364218E-2"/>
    <n v="1.6589055199176368E-2"/>
    <n v="0.16778536305914929"/>
    <n v="3.5978183542802942"/>
    <n v="3.5877148204866427E-2"/>
  </r>
  <r>
    <s v="Influencer 836"/>
    <n v="9.3086536940357539E-2"/>
    <n v="1.6589147286821704E-2"/>
    <n v="0.1677856189204654"/>
    <n v="3.5978209379441024"/>
    <n v="3.5876954452753226E-2"/>
  </r>
  <r>
    <s v="Influencer 837"/>
    <n v="9.3086829422453984E-2"/>
    <n v="1.658923915619815E-2"/>
    <n v="0.16778587417250082"/>
    <n v="3.5978235154956235"/>
    <n v="3.5876761161093194E-2"/>
  </r>
  <r>
    <s v="Influencer 838"/>
    <n v="9.3087121212121218E-2"/>
    <n v="1.6589330808080806E-2"/>
    <n v="0.16778612881742935"/>
    <n v="3.597826086956522"/>
    <n v="3.5876568328246865E-2"/>
  </r>
  <r>
    <s v="Influencer 839"/>
    <n v="9.3087412311815249E-2"/>
    <n v="1.6589422243241114E-2"/>
    <n v="0.16778638285741435"/>
    <n v="3.5978286523483596"/>
    <n v="3.5876375952582557E-2"/>
  </r>
  <r>
    <s v="Influencer 840"/>
    <n v="9.3087702723980481E-2"/>
    <n v="1.6589513462446859E-2"/>
    <n v="0.16778663629460897"/>
    <n v="3.5978312116925979"/>
    <n v="3.5876184032476319E-2"/>
  </r>
  <r>
    <s v="Influencer 841"/>
    <n v="9.3087992451049775E-2"/>
    <n v="1.6589604466462217E-2"/>
    <n v="0.16778688913115608"/>
    <n v="3.5978337650105958"/>
    <n v="3.5875992566311875E-2"/>
  </r>
  <r>
    <s v="Influencer 842"/>
    <n v="9.3088281495444555E-2"/>
    <n v="1.6589695256047754E-2"/>
    <n v="0.16778714136918851"/>
    <n v="3.5978363123236123"/>
    <n v="3.5875801552480595E-2"/>
  </r>
  <r>
    <s v="Influencer 843"/>
    <n v="9.3088569859574796E-2"/>
    <n v="1.6589785831960462E-2"/>
    <n v="0.16778739301082896"/>
    <n v="3.597838853652807"/>
    <n v="3.5875610989381426E-2"/>
  </r>
  <r>
    <s v="Influencer 844"/>
    <n v="9.3088857545839204E-2"/>
    <n v="1.6589876194953768E-2"/>
    <n v="0.16778764405819005"/>
    <n v="3.5978413890192398"/>
    <n v="3.5875420875420873E-2"/>
  </r>
  <r>
    <s v="Influencer 845"/>
    <n v="9.3089144556625189E-2"/>
    <n v="1.6589966345777567E-2"/>
    <n v="0.16778789451337453"/>
    <n v="3.5978439184438717"/>
    <n v="3.5875231209012946E-2"/>
  </r>
  <r>
    <s v="Influencer 846"/>
    <n v="9.3089430894308947E-2"/>
    <n v="1.6590056285178238E-2"/>
    <n v="0.16778814437847517"/>
    <n v="3.5978464419475658"/>
    <n v="3.5875041988579104E-2"/>
  </r>
  <r>
    <s v="Influencer 847"/>
    <n v="9.3089716561255559E-2"/>
    <n v="1.659014601389865E-2"/>
    <n v="0.16778839365557491"/>
    <n v="3.5978489595510874"/>
    <n v="3.5874853212548227E-2"/>
  </r>
  <r>
    <s v="Influencer 848"/>
    <n v="9.3090001559819058E-2"/>
    <n v="1.6590235532678209E-2"/>
    <n v="0.1677886423467469"/>
    <n v="3.5978514712751051"/>
    <n v="3.5874664879356567E-2"/>
  </r>
  <r>
    <s v="Influencer 849"/>
    <n v="9.3090285892342445E-2"/>
    <n v="1.6590324842252861E-2"/>
    <n v="0.16778889045405457"/>
    <n v="3.5978539771401912"/>
    <n v="3.5874476987447695E-2"/>
  </r>
  <r>
    <s v="Influencer 850"/>
    <n v="9.3090569561157799E-2"/>
    <n v="1.6590413943355121E-2"/>
    <n v="0.16778913797955164"/>
    <n v="3.5978564771668218"/>
    <n v="3.5874289535272483E-2"/>
  </r>
  <r>
    <s v="Influencer 851"/>
    <n v="9.3090852568586305E-2"/>
    <n v="1.6590502836714073E-2"/>
    <n v="0.16778938492528225"/>
    <n v="3.5978589713753784"/>
    <n v="3.5874102521289031E-2"/>
  </r>
  <r>
    <s v="Influencer 852"/>
    <n v="9.3091134916938365E-2"/>
    <n v="1.6590591523055427E-2"/>
    <n v="0.16778963129328092"/>
    <n v="3.597861459786146"/>
    <n v="3.5873915943962643E-2"/>
  </r>
  <r>
    <s v="Influencer 853"/>
    <n v="9.3091416608513611E-2"/>
    <n v="1.6590680003101495E-2"/>
    <n v="0.16778987708557275"/>
    <n v="3.5978639424193175"/>
    <n v="3.5873729801765786E-2"/>
  </r>
  <r>
    <s v="Influencer 854"/>
    <n v="9.309169764560099E-2"/>
    <n v="1.6590768277571253E-2"/>
    <n v="0.16779012230417328"/>
    <n v="3.5978664192949905"/>
    <n v="3.5873544093178035E-2"/>
  </r>
  <r>
    <s v="Influencer 855"/>
    <n v="9.3091978030478847E-2"/>
    <n v="1.659085634718032E-2"/>
    <n v="0.16779036695108873"/>
    <n v="3.5978688904331713"/>
    <n v="3.5873358816686053E-2"/>
  </r>
  <r>
    <s v="Influencer 856"/>
    <n v="9.3092257765414924E-2"/>
    <n v="1.6590944212641012E-2"/>
    <n v="0.16779061102831594"/>
    <n v="3.5978713558537714"/>
    <n v="3.5873173970783531E-2"/>
  </r>
  <r>
    <s v="Influencer 857"/>
    <n v="9.309253685266651E-2"/>
    <n v="1.6591031874662345E-2"/>
    <n v="0.16779085453784248"/>
    <n v="3.5978738155766119"/>
    <n v="3.5872989553971148E-2"/>
  </r>
  <r>
    <s v="Influencer 858"/>
    <n v="9.3092815294480422E-2"/>
    <n v="1.6591119333950046E-2"/>
    <n v="0.16779109748164669"/>
    <n v="3.5978762696214219"/>
    <n v="3.5872805564756541E-2"/>
  </r>
  <r>
    <s v="Influencer 859"/>
    <n v="9.3093093093093091E-2"/>
    <n v="1.6591206591206591E-2"/>
    <n v="0.1677913398616977"/>
    <n v="3.5978787180078395"/>
    <n v="3.587262200165426E-2"/>
  </r>
  <r>
    <s v="Influencer 860"/>
    <n v="9.3093370250730653E-2"/>
    <n v="1.659129364713121E-2"/>
    <n v="0.1677915816799555"/>
    <n v="3.5978811607554122"/>
    <n v="3.5872438863185724E-2"/>
  </r>
  <r>
    <s v="Influencer 861"/>
    <n v="9.3093646769608976E-2"/>
    <n v="1.6591380502419914E-2"/>
    <n v="0.16779182293837108"/>
    <n v="3.5978835978835977"/>
    <n v="3.5872256147879186E-2"/>
  </r>
  <r>
    <s v="Influencer 862"/>
    <n v="9.3093922651933697E-2"/>
    <n v="1.6591467157765501E-2"/>
    <n v="0.16779206363888632"/>
    <n v="3.5978860294117645"/>
    <n v="3.5872073854269701E-2"/>
  </r>
  <r>
    <s v="Influencer 863"/>
    <n v="9.3094197899900366E-2"/>
    <n v="1.6591553613857592E-2"/>
    <n v="0.16779230378343418"/>
    <n v="3.5978884553591919"/>
    <n v="3.5871891980899059E-2"/>
  </r>
  <r>
    <s v="Influencer 864"/>
    <n v="9.3094472515694388E-2"/>
    <n v="1.6591639871382638E-2"/>
    <n v="0.16779254337393873"/>
    <n v="3.5978908757450712"/>
    <n v="3.5871710526315791E-2"/>
  </r>
  <r>
    <s v="Influencer 865"/>
    <n v="9.3094746501491174E-2"/>
    <n v="1.6591725931023937E-2"/>
    <n v="0.16779278241231507"/>
    <n v="3.5978932905885048"/>
    <n v="3.5871529489075078E-2"/>
  </r>
  <r>
    <s v="Influencer 866"/>
    <n v="9.309501985945616E-2"/>
    <n v="1.6591811793461655E-2"/>
    <n v="0.16779302090046957"/>
    <n v="3.5978956999085088"/>
    <n v="3.587134886773876E-2"/>
  </r>
  <r>
    <s v="Influencer 867"/>
    <n v="9.3095292591744871E-2"/>
    <n v="1.6591897459372854E-2"/>
    <n v="0.1677932588402998"/>
    <n v="3.5978981037240119"/>
    <n v="3.5871168660875266E-2"/>
  </r>
  <r>
    <s v="Influencer 868"/>
    <n v="9.3095564700502967E-2"/>
    <n v="1.6591982929431488E-2"/>
    <n v="0.16779349623369466"/>
    <n v="3.5979005020538568"/>
    <n v="3.5870988867059597E-2"/>
  </r>
  <r>
    <s v="Influencer 869"/>
    <n v="9.3095836187866335E-2"/>
    <n v="1.6592068204308443E-2"/>
    <n v="0.16779373308253429"/>
    <n v="3.5979028949167997"/>
    <n v="3.5870809484873263E-2"/>
  </r>
  <r>
    <s v="Influencer 870"/>
    <n v="9.3096107055961067E-2"/>
    <n v="1.6592153284671531E-2"/>
    <n v="0.16779396938869032"/>
    <n v="3.5979052823315119"/>
    <n v="3.5870630512904282E-2"/>
  </r>
  <r>
    <s v="Influencer 871"/>
    <n v="9.3096377306903622E-2"/>
    <n v="1.659223817118554E-2"/>
    <n v="0.16779420515402571"/>
    <n v="3.5979076643165793"/>
    <n v="3.5870451949747105E-2"/>
  </r>
  <r>
    <s v="Influencer 872"/>
    <n v="9.3096646942800787E-2"/>
    <n v="1.6592322864512215E-2"/>
    <n v="0.16779444038039504"/>
    <n v="3.5979100408905045"/>
    <n v="3.5870273794002608E-2"/>
  </r>
  <r>
    <s v="Influencer 873"/>
    <n v="9.3096915965749788E-2"/>
    <n v="1.6592407365310299E-2"/>
    <n v="0.16779467506964424"/>
    <n v="3.5979124120717043"/>
    <n v="3.5870096044278037E-2"/>
  </r>
  <r>
    <s v="Influencer 874"/>
    <n v="9.309718437783833E-2"/>
    <n v="1.6592491674235543E-2"/>
    <n v="0.16779490922361098"/>
    <n v="3.597914777878513"/>
    <n v="3.5869918699186994E-2"/>
  </r>
  <r>
    <s v="Influencer 875"/>
    <n v="9.3097452181144624E-2"/>
    <n v="1.6592575791940727E-2"/>
    <n v="0.16779514284412447"/>
    <n v="3.5979171383291826"/>
    <n v="3.586974175734936E-2"/>
  </r>
  <r>
    <s v="Influencer 876"/>
    <n v="9.3097719377737503E-2"/>
    <n v="1.659265971907567E-2"/>
    <n v="0.16779537593300564"/>
    <n v="3.5979194934418817"/>
    <n v="3.5869565217391305E-2"/>
  </r>
  <r>
    <s v="Influencer 877"/>
    <n v="9.3097985969676403E-2"/>
    <n v="1.6592743456287244E-2"/>
    <n v="0.16779560849206709"/>
    <n v="3.5979218432346962"/>
    <n v="3.5869389077945228E-2"/>
  </r>
  <r>
    <s v="Influencer 878"/>
    <n v="9.3098251959011447E-2"/>
    <n v="1.6592827004219411E-2"/>
    <n v="0.16779584052311325"/>
    <n v="3.5979241877256318"/>
    <n v="3.5869213337649725E-2"/>
  </r>
  <r>
    <s v="Influencer 879"/>
    <n v="9.3098517347783544E-2"/>
    <n v="1.6592910363513208E-2"/>
    <n v="0.16779607202794031"/>
    <n v="3.5979265269326119"/>
    <n v="3.5869037995149552E-2"/>
  </r>
  <r>
    <s v="Influencer 880"/>
    <n v="9.3098782138024361E-2"/>
    <n v="1.6592993534806796E-2"/>
    <n v="0.16779630300833637"/>
    <n v="3.5979288608734805"/>
    <n v="3.586886304909561E-2"/>
  </r>
  <r>
    <s v="Influencer 881"/>
    <n v="9.3099046331756405E-2"/>
    <n v="1.6593076518735452E-2"/>
    <n v="0.16779653346608137"/>
    <n v="3.5979311895659993"/>
    <n v="3.5868688498144861E-2"/>
  </r>
  <r>
    <s v="Influencer 882"/>
    <n v="9.3099309930993093E-2"/>
    <n v="1.6593159315931593E-2"/>
    <n v="0.1677967634029473"/>
    <n v="3.5979335130278525"/>
    <n v="3.5868514340960361E-2"/>
  </r>
  <r>
    <s v="Influencer 883"/>
    <n v="9.3099572937738823E-2"/>
    <n v="1.6593241927024799E-2"/>
    <n v="0.16779699282069807"/>
    <n v="3.5979358312766436"/>
    <n v="3.5868340576211168E-2"/>
  </r>
  <r>
    <s v="Influencer 884"/>
    <n v="9.3099835353988927E-2"/>
    <n v="1.6593324352641822E-2"/>
    <n v="0.16779722172108966"/>
    <n v="3.597938144329897"/>
    <n v="3.5868167202572347E-2"/>
  </r>
  <r>
    <s v="Influencer 885"/>
    <n v="9.3100097181729832E-2"/>
    <n v="1.6593406593406593E-2"/>
    <n v="0.16779745010587016"/>
    <n v="3.5979404522050595"/>
    <n v="3.5867994218724907E-2"/>
  </r>
  <r>
    <s v="Influencer 886"/>
    <n v="9.3100358422939067E-2"/>
    <n v="1.6593488649940261E-2"/>
    <n v="0.16779767797677977"/>
    <n v="3.5979427549194991"/>
    <n v="3.5867821623355792E-2"/>
  </r>
  <r>
    <s v="Influencer 887"/>
    <n v="9.3100619079585292E-2"/>
    <n v="1.659357052286119E-2"/>
    <n v="0.16779790533555086"/>
    <n v="3.5979450524905072"/>
    <n v="3.5867649415157826E-2"/>
  </r>
  <r>
    <s v="Influencer 888"/>
    <n v="9.3100879153628371E-2"/>
    <n v="1.6593652212784981E-2"/>
    <n v="0.16779813218390804"/>
    <n v="3.5979473449352968"/>
    <n v="3.5867477592829704E-2"/>
  </r>
  <r>
    <s v="Influencer 889"/>
    <n v="9.3101138647019424E-2"/>
    <n v="1.6593733720324477E-2"/>
    <n v="0.1677983585235682"/>
    <n v="3.5979496322710052"/>
    <n v="3.586730615507594E-2"/>
  </r>
  <r>
    <s v="Influencer 890"/>
    <n v="9.3101397561700869E-2"/>
    <n v="1.65938150460898E-2"/>
    <n v="0.16779858435624048"/>
    <n v="3.597951914514693"/>
    <n v="3.5867135100606837E-2"/>
  </r>
  <r>
    <s v="Influencer 891"/>
    <n v="9.310165589960645E-2"/>
    <n v="1.6593896190688351E-2"/>
    <n v="0.16779880968362643"/>
    <n v="3.5979541916833444"/>
    <n v="3.5866964428138456E-2"/>
  </r>
  <r>
    <s v="Influencer 892"/>
    <n v="9.3101913662661323E-2"/>
    <n v="1.6593977154724819E-2"/>
    <n v="0.16779903450741998"/>
    <n v="3.5979564637938695"/>
    <n v="3.5866794136392606E-2"/>
  </r>
  <r>
    <s v="Influencer 893"/>
    <n v="9.3102170852782093E-2"/>
    <n v="1.6594057938801216E-2"/>
    <n v="0.16779925882930749"/>
    <n v="3.5979587308631018"/>
    <n v="3.5866624224096769E-2"/>
  </r>
  <r>
    <s v="Influencer 894"/>
    <n v="9.3102427471876845E-2"/>
    <n v="1.6594138543516875E-2"/>
    <n v="0.16779948265096781"/>
    <n v="3.5979609929078014"/>
    <n v="3.5866454689984104E-2"/>
  </r>
  <r>
    <s v="Influencer 895"/>
    <n v="9.3102683521845198E-2"/>
    <n v="1.6594218969468472E-2"/>
    <n v="0.16779970597407226"/>
    <n v="3.5979632499446534"/>
    <n v="3.586628553279339E-2"/>
  </r>
  <r>
    <s v="Influencer 896"/>
    <n v="9.3102939004578347E-2"/>
    <n v="1.6594299217250037E-2"/>
    <n v="0.1677999288002848"/>
    <n v="3.5979655019902697"/>
    <n v="3.5866116751269037E-2"/>
  </r>
  <r>
    <s v="Influencer 897"/>
    <n v="9.3103193921959135E-2"/>
    <n v="1.6594379287452977E-2"/>
    <n v="0.16780015113126195"/>
    <n v="3.5979677490611883"/>
    <n v="3.5865948344160986E-2"/>
  </r>
  <r>
    <s v="Influencer 898"/>
    <n v="9.3103448275862075E-2"/>
    <n v="1.6594459180666078E-2"/>
    <n v="0.16780037296865288"/>
    <n v="3.5979699911738745"/>
    <n v="3.5865780310224755E-2"/>
  </r>
  <r>
    <s v="Influencer 899"/>
    <n v="9.3103702068153382E-2"/>
    <n v="1.6594538897475527E-2"/>
    <n v="0.16780059431409944"/>
    <n v="3.5979722283447213"/>
    <n v="3.5865612648221343E-2"/>
  </r>
  <r>
    <s v="Influencer 900"/>
    <n v="9.3103955300691071E-2"/>
    <n v="1.6594618438464933E-2"/>
    <n v="0.16780081516923623"/>
    <n v="3.5979744605900486"/>
    <n v="3.5865445356917248E-2"/>
  </r>
  <r>
    <s v="Influencer 901"/>
    <n v="9.3104207975324968E-2"/>
    <n v="1.6594697804215318E-2"/>
    <n v="0.16780103553569059"/>
    <n v="3.597976687926105"/>
    <n v="3.5865278435084399E-2"/>
  </r>
  <r>
    <s v="Influencer 902"/>
    <n v="9.310446009389671E-2"/>
    <n v="1.6594776995305163E-2"/>
    <n v="0.16780125541508267"/>
    <n v="3.5979789103690685"/>
    <n v="3.5865111881500156E-2"/>
  </r>
  <r>
    <s v="Influencer 903"/>
    <n v="9.31047116582399E-2"/>
    <n v="1.6594856012310397E-2"/>
    <n v="0.16780147480902549"/>
    <n v="3.5979811279350451"/>
    <n v="3.5864945694947269E-2"/>
  </r>
  <r>
    <s v="Influencer 904"/>
    <n v="9.3104962670180064E-2"/>
    <n v="1.6594934855804423E-2"/>
    <n v="0.1678016937191249"/>
    <n v="3.5979833406400701"/>
    <n v="3.586477987421384E-2"/>
  </r>
  <r>
    <s v="Influencer 905"/>
    <n v="9.3105213131534692E-2"/>
    <n v="1.6595013526358119E-2"/>
    <n v="0.16780191214697979"/>
    <n v="3.5979855485001093"/>
    <n v="3.5864614418093292E-2"/>
  </r>
  <r>
    <s v="Influencer 906"/>
    <n v="9.3105463044113351E-2"/>
    <n v="1.6595092024539876E-2"/>
    <n v="0.16780213009418185"/>
    <n v="3.5979877515310585"/>
    <n v="3.5864449325384372E-2"/>
  </r>
  <r>
    <s v="Influencer 907"/>
    <n v="9.3105712409717656E-2"/>
    <n v="1.6595170350915591E-2"/>
    <n v="0.16780234756231591"/>
    <n v="3.5979899497487438"/>
    <n v="3.5864284594891084E-2"/>
  </r>
  <r>
    <s v="Influencer 908"/>
    <n v="9.3105961230141379E-2"/>
    <n v="1.6595248506048682E-2"/>
    <n v="0.16780256455295978"/>
    <n v="3.5979921431689217"/>
    <n v="3.5864120225422666E-2"/>
  </r>
  <r>
    <s v="Influencer 909"/>
    <n v="9.3106209507170412E-2"/>
    <n v="1.659532649050011E-2"/>
    <n v="0.16780278106768434"/>
    <n v="3.5979943318072816"/>
    <n v="3.5863956215793587E-2"/>
  </r>
  <r>
    <s v="Influencer 910"/>
    <n v="9.3106457242582902E-2"/>
    <n v="1.6595404304828389E-2"/>
    <n v="0.16780299710805363"/>
    <n v="3.5979965156794425"/>
    <n v="3.5863792564823492E-2"/>
  </r>
  <r>
    <s v="Influencer 911"/>
    <n v="9.3106704438149196E-2"/>
    <n v="1.6595481949589597E-2"/>
    <n v="0.16780321267562481"/>
    <n v="3.5979986948009572"/>
    <n v="3.5863629271337183E-2"/>
  </r>
  <r>
    <s v="Influencer 912"/>
    <n v="9.3106951095631982E-2"/>
    <n v="1.6595559425337397E-2"/>
    <n v="0.16780342777194823"/>
    <n v="3.59800086918731"/>
    <n v="3.5863466334164588E-2"/>
  </r>
  <r>
    <s v="Influencer 913"/>
    <n v="9.3107197216786258E-2"/>
    <n v="1.6595636732623036E-2"/>
    <n v="0.16780364239856749"/>
    <n v="3.5980030388539181"/>
    <n v="3.5863303752140745E-2"/>
  </r>
  <r>
    <s v="Influencer 914"/>
    <n v="9.3107442803359391E-2"/>
    <n v="1.6595713871995366E-2"/>
    <n v="0.16780385655701946"/>
    <n v="3.5980052038161316"/>
    <n v="3.5863141524105753E-2"/>
  </r>
  <r>
    <s v="Influencer 915"/>
    <n v="9.3107687857091198E-2"/>
    <n v="1.6595790844000868E-2"/>
    <n v="0.16780407024883426"/>
    <n v="3.5980073640892356"/>
    <n v="3.5862979648904766E-2"/>
  </r>
  <r>
    <s v="Influencer 916"/>
    <n v="9.3107932379713917E-2"/>
    <n v="1.6595867649183645E-2"/>
    <n v="0.16780428347553544"/>
    <n v="3.5980095196884467"/>
    <n v="3.5862818125387955E-2"/>
  </r>
  <r>
    <s v="Influencer 917"/>
    <n v="9.3108176372952295E-2"/>
    <n v="1.6595944288085446E-2"/>
    <n v="0.16780449623863983"/>
    <n v="3.5980116706289174"/>
    <n v="3.5862656952410477E-2"/>
  </r>
  <r>
    <s v="Influencer 918"/>
    <n v="9.3108419838523651E-2"/>
    <n v="1.6596020761245674E-2"/>
    <n v="0.16780470853965773"/>
    <n v="3.5980138169257341"/>
    <n v="3.5862496128832459E-2"/>
  </r>
  <r>
    <s v="Influencer 919"/>
    <n v="9.3108662778137827E-2"/>
    <n v="1.6596097069201413E-2"/>
    <n v="0.16780492038009284"/>
    <n v="3.5980159585939187"/>
    <n v="3.5862335653518949E-2"/>
  </r>
  <r>
    <s v="Influencer 920"/>
    <n v="9.3108905193497335E-2"/>
    <n v="1.6596173212487412E-2"/>
    <n v="0.16780513176144243"/>
    <n v="3.5980180956484276"/>
    <n v="3.5862175525339927E-2"/>
  </r>
  <r>
    <s v="Influencer 921"/>
    <n v="9.3109147086297334E-2"/>
    <n v="1.6596249191636128E-2"/>
    <n v="0.1678053426851972"/>
    <n v="3.5980202281041533"/>
    <n v="3.5862015743170245E-2"/>
  </r>
  <r>
    <s v="Influencer 922"/>
    <n v="9.3109388458225667E-2"/>
    <n v="1.6596325007177719E-2"/>
    <n v="0.16780555315284146"/>
    <n v="3.5980223559759241"/>
    <n v="3.586185630588961E-2"/>
  </r>
  <r>
    <s v="Influencer 923"/>
    <n v="9.3109629310962935E-2"/>
    <n v="1.6596400659640066E-2"/>
    <n v="0.16780576316585302"/>
    <n v="3.5980244792785054"/>
    <n v="3.5861697212382568E-2"/>
  </r>
  <r>
    <s v="Influencer 924"/>
    <n v="9.3109869646182494E-2"/>
    <n v="1.6596476149548775E-2"/>
    <n v="0.16780597272570344"/>
    <n v="3.598026598026598"/>
    <n v="3.5861538461538459E-2"/>
  </r>
  <r>
    <s v="Influencer 925"/>
    <n v="9.3110109465550553E-2"/>
    <n v="1.6596551477427203E-2"/>
    <n v="0.16780618183385781"/>
    <n v="3.5980287122348402"/>
    <n v="3.5861380052251424E-2"/>
  </r>
  <r>
    <s v="Influencer 926"/>
    <n v="9.3110348770726131E-2"/>
    <n v="1.6596626643796453E-2"/>
    <n v="0.16780639049177504"/>
    <n v="3.5980308219178081"/>
    <n v="3.5861221983420323E-2"/>
  </r>
  <r>
    <s v="Influencer 927"/>
    <n v="9.3110587563361172E-2"/>
    <n v="1.6596701649175413E-2"/>
    <n v="0.16780659870090764"/>
    <n v="3.5980329270900149"/>
    <n v="3.5861064253948784E-2"/>
  </r>
  <r>
    <s v="Influencer 928"/>
    <n v="9.3110825845100553E-2"/>
    <n v="1.6596776494080732E-2"/>
    <n v="0.16780680646270196"/>
    <n v="3.5980350277659121"/>
    <n v="3.5860906862745096E-2"/>
  </r>
  <r>
    <s v="Influencer 929"/>
    <n v="9.3111063617582104E-2"/>
    <n v="1.6596851179026859E-2"/>
    <n v="0.16780701377859811"/>
    <n v="3.5980371239598892"/>
    <n v="3.5860749808722267E-2"/>
  </r>
  <r>
    <s v="Influencer 930"/>
    <n v="9.3111300882436659E-2"/>
    <n v="1.6596925704526047E-2"/>
    <n v="0.16780722065003001"/>
    <n v="3.5980392156862746"/>
    <n v="3.5860593090797921E-2"/>
  </r>
  <r>
    <s v="Influencer 931"/>
    <n v="9.3111537641288128E-2"/>
    <n v="1.6597000071088362E-2"/>
    <n v="0.1678074270784255"/>
    <n v="3.5980413029593357"/>
    <n v="3.5860436707894336E-2"/>
  </r>
  <r>
    <s v="Influencer 932"/>
    <n v="9.3111773895753439E-2"/>
    <n v="1.6597074279221701E-2"/>
    <n v="0.16780763306520624"/>
    <n v="3.5980433857932796"/>
    <n v="3.5860280658938377E-2"/>
  </r>
  <r>
    <s v="Influencer 933"/>
    <n v="9.311200964744272E-2"/>
    <n v="1.6597148329431793E-2"/>
    <n v="0.16780783861178783"/>
    <n v="3.5980454642022521"/>
    <n v="3.5860124942861497E-2"/>
  </r>
  <r>
    <s v="Influencer 934"/>
    <n v="9.311224489795919E-2"/>
    <n v="1.6597222222222222E-2"/>
    <n v="0.16780804371957989"/>
    <n v="3.5980475382003396"/>
    <n v="3.5859969558599693E-2"/>
  </r>
  <r>
    <s v="Influencer 935"/>
    <n v="9.3112479648899266E-2"/>
    <n v="1.6597295958094428E-2"/>
    <n v="0.16780824838998593"/>
    <n v="3.5980496078015687"/>
    <n v="3.5859814505093505E-2"/>
  </r>
  <r>
    <s v="Influencer 936"/>
    <n v="9.3112713901852634E-2"/>
    <n v="1.6597369537547729E-2"/>
    <n v="0.16780845262440355"/>
    <n v="3.5980516730199068"/>
    <n v="3.5859659781287974E-2"/>
  </r>
  <r>
    <s v="Influencer 937"/>
    <n v="9.3112947658402209E-2"/>
    <n v="1.6597442961079324E-2"/>
    <n v="0.16780865642422438"/>
    <n v="3.5980537338692615"/>
    <n v="3.5859505386132605E-2"/>
  </r>
  <r>
    <s v="Influencer 938"/>
    <n v="9.3113180920124189E-2"/>
    <n v="1.6597516229184307E-2"/>
    <n v="0.16780885979083413"/>
    <n v="3.5980557903634827"/>
    <n v="3.5859351318581388E-2"/>
  </r>
  <r>
    <s v="Influencer 939"/>
    <n v="9.3113413688588151E-2"/>
    <n v="1.6597589342355678E-2"/>
    <n v="0.16780906272561261"/>
    <n v="3.5980578425163605"/>
    <n v="3.5859197577592733E-2"/>
  </r>
  <r>
    <s v="Influencer 940"/>
    <n v="9.3113645965356998E-2"/>
    <n v="1.6597662301084355E-2"/>
    <n v="0.16780926522993381"/>
    <n v="3.5980598903416281"/>
    <n v="3.5859044162129462E-2"/>
  </r>
  <r>
    <s v="Influencer 941"/>
    <n v="9.3113877751987054E-2"/>
    <n v="1.6597735105859181E-2"/>
    <n v="0.16780946730516591"/>
    <n v="3.5980619338529598"/>
    <n v="3.5858891071158784E-2"/>
  </r>
  <r>
    <s v="Influencer 942"/>
    <n v="9.3114109050028107E-2"/>
    <n v="1.6597807757166946E-2"/>
    <n v="0.16780966895267124"/>
    <n v="3.5980639730639732"/>
    <n v="3.5858738303652278E-2"/>
  </r>
  <r>
    <s v="Influencer 943"/>
    <n v="9.3114339861023368E-2"/>
    <n v="1.6597880255492383E-2"/>
    <n v="0.16780987017380641"/>
    <n v="3.5980660079882281"/>
    <n v="3.5858585858585861E-2"/>
  </r>
  <r>
    <s v="Influencer 944"/>
    <n v="9.3114570186509607E-2"/>
    <n v="1.6597952601318189E-2"/>
    <n v="0.16781007096992226"/>
    <n v="3.5980680386392274"/>
    <n v="3.5858433734939757E-2"/>
  </r>
  <r>
    <s v="Influencer 945"/>
    <n v="9.3114800028017086E-2"/>
    <n v="1.6598024795125028E-2"/>
    <n v="0.16781027134236401"/>
    <n v="3.5980700650304174"/>
    <n v="3.5858281931698509E-2"/>
  </r>
  <r>
    <s v="Influencer 946"/>
    <n v="9.3115029387069684E-2"/>
    <n v="1.6598096837391548E-2"/>
    <n v="0.16781047129247112"/>
    <n v="3.5980720871751886"/>
    <n v="3.5858130447850918E-2"/>
  </r>
  <r>
    <s v="Influencer 947"/>
    <n v="9.311525826518488E-2"/>
    <n v="1.6598168728594393E-2"/>
    <n v="0.16781067082157747"/>
    <n v="3.5980741050868748"/>
    <n v="3.5857979282390033E-2"/>
  </r>
  <r>
    <s v="Influencer 948"/>
    <n v="9.3115486663873759E-2"/>
    <n v="1.6598240469208211E-2"/>
    <n v="0.16781086993101127"/>
    <n v="3.5980761187787538"/>
    <n v="3.5857828434313135E-2"/>
  </r>
  <r>
    <s v="Influencer 949"/>
    <n v="9.3115714584641143E-2"/>
    <n v="1.6598312059705658E-2"/>
    <n v="0.16781106862209522"/>
    <n v="3.5980781282640484"/>
    <n v="3.5857677902621725E-2"/>
  </r>
  <r>
    <s v="Influencer 950"/>
    <n v="9.3115942028985502E-2"/>
    <n v="1.6598383500557413E-2"/>
    <n v="0.16781126689614642"/>
    <n v="3.5980801335559267"/>
    <n v="3.5857527686321458E-2"/>
  </r>
  <r>
    <s v="Influencer 951"/>
    <n v="9.3116168998399113E-2"/>
    <n v="1.6598454792232199E-2"/>
    <n v="0.16781146475447645"/>
    <n v="3.5980821346675005"/>
    <n v="3.5857377784422183E-2"/>
  </r>
  <r>
    <s v="Influencer 952"/>
    <n v="9.3116395494367954E-2"/>
    <n v="1.6598525935196774E-2"/>
    <n v="0.16781166219839141"/>
    <n v="3.5980841316118286"/>
    <n v="3.5857228195937875E-2"/>
  </r>
  <r>
    <s v="Influencer 953"/>
    <n v="9.3116621518371884E-2"/>
    <n v="1.6598596929915953E-2"/>
    <n v="0.16781185922919195"/>
    <n v="3.598086124401914"/>
    <n v="3.5857078919886619E-2"/>
  </r>
  <r>
    <s v="Influencer 954"/>
    <n v="9.3116847071884543E-2"/>
    <n v="1.6598667776852621E-2"/>
    <n v="0.16781205584817324"/>
    <n v="3.5980881130507067"/>
    <n v="3.5856929955290613E-2"/>
  </r>
  <r>
    <s v="Influencer 955"/>
    <n v="9.3117072156373465E-2"/>
    <n v="1.6598738476467735E-2"/>
    <n v="0.16781225205662506"/>
    <n v="3.5980900975711023"/>
    <n v="3.5856781301176123E-2"/>
  </r>
  <r>
    <s v="Influencer 956"/>
    <n v="9.3117296773300093E-2"/>
    <n v="1.659880902922033E-2"/>
    <n v="0.1678124478558318"/>
    <n v="3.5980920779759438"/>
    <n v="3.5856632956573466E-2"/>
  </r>
  <r>
    <s v="Influencer 957"/>
    <n v="9.3117520924119804E-2"/>
    <n v="1.6598879435567544E-2"/>
    <n v="0.16781264324707254"/>
    <n v="3.5980940542780195"/>
    <n v="3.5856484920517011E-2"/>
  </r>
  <r>
    <s v="Influencer 958"/>
    <n v="9.3117744610281925E-2"/>
    <n v="1.6598949695964621E-2"/>
    <n v="0.16781283823162102"/>
    <n v="3.5980960264900661"/>
    <n v="3.5856337192045118E-2"/>
  </r>
  <r>
    <s v="Influencer 959"/>
    <n v="9.3117967833229787E-2"/>
    <n v="1.6599019810864913E-2"/>
    <n v="0.16781303281074561"/>
    <n v="3.5980979946247675"/>
    <n v="3.585618977020015E-2"/>
  </r>
  <r>
    <s v="Influencer 960"/>
    <n v="9.3118190594400768E-2"/>
    <n v="1.6599089780719899E-2"/>
    <n v="0.16781322698570955"/>
    <n v="3.5980999586947542"/>
    <n v="3.5856042654028433E-2"/>
  </r>
  <r>
    <s v="Influencer 961"/>
    <n v="9.311841289522628E-2"/>
    <n v="1.6599159605979196E-2"/>
    <n v="0.16781342075777067"/>
    <n v="3.5981019187126058"/>
    <n v="3.5855895842580261E-2"/>
  </r>
  <r>
    <s v="Influencer 962"/>
    <n v="9.3118634737131847E-2"/>
    <n v="1.659922928709056E-2"/>
    <n v="0.16781361412818174"/>
    <n v="3.5981038746908491"/>
    <n v="3.5855749334909842E-2"/>
  </r>
  <r>
    <s v="Influencer 963"/>
    <n v="9.3118856121537086E-2"/>
    <n v="1.6599298824499897E-2"/>
    <n v="0.16781380709819024"/>
    <n v="3.5981058266419601"/>
    <n v="3.5855603130075298E-2"/>
  </r>
  <r>
    <s v="Influencer 964"/>
    <n v="9.3119077049855795E-2"/>
    <n v="1.6599368218651284E-2"/>
    <n v="0.16781399966903857"/>
    <n v="3.5981077745783629"/>
    <n v="3.5855457227138642E-2"/>
  </r>
  <r>
    <s v="Influencer 965"/>
    <n v="9.3119297523495917E-2"/>
    <n v="1.6599437469986964E-2"/>
    <n v="0.16781419184196389"/>
    <n v="3.5981097185124304"/>
    <n v="3.585531162516576E-2"/>
  </r>
  <r>
    <s v="Influencer 966"/>
    <n v="9.3119517543859651E-2"/>
    <n v="1.6599506578947369E-2"/>
    <n v="0.16781438361819834"/>
    <n v="3.5981116584564861"/>
    <n v="3.5855166323226377E-2"/>
  </r>
  <r>
    <s v="Influencer 967"/>
    <n v="9.3119737112343393E-2"/>
    <n v="1.659957554597111E-2"/>
    <n v="0.16781457499896896"/>
    <n v="3.5981135944228009"/>
    <n v="3.5855021320394059E-2"/>
  </r>
  <r>
    <s v="Influencer 968"/>
    <n v="9.311995623033785E-2"/>
    <n v="1.6599644371495009E-2"/>
    <n v="0.16781476598549769"/>
    <n v="3.5981155264235967"/>
    <n v="3.5854876615746184E-2"/>
  </r>
  <r>
    <s v="Influencer 969"/>
    <n v="9.3120174899227984E-2"/>
    <n v="1.6599713055954091E-2"/>
    <n v="0.16781495657900153"/>
    <n v="3.5981174544710455"/>
    <n v="3.5854732208363903E-2"/>
  </r>
  <r>
    <s v="Influencer 970"/>
    <n v="9.3120393120393122E-2"/>
    <n v="1.65997815997816E-2"/>
    <n v="0.16781514678069237"/>
    <n v="3.5981193785772692"/>
    <n v="3.5854588097332163E-2"/>
  </r>
  <r>
    <s v="Influencer 971"/>
    <n v="9.3120610895206929E-2"/>
    <n v="1.6599850003409012E-2"/>
    <n v="0.16781533659177722"/>
    <n v="3.5981212987543394"/>
    <n v="3.5854444281739638E-2"/>
  </r>
  <r>
    <s v="Influencer 972"/>
    <n v="9.3120828225037464E-2"/>
    <n v="1.6599918267266041E-2"/>
    <n v="0.16781552601345806"/>
    <n v="3.5981232150142799"/>
    <n v="3.5854300760678762E-2"/>
  </r>
  <r>
    <s v="Influencer 973"/>
    <n v="9.3121045111247192E-2"/>
    <n v="1.6599986391780636E-2"/>
    <n v="0.16781571504693199"/>
    <n v="3.5981251273690646"/>
    <n v="3.5854157533245654E-2"/>
  </r>
  <r>
    <s v="Influencer 974"/>
    <n v="9.3121261555193041E-2"/>
    <n v="1.6600054377379009E-2"/>
    <n v="0.16781590369339119"/>
    <n v="3.5981270358306188"/>
    <n v="3.5854014598540145E-2"/>
  </r>
  <r>
    <s v="Influencer 975"/>
    <n v="9.312147755822639E-2"/>
    <n v="1.660012222448564E-2"/>
    <n v="0.167816091954023"/>
    <n v="3.5981289404108194"/>
    <n v="3.5853871955665743E-2"/>
  </r>
  <r>
    <s v="Influencer 976"/>
    <n v="9.3121693121693119E-2"/>
    <n v="1.6600189933523267E-2"/>
    <n v="0.1678162798300098"/>
    <n v="3.5981308411214954"/>
    <n v="3.5853729603729602E-2"/>
  </r>
  <r>
    <s v="Influencer 977"/>
    <n v="9.3121908246933657E-2"/>
    <n v="1.6600257504912924E-2"/>
    <n v="0.16781646732252928"/>
    <n v="3.5981327379744266"/>
    <n v="3.5853587541842528E-2"/>
  </r>
  <r>
    <s v="Influencer 978"/>
    <n v="9.3122122935282964E-2"/>
    <n v="1.6600324939073922E-2"/>
    <n v="0.16781665443275426"/>
    <n v="3.5981346309813462"/>
    <n v="3.5853445769118933E-2"/>
  </r>
  <r>
    <s v="Influencer 979"/>
    <n v="9.31223371880706E-2"/>
    <n v="1.6600392236423886E-2"/>
    <n v="0.16781684116185278"/>
    <n v="3.5981365201539397"/>
    <n v="3.5853304284676833E-2"/>
  </r>
  <r>
    <s v="Influencer 980"/>
    <n v="9.312255100662073E-2"/>
    <n v="1.6600459397378732E-2"/>
    <n v="0.16781702751098812"/>
    <n v="3.5981384055038448"/>
    <n v="3.5853163087637842E-2"/>
  </r>
  <r>
    <s v="Influencer 981"/>
    <n v="9.3122764392252144E-2"/>
    <n v="1.6600526422352702E-2"/>
    <n v="0.16781721348131887"/>
    <n v="3.5981402870426522"/>
    <n v="3.5853022177127117E-2"/>
  </r>
  <r>
    <s v="Influencer 982"/>
    <n v="9.3122977346278321E-2"/>
    <n v="1.6600593311758359E-2"/>
    <n v="0.16781739907399887"/>
    <n v="3.5981421647819065"/>
    <n v="3.5852881552273383E-2"/>
  </r>
  <r>
    <s v="Influencer 983"/>
    <n v="9.3123189870007408E-2"/>
    <n v="1.6600660066006599E-2"/>
    <n v="0.16781758429017729"/>
    <n v="3.5981440387331047"/>
    <n v="3.5852741212208883E-2"/>
  </r>
  <r>
    <s v="Influencer 984"/>
    <n v="9.3123401964742294E-2"/>
    <n v="1.6600726685506662E-2"/>
    <n v="0.16781776913099869"/>
    <n v="3.5981459089076986"/>
    <n v="3.5852601156069364E-2"/>
  </r>
  <r>
    <s v="Influencer 985"/>
    <n v="9.3123613631780594E-2"/>
    <n v="1.660079317066613E-2"/>
    <n v="0.16781795359760296"/>
    <n v="3.5981477753170927"/>
    <n v="3.5852461382994083E-2"/>
  </r>
  <r>
    <s v="Influencer 986"/>
    <n v="9.3123824872414718E-2"/>
    <n v="1.660085952189095E-2"/>
    <n v="0.1678181376911253"/>
    <n v="3.598149637972647"/>
    <n v="3.5852321892125755E-2"/>
  </r>
  <r>
    <s v="Influencer 987"/>
    <n v="9.3124035687931844E-2"/>
    <n v="1.660092573958543E-2"/>
    <n v="0.16781832141269648"/>
    <n v="3.598151496885674"/>
    <n v="3.5852182682610576E-2"/>
  </r>
  <r>
    <s v="Influencer 988"/>
    <n v="9.312424607961399E-2"/>
    <n v="1.6600991824152259E-2"/>
    <n v="0.16781850476344259"/>
    <n v="3.5981533520674427"/>
    <n v="3.5852043753598156E-2"/>
  </r>
  <r>
    <s v="Influencer 989"/>
    <n v="9.3124456048738036E-2"/>
    <n v="1.6601057775992502E-2"/>
    <n v="0.16781868774448522"/>
    <n v="3.5981552035291759"/>
    <n v="3.5851905104241556E-2"/>
  </r>
  <r>
    <s v="Influencer 990"/>
    <n v="9.3124665596575715E-2"/>
    <n v="1.6601123595505619E-2"/>
    <n v="0.16781887035694143"/>
    <n v="3.5981570512820511"/>
    <n v="3.5851766733697214E-2"/>
  </r>
  <r>
    <s v="Influencer 991"/>
    <n v="9.3124874724393666E-2"/>
    <n v="1.6601189283089464E-2"/>
    <n v="0.16781905260192378"/>
    <n v="3.5981588953372023"/>
    <n v="3.5851628641124983E-2"/>
  </r>
  <r>
    <s v="Influencer 992"/>
    <n v="9.3125083433453479E-2"/>
    <n v="1.6601254839140302E-2"/>
    <n v="0.16781923448054037"/>
    <n v="3.5981607357057177"/>
    <n v="3.5851490825688073E-2"/>
  </r>
  <r>
    <s v="Influencer 993"/>
    <n v="9.3125291725011675E-2"/>
    <n v="1.660132026405281E-2"/>
    <n v="0.16781941599389485"/>
    <n v="3.5981625723986421"/>
    <n v="3.5851353286553055E-2"/>
  </r>
  <r>
    <s v="Influencer 994"/>
    <n v="9.3125499600319739E-2"/>
    <n v="1.6601385558220091E-2"/>
    <n v="0.16781959714308642"/>
    <n v="3.5981644054269752"/>
    <n v="3.5851216022889841E-2"/>
  </r>
  <r>
    <s v="Influencer 995"/>
    <n v="9.3125707060624216E-2"/>
    <n v="1.6601450722033673E-2"/>
    <n v="0.16781977792920993"/>
    <n v="3.5981662348016745"/>
    <n v="3.5851079033871656E-2"/>
  </r>
  <r>
    <s v="Influencer 996"/>
    <n v="9.3125914107166599E-2"/>
    <n v="1.6601515755883527E-2"/>
    <n v="0.16781995835335575"/>
    <n v="3.5981680605336521"/>
    <n v="3.5850942318675041E-2"/>
  </r>
  <r>
    <s v="Influencer 997"/>
    <n v="9.3126120741183496E-2"/>
    <n v="1.6601580660158065E-2"/>
    <n v="0.16782013841661"/>
    <n v="3.5981698826337776"/>
    <n v="3.5850805876479819E-2"/>
  </r>
  <r>
    <s v="Influencer 998"/>
    <n v="9.3126326963906575E-2"/>
    <n v="1.6601645435244162E-2"/>
    <n v="0.16782031812005435"/>
    <n v="3.5981717011128778"/>
    <n v="3.5850669706469079E-2"/>
  </r>
  <r>
    <s v="Influencer 999"/>
    <n v="9.3126532776562604E-2"/>
    <n v="1.6601710081527141E-2"/>
    <n v="0.16782049746476624"/>
    <n v="3.5981735159817352"/>
    <n v="3.5850533807829182E-2"/>
  </r>
  <r>
    <s v="Influencer 1000"/>
    <n v="9.3126738180373467E-2"/>
    <n v="1.6601774599390808E-2"/>
    <n v="0.16782067645181875"/>
    <n v="3.598175327251091"/>
    <n v="3.585039817974971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Influencer2"/>
    <x v="0"/>
    <x v="0"/>
    <x v="0"/>
    <x v="0"/>
    <x v="0"/>
    <x v="0"/>
    <n v="5"/>
    <n v="120000"/>
    <n v="8500"/>
    <x v="0"/>
    <n v="1200"/>
    <n v="150"/>
    <n v="500"/>
    <n v="2000"/>
    <n v="1500"/>
  </r>
  <r>
    <s v="Influencer3"/>
    <x v="1"/>
    <x v="1"/>
    <x v="1"/>
    <x v="0"/>
    <x v="1"/>
    <x v="1"/>
    <n v="8"/>
    <n v="200000"/>
    <n v="15000"/>
    <x v="0"/>
    <n v="2000"/>
    <n v="300"/>
    <n v="700"/>
    <n v="3500"/>
    <n v="2800"/>
  </r>
  <r>
    <s v="Influencer4"/>
    <x v="2"/>
    <x v="2"/>
    <x v="2"/>
    <x v="0"/>
    <x v="2"/>
    <x v="2"/>
    <n v="6"/>
    <n v="150000"/>
    <n v="10500"/>
    <x v="0"/>
    <n v="1500"/>
    <n v="200"/>
    <n v="600"/>
    <n v="2500"/>
    <n v="1900"/>
  </r>
  <r>
    <s v="Influencer5"/>
    <x v="0"/>
    <x v="3"/>
    <x v="3"/>
    <x v="0"/>
    <x v="3"/>
    <x v="3"/>
    <n v="4"/>
    <n v="90000"/>
    <n v="6000"/>
    <x v="0"/>
    <n v="900"/>
    <n v="120"/>
    <n v="400"/>
    <n v="1800"/>
    <n v="1400"/>
  </r>
  <r>
    <s v="Influencer6"/>
    <x v="1"/>
    <x v="4"/>
    <x v="4"/>
    <x v="0"/>
    <x v="4"/>
    <x v="4"/>
    <n v="10"/>
    <n v="250000"/>
    <n v="20000"/>
    <x v="0"/>
    <n v="3000"/>
    <n v="450"/>
    <n v="900"/>
    <n v="4000"/>
    <n v="3100"/>
  </r>
  <r>
    <s v="Influencer7"/>
    <x v="2"/>
    <x v="0"/>
    <x v="5"/>
    <x v="0"/>
    <x v="5"/>
    <x v="5"/>
    <n v="8.4"/>
    <n v="207000"/>
    <n v="16200"/>
    <x v="0"/>
    <n v="2470"/>
    <n v="370"/>
    <n v="770"/>
    <n v="3450"/>
    <n v="2680"/>
  </r>
  <r>
    <s v="Influencer8"/>
    <x v="0"/>
    <x v="1"/>
    <x v="6"/>
    <x v="0"/>
    <x v="0"/>
    <x v="6"/>
    <n v="9"/>
    <n v="222000"/>
    <n v="17600"/>
    <x v="0"/>
    <n v="2720"/>
    <n v="412"/>
    <n v="820"/>
    <n v="3680"/>
    <n v="2860"/>
  </r>
  <r>
    <s v="Influencer9"/>
    <x v="1"/>
    <x v="2"/>
    <x v="6"/>
    <x v="0"/>
    <x v="1"/>
    <x v="7"/>
    <n v="9.6"/>
    <n v="237000"/>
    <n v="19000"/>
    <x v="0"/>
    <n v="2970"/>
    <n v="454"/>
    <n v="870"/>
    <n v="3910"/>
    <n v="3040"/>
  </r>
  <r>
    <s v="Influencer10"/>
    <x v="2"/>
    <x v="3"/>
    <x v="6"/>
    <x v="0"/>
    <x v="2"/>
    <x v="8"/>
    <n v="10.199999999999999"/>
    <n v="252000"/>
    <n v="20400"/>
    <x v="0"/>
    <n v="3220"/>
    <n v="496"/>
    <n v="920"/>
    <n v="4140"/>
    <n v="3220"/>
  </r>
  <r>
    <s v="Influencer11"/>
    <x v="0"/>
    <x v="4"/>
    <x v="6"/>
    <x v="0"/>
    <x v="3"/>
    <x v="9"/>
    <n v="10.8"/>
    <n v="267000"/>
    <n v="21800"/>
    <x v="0"/>
    <n v="3470"/>
    <n v="538"/>
    <n v="970"/>
    <n v="4370"/>
    <n v="3400"/>
  </r>
  <r>
    <s v="Influencer12"/>
    <x v="2"/>
    <x v="0"/>
    <x v="7"/>
    <x v="1"/>
    <x v="4"/>
    <x v="10"/>
    <n v="11.4"/>
    <n v="282000"/>
    <n v="23200"/>
    <x v="0"/>
    <n v="3720"/>
    <n v="580"/>
    <n v="1020"/>
    <n v="4600"/>
    <n v="3580"/>
  </r>
  <r>
    <s v="Influencer13"/>
    <x v="2"/>
    <x v="1"/>
    <x v="8"/>
    <x v="1"/>
    <x v="5"/>
    <x v="11"/>
    <n v="12"/>
    <n v="297000"/>
    <n v="24600"/>
    <x v="0"/>
    <n v="3970"/>
    <n v="622"/>
    <n v="1070"/>
    <n v="4830"/>
    <n v="3760"/>
  </r>
  <r>
    <s v="Influencer14"/>
    <x v="2"/>
    <x v="2"/>
    <x v="9"/>
    <x v="1"/>
    <x v="0"/>
    <x v="12"/>
    <n v="12.6"/>
    <n v="312000"/>
    <n v="26000"/>
    <x v="0"/>
    <n v="4220"/>
    <n v="664"/>
    <n v="1120"/>
    <n v="5060"/>
    <n v="3940"/>
  </r>
  <r>
    <s v="Influencer15"/>
    <x v="2"/>
    <x v="3"/>
    <x v="10"/>
    <x v="1"/>
    <x v="1"/>
    <x v="13"/>
    <n v="13.2"/>
    <n v="327000"/>
    <n v="27400"/>
    <x v="0"/>
    <n v="4470"/>
    <n v="706"/>
    <n v="1170"/>
    <n v="5290"/>
    <n v="4120"/>
  </r>
  <r>
    <s v="Influencer16"/>
    <x v="2"/>
    <x v="4"/>
    <x v="11"/>
    <x v="1"/>
    <x v="2"/>
    <x v="14"/>
    <n v="13.8"/>
    <n v="342000"/>
    <n v="28800"/>
    <x v="0"/>
    <n v="4720"/>
    <n v="748"/>
    <n v="1220"/>
    <n v="5520"/>
    <n v="4300"/>
  </r>
  <r>
    <s v="Influencer17"/>
    <x v="2"/>
    <x v="0"/>
    <x v="12"/>
    <x v="2"/>
    <x v="3"/>
    <x v="15"/>
    <n v="14.4"/>
    <n v="357000"/>
    <n v="30200"/>
    <x v="0"/>
    <n v="4970"/>
    <n v="790"/>
    <n v="1270"/>
    <n v="5750"/>
    <n v="4480"/>
  </r>
  <r>
    <s v="Influencer18"/>
    <x v="2"/>
    <x v="1"/>
    <x v="13"/>
    <x v="2"/>
    <x v="4"/>
    <x v="16"/>
    <n v="15"/>
    <n v="372000"/>
    <n v="31600"/>
    <x v="0"/>
    <n v="5220"/>
    <n v="832"/>
    <n v="1320"/>
    <n v="5980"/>
    <n v="4660"/>
  </r>
  <r>
    <s v="Influencer19"/>
    <x v="2"/>
    <x v="2"/>
    <x v="14"/>
    <x v="2"/>
    <x v="5"/>
    <x v="17"/>
    <n v="15.6"/>
    <n v="387000"/>
    <n v="33000"/>
    <x v="0"/>
    <n v="5470"/>
    <n v="874"/>
    <n v="1370"/>
    <n v="6210"/>
    <n v="4840"/>
  </r>
  <r>
    <s v="Influencer20"/>
    <x v="0"/>
    <x v="3"/>
    <x v="15"/>
    <x v="3"/>
    <x v="0"/>
    <x v="18"/>
    <n v="16.2"/>
    <n v="402000"/>
    <n v="34400"/>
    <x v="0"/>
    <n v="5720"/>
    <n v="916"/>
    <n v="1420"/>
    <n v="6440"/>
    <n v="5020"/>
  </r>
  <r>
    <s v="Influencer21"/>
    <x v="1"/>
    <x v="4"/>
    <x v="16"/>
    <x v="3"/>
    <x v="1"/>
    <x v="19"/>
    <n v="16.8"/>
    <n v="417000"/>
    <n v="35800"/>
    <x v="0"/>
    <n v="5970"/>
    <n v="958"/>
    <n v="1470"/>
    <n v="6670"/>
    <n v="5200"/>
  </r>
  <r>
    <s v="Influencer22"/>
    <x v="2"/>
    <x v="0"/>
    <x v="17"/>
    <x v="4"/>
    <x v="2"/>
    <x v="20"/>
    <n v="17.399999999999999"/>
    <n v="432000"/>
    <n v="37200"/>
    <x v="0"/>
    <n v="6220"/>
    <n v="1000"/>
    <n v="1520"/>
    <n v="6900"/>
    <n v="5380"/>
  </r>
  <r>
    <s v="Influencer23"/>
    <x v="0"/>
    <x v="1"/>
    <x v="18"/>
    <x v="4"/>
    <x v="3"/>
    <x v="21"/>
    <n v="18"/>
    <n v="447000"/>
    <n v="38600"/>
    <x v="0"/>
    <n v="6470"/>
    <n v="1042"/>
    <n v="1570"/>
    <n v="7130"/>
    <n v="5560"/>
  </r>
  <r>
    <s v="Influencer24"/>
    <x v="1"/>
    <x v="2"/>
    <x v="19"/>
    <x v="4"/>
    <x v="4"/>
    <x v="22"/>
    <n v="18.600000000000001"/>
    <n v="462000"/>
    <n v="40000"/>
    <x v="0"/>
    <n v="6720"/>
    <n v="1084"/>
    <n v="1620"/>
    <n v="7360"/>
    <n v="5740"/>
  </r>
  <r>
    <s v="Influencer25"/>
    <x v="2"/>
    <x v="3"/>
    <x v="20"/>
    <x v="4"/>
    <x v="5"/>
    <x v="23"/>
    <n v="19.2"/>
    <n v="477000"/>
    <n v="41400"/>
    <x v="0"/>
    <n v="6970"/>
    <n v="1126"/>
    <n v="1670"/>
    <n v="7590"/>
    <n v="5920"/>
  </r>
  <r>
    <s v="Influencer26"/>
    <x v="0"/>
    <x v="4"/>
    <x v="0"/>
    <x v="0"/>
    <x v="0"/>
    <x v="24"/>
    <n v="19.8"/>
    <n v="492000"/>
    <n v="42800"/>
    <x v="0"/>
    <n v="7220"/>
    <n v="1168"/>
    <n v="1720"/>
    <n v="7820"/>
    <n v="6100"/>
  </r>
  <r>
    <s v="Influencer27"/>
    <x v="1"/>
    <x v="0"/>
    <x v="1"/>
    <x v="0"/>
    <x v="1"/>
    <x v="25"/>
    <n v="20.399999999999999"/>
    <n v="507000"/>
    <n v="44200"/>
    <x v="0"/>
    <n v="7470"/>
    <n v="1210"/>
    <n v="1770"/>
    <n v="8050"/>
    <n v="6280"/>
  </r>
  <r>
    <s v="Influencer28"/>
    <x v="2"/>
    <x v="1"/>
    <x v="2"/>
    <x v="0"/>
    <x v="2"/>
    <x v="26"/>
    <n v="21"/>
    <n v="522000"/>
    <n v="45600"/>
    <x v="0"/>
    <n v="7720"/>
    <n v="1252"/>
    <n v="1820"/>
    <n v="8280"/>
    <n v="6460"/>
  </r>
  <r>
    <s v="Influencer29"/>
    <x v="0"/>
    <x v="2"/>
    <x v="3"/>
    <x v="0"/>
    <x v="3"/>
    <x v="27"/>
    <n v="21.6"/>
    <n v="537000"/>
    <n v="47000"/>
    <x v="0"/>
    <n v="7970"/>
    <n v="1294"/>
    <n v="1870"/>
    <n v="8510"/>
    <n v="6640"/>
  </r>
  <r>
    <s v="Influencer30"/>
    <x v="1"/>
    <x v="3"/>
    <x v="4"/>
    <x v="0"/>
    <x v="4"/>
    <x v="28"/>
    <n v="22.2"/>
    <n v="552000"/>
    <n v="48400"/>
    <x v="0"/>
    <n v="8220"/>
    <n v="1336"/>
    <n v="1920"/>
    <n v="8740"/>
    <n v="6820"/>
  </r>
  <r>
    <s v="Influencer31"/>
    <x v="2"/>
    <x v="4"/>
    <x v="5"/>
    <x v="0"/>
    <x v="5"/>
    <x v="29"/>
    <n v="22.8"/>
    <n v="567000"/>
    <n v="49800"/>
    <x v="0"/>
    <n v="8470"/>
    <n v="1378"/>
    <n v="1970"/>
    <n v="8970"/>
    <n v="7000"/>
  </r>
  <r>
    <s v="Influencer32"/>
    <x v="0"/>
    <x v="0"/>
    <x v="6"/>
    <x v="0"/>
    <x v="0"/>
    <x v="30"/>
    <n v="23.4"/>
    <n v="582000"/>
    <n v="51200"/>
    <x v="0"/>
    <n v="8720"/>
    <n v="1420"/>
    <n v="2020"/>
    <n v="9200"/>
    <n v="7180"/>
  </r>
  <r>
    <s v="Influencer33"/>
    <x v="1"/>
    <x v="1"/>
    <x v="19"/>
    <x v="4"/>
    <x v="1"/>
    <x v="31"/>
    <n v="24"/>
    <n v="597000"/>
    <n v="52600"/>
    <x v="0"/>
    <n v="8970"/>
    <n v="1462"/>
    <n v="2070"/>
    <n v="9430"/>
    <n v="7360"/>
  </r>
  <r>
    <s v="Influencer34"/>
    <x v="2"/>
    <x v="2"/>
    <x v="6"/>
    <x v="0"/>
    <x v="2"/>
    <x v="32"/>
    <n v="24.6"/>
    <n v="612000"/>
    <n v="54000"/>
    <x v="0"/>
    <n v="9220"/>
    <n v="1504"/>
    <n v="2120"/>
    <n v="9660"/>
    <n v="7540"/>
  </r>
  <r>
    <s v="Influencer35"/>
    <x v="0"/>
    <x v="3"/>
    <x v="6"/>
    <x v="0"/>
    <x v="3"/>
    <x v="33"/>
    <n v="25.2"/>
    <n v="627000"/>
    <n v="55400"/>
    <x v="0"/>
    <n v="9470"/>
    <n v="1546"/>
    <n v="2170"/>
    <n v="9890"/>
    <n v="7720"/>
  </r>
  <r>
    <s v="Influencer36"/>
    <x v="1"/>
    <x v="4"/>
    <x v="7"/>
    <x v="1"/>
    <x v="4"/>
    <x v="34"/>
    <n v="25.8"/>
    <n v="642000"/>
    <n v="56800"/>
    <x v="0"/>
    <n v="9720"/>
    <n v="1588"/>
    <n v="2220"/>
    <n v="10120"/>
    <n v="7900"/>
  </r>
  <r>
    <s v="Influencer37"/>
    <x v="2"/>
    <x v="0"/>
    <x v="8"/>
    <x v="1"/>
    <x v="5"/>
    <x v="35"/>
    <n v="26.4"/>
    <n v="657000"/>
    <n v="58200"/>
    <x v="0"/>
    <n v="9970"/>
    <n v="1630"/>
    <n v="2270"/>
    <n v="10350"/>
    <n v="8080"/>
  </r>
  <r>
    <s v="Influencer38"/>
    <x v="0"/>
    <x v="1"/>
    <x v="9"/>
    <x v="1"/>
    <x v="0"/>
    <x v="36"/>
    <n v="27"/>
    <n v="672000"/>
    <n v="59600"/>
    <x v="0"/>
    <n v="10220"/>
    <n v="1672"/>
    <n v="2320"/>
    <n v="10580"/>
    <n v="8260"/>
  </r>
  <r>
    <s v="Influencer39"/>
    <x v="1"/>
    <x v="2"/>
    <x v="10"/>
    <x v="1"/>
    <x v="1"/>
    <x v="37"/>
    <n v="27.6"/>
    <n v="687000"/>
    <n v="61000"/>
    <x v="0"/>
    <n v="10470"/>
    <n v="1714"/>
    <n v="2370"/>
    <n v="10810"/>
    <n v="8440"/>
  </r>
  <r>
    <s v="Influencer40"/>
    <x v="2"/>
    <x v="3"/>
    <x v="11"/>
    <x v="1"/>
    <x v="2"/>
    <x v="38"/>
    <n v="28.2"/>
    <n v="702000"/>
    <n v="62400"/>
    <x v="0"/>
    <n v="10720"/>
    <n v="1756"/>
    <n v="2420"/>
    <n v="11040"/>
    <n v="8620"/>
  </r>
  <r>
    <s v="Influencer41"/>
    <x v="0"/>
    <x v="4"/>
    <x v="12"/>
    <x v="2"/>
    <x v="3"/>
    <x v="39"/>
    <n v="28.8"/>
    <n v="717000"/>
    <n v="63800"/>
    <x v="0"/>
    <n v="10970"/>
    <n v="1798"/>
    <n v="2470"/>
    <n v="11270"/>
    <n v="8800"/>
  </r>
  <r>
    <s v="Influencer42"/>
    <x v="1"/>
    <x v="0"/>
    <x v="13"/>
    <x v="2"/>
    <x v="4"/>
    <x v="40"/>
    <n v="29.4"/>
    <n v="732000"/>
    <n v="65200"/>
    <x v="0"/>
    <n v="11220"/>
    <n v="1840"/>
    <n v="2520"/>
    <n v="11500"/>
    <n v="8980"/>
  </r>
  <r>
    <s v="Influencer43"/>
    <x v="2"/>
    <x v="1"/>
    <x v="14"/>
    <x v="2"/>
    <x v="5"/>
    <x v="41"/>
    <n v="30"/>
    <n v="747000"/>
    <n v="66600"/>
    <x v="0"/>
    <n v="11470"/>
    <n v="1882"/>
    <n v="2570"/>
    <n v="11730"/>
    <n v="9160"/>
  </r>
  <r>
    <s v="Influencer44"/>
    <x v="0"/>
    <x v="2"/>
    <x v="15"/>
    <x v="3"/>
    <x v="0"/>
    <x v="42"/>
    <n v="30.6"/>
    <n v="762000"/>
    <n v="68000"/>
    <x v="0"/>
    <n v="11720"/>
    <n v="1924"/>
    <n v="2620"/>
    <n v="11960"/>
    <n v="9340"/>
  </r>
  <r>
    <s v="Influencer45"/>
    <x v="1"/>
    <x v="3"/>
    <x v="16"/>
    <x v="3"/>
    <x v="1"/>
    <x v="43"/>
    <n v="31.2"/>
    <n v="777000"/>
    <n v="69400"/>
    <x v="0"/>
    <n v="11970"/>
    <n v="1966"/>
    <n v="2670"/>
    <n v="12190"/>
    <n v="9520"/>
  </r>
  <r>
    <s v="Influencer46"/>
    <x v="2"/>
    <x v="4"/>
    <x v="17"/>
    <x v="4"/>
    <x v="2"/>
    <x v="44"/>
    <n v="31.8"/>
    <n v="792000"/>
    <n v="70800"/>
    <x v="0"/>
    <n v="12220"/>
    <n v="2008"/>
    <n v="2720"/>
    <n v="12420"/>
    <n v="9700"/>
  </r>
  <r>
    <s v="Influencer47"/>
    <x v="0"/>
    <x v="0"/>
    <x v="18"/>
    <x v="4"/>
    <x v="3"/>
    <x v="45"/>
    <n v="32.4"/>
    <n v="807000"/>
    <n v="72200"/>
    <x v="0"/>
    <n v="12470"/>
    <n v="2050"/>
    <n v="2770"/>
    <n v="12650"/>
    <n v="9880"/>
  </r>
  <r>
    <s v="Influencer48"/>
    <x v="1"/>
    <x v="1"/>
    <x v="19"/>
    <x v="4"/>
    <x v="4"/>
    <x v="46"/>
    <n v="33"/>
    <n v="822000"/>
    <n v="73600"/>
    <x v="0"/>
    <n v="12720"/>
    <n v="2092"/>
    <n v="2820"/>
    <n v="12880"/>
    <n v="10060"/>
  </r>
  <r>
    <s v="Influencer49"/>
    <x v="2"/>
    <x v="2"/>
    <x v="20"/>
    <x v="4"/>
    <x v="5"/>
    <x v="47"/>
    <n v="33.6"/>
    <n v="837000"/>
    <n v="75000"/>
    <x v="0"/>
    <n v="12970"/>
    <n v="2134"/>
    <n v="2870"/>
    <n v="13110"/>
    <n v="10240"/>
  </r>
  <r>
    <s v="Influencer50"/>
    <x v="0"/>
    <x v="3"/>
    <x v="0"/>
    <x v="0"/>
    <x v="0"/>
    <x v="48"/>
    <n v="34.200000000000003"/>
    <n v="852000"/>
    <n v="76400"/>
    <x v="0"/>
    <n v="13220"/>
    <n v="2176"/>
    <n v="2920"/>
    <n v="13340"/>
    <n v="10420"/>
  </r>
  <r>
    <s v="Influencer51"/>
    <x v="1"/>
    <x v="4"/>
    <x v="1"/>
    <x v="0"/>
    <x v="1"/>
    <x v="49"/>
    <n v="34.799999999999997"/>
    <n v="867000"/>
    <n v="77800"/>
    <x v="0"/>
    <n v="13470"/>
    <n v="2218"/>
    <n v="2970"/>
    <n v="13570"/>
    <n v="10600"/>
  </r>
  <r>
    <s v="Influencer52"/>
    <x v="2"/>
    <x v="0"/>
    <x v="2"/>
    <x v="0"/>
    <x v="2"/>
    <x v="50"/>
    <n v="35.4"/>
    <n v="882000"/>
    <n v="79200"/>
    <x v="0"/>
    <n v="13720"/>
    <n v="2260"/>
    <n v="3020"/>
    <n v="13800"/>
    <n v="10780"/>
  </r>
  <r>
    <s v="Influencer53"/>
    <x v="0"/>
    <x v="1"/>
    <x v="3"/>
    <x v="0"/>
    <x v="3"/>
    <x v="51"/>
    <n v="36"/>
    <n v="897000"/>
    <n v="80600"/>
    <x v="0"/>
    <n v="13970"/>
    <n v="2302"/>
    <n v="3070"/>
    <n v="14030"/>
    <n v="10960"/>
  </r>
  <r>
    <s v="Influencer54"/>
    <x v="1"/>
    <x v="2"/>
    <x v="4"/>
    <x v="0"/>
    <x v="4"/>
    <x v="52"/>
    <n v="36.6"/>
    <n v="912000"/>
    <n v="82000"/>
    <x v="0"/>
    <n v="14220"/>
    <n v="2344"/>
    <n v="3120"/>
    <n v="14260"/>
    <n v="11140"/>
  </r>
  <r>
    <s v="Influencer55"/>
    <x v="2"/>
    <x v="3"/>
    <x v="5"/>
    <x v="0"/>
    <x v="5"/>
    <x v="53"/>
    <n v="37.200000000000003"/>
    <n v="927000"/>
    <n v="83400"/>
    <x v="0"/>
    <n v="14470"/>
    <n v="2386"/>
    <n v="3170"/>
    <n v="14490"/>
    <n v="11320"/>
  </r>
  <r>
    <s v="Influencer56"/>
    <x v="0"/>
    <x v="4"/>
    <x v="6"/>
    <x v="0"/>
    <x v="0"/>
    <x v="54"/>
    <n v="37.799999999999997"/>
    <n v="942000"/>
    <n v="84800"/>
    <x v="0"/>
    <n v="14720"/>
    <n v="2428"/>
    <n v="3220"/>
    <n v="14720"/>
    <n v="11500"/>
  </r>
  <r>
    <s v="Influencer57"/>
    <x v="1"/>
    <x v="0"/>
    <x v="19"/>
    <x v="4"/>
    <x v="1"/>
    <x v="55"/>
    <n v="38.4"/>
    <n v="957000"/>
    <n v="86200"/>
    <x v="0"/>
    <n v="14970"/>
    <n v="2470"/>
    <n v="3270"/>
    <n v="14950"/>
    <n v="11680"/>
  </r>
  <r>
    <s v="Influencer58"/>
    <x v="2"/>
    <x v="1"/>
    <x v="6"/>
    <x v="0"/>
    <x v="2"/>
    <x v="56"/>
    <n v="39"/>
    <n v="972000"/>
    <n v="87600"/>
    <x v="0"/>
    <n v="15220"/>
    <n v="2512"/>
    <n v="3320"/>
    <n v="15180"/>
    <n v="11860"/>
  </r>
  <r>
    <s v="Influencer59"/>
    <x v="0"/>
    <x v="2"/>
    <x v="6"/>
    <x v="0"/>
    <x v="3"/>
    <x v="57"/>
    <n v="39.6"/>
    <n v="987000"/>
    <n v="89000"/>
    <x v="0"/>
    <n v="15470"/>
    <n v="2554"/>
    <n v="3370"/>
    <n v="15410"/>
    <n v="12040"/>
  </r>
  <r>
    <s v="Influencer60"/>
    <x v="1"/>
    <x v="3"/>
    <x v="7"/>
    <x v="1"/>
    <x v="4"/>
    <x v="58"/>
    <n v="40.200000000000003"/>
    <n v="1002000"/>
    <n v="90400"/>
    <x v="0"/>
    <n v="15720"/>
    <n v="2596"/>
    <n v="3420"/>
    <n v="15640"/>
    <n v="12220"/>
  </r>
  <r>
    <s v="Influencer61"/>
    <x v="2"/>
    <x v="4"/>
    <x v="8"/>
    <x v="1"/>
    <x v="5"/>
    <x v="59"/>
    <n v="40.799999999999997"/>
    <n v="1017000"/>
    <n v="91800"/>
    <x v="0"/>
    <n v="15970"/>
    <n v="2638"/>
    <n v="3470"/>
    <n v="15870"/>
    <n v="12400"/>
  </r>
  <r>
    <s v="Influencer62"/>
    <x v="1"/>
    <x v="0"/>
    <x v="9"/>
    <x v="1"/>
    <x v="0"/>
    <x v="60"/>
    <n v="41.4"/>
    <n v="1032000"/>
    <n v="93200"/>
    <x v="0"/>
    <n v="16220"/>
    <n v="2680"/>
    <n v="3520"/>
    <n v="16100"/>
    <n v="12580"/>
  </r>
  <r>
    <s v="Influencer63"/>
    <x v="1"/>
    <x v="1"/>
    <x v="10"/>
    <x v="1"/>
    <x v="1"/>
    <x v="61"/>
    <n v="42"/>
    <n v="1047000"/>
    <n v="94600"/>
    <x v="0"/>
    <n v="16470"/>
    <n v="2722"/>
    <n v="3570"/>
    <n v="16330"/>
    <n v="12760"/>
  </r>
  <r>
    <s v="Influencer64"/>
    <x v="2"/>
    <x v="2"/>
    <x v="11"/>
    <x v="1"/>
    <x v="2"/>
    <x v="62"/>
    <n v="42.6"/>
    <n v="1062000"/>
    <n v="96000"/>
    <x v="0"/>
    <n v="16720"/>
    <n v="2764"/>
    <n v="3620"/>
    <n v="16560"/>
    <n v="12940"/>
  </r>
  <r>
    <s v="Influencer65"/>
    <x v="0"/>
    <x v="3"/>
    <x v="12"/>
    <x v="2"/>
    <x v="3"/>
    <x v="63"/>
    <n v="43.2"/>
    <n v="1077000"/>
    <n v="97400"/>
    <x v="0"/>
    <n v="16970"/>
    <n v="2806"/>
    <n v="3670"/>
    <n v="16790"/>
    <n v="13120"/>
  </r>
  <r>
    <s v="Influencer66"/>
    <x v="1"/>
    <x v="4"/>
    <x v="13"/>
    <x v="2"/>
    <x v="4"/>
    <x v="64"/>
    <n v="43.8"/>
    <n v="1092000"/>
    <n v="98800"/>
    <x v="0"/>
    <n v="17220"/>
    <n v="2848"/>
    <n v="3720"/>
    <n v="17020"/>
    <n v="13300"/>
  </r>
  <r>
    <s v="Influencer67"/>
    <x v="2"/>
    <x v="0"/>
    <x v="14"/>
    <x v="2"/>
    <x v="5"/>
    <x v="65"/>
    <n v="44.4"/>
    <n v="1107000"/>
    <n v="100200"/>
    <x v="1"/>
    <n v="17470"/>
    <n v="2890"/>
    <n v="3770"/>
    <n v="17250"/>
    <n v="13480"/>
  </r>
  <r>
    <s v="Influencer68"/>
    <x v="0"/>
    <x v="1"/>
    <x v="15"/>
    <x v="3"/>
    <x v="0"/>
    <x v="66"/>
    <n v="45"/>
    <n v="1122000"/>
    <n v="101600"/>
    <x v="1"/>
    <n v="17720"/>
    <n v="2932"/>
    <n v="3820"/>
    <n v="17480"/>
    <n v="13660"/>
  </r>
  <r>
    <s v="Influencer69"/>
    <x v="1"/>
    <x v="2"/>
    <x v="16"/>
    <x v="3"/>
    <x v="1"/>
    <x v="67"/>
    <n v="45.6"/>
    <n v="1137000"/>
    <n v="103000"/>
    <x v="1"/>
    <n v="17970"/>
    <n v="2974"/>
    <n v="3870"/>
    <n v="17710"/>
    <n v="13840"/>
  </r>
  <r>
    <s v="Influencer70"/>
    <x v="2"/>
    <x v="3"/>
    <x v="17"/>
    <x v="4"/>
    <x v="2"/>
    <x v="68"/>
    <n v="46.2"/>
    <n v="1152000"/>
    <n v="104400"/>
    <x v="1"/>
    <n v="18220"/>
    <n v="3016"/>
    <n v="3920"/>
    <n v="17940"/>
    <n v="14020"/>
  </r>
  <r>
    <s v="Influencer71"/>
    <x v="1"/>
    <x v="4"/>
    <x v="18"/>
    <x v="4"/>
    <x v="3"/>
    <x v="69"/>
    <n v="46.8"/>
    <n v="1167000"/>
    <n v="105800"/>
    <x v="1"/>
    <n v="18470"/>
    <n v="3058"/>
    <n v="3970"/>
    <n v="18170"/>
    <n v="14200"/>
  </r>
  <r>
    <s v="Influencer72"/>
    <x v="1"/>
    <x v="0"/>
    <x v="19"/>
    <x v="4"/>
    <x v="4"/>
    <x v="70"/>
    <n v="47.4"/>
    <n v="1182000"/>
    <n v="107200"/>
    <x v="1"/>
    <n v="18720"/>
    <n v="3100"/>
    <n v="4020"/>
    <n v="18400"/>
    <n v="14380"/>
  </r>
  <r>
    <s v="Influencer73"/>
    <x v="1"/>
    <x v="1"/>
    <x v="20"/>
    <x v="4"/>
    <x v="5"/>
    <x v="71"/>
    <n v="48"/>
    <n v="1197000"/>
    <n v="108600"/>
    <x v="1"/>
    <n v="18970"/>
    <n v="3142"/>
    <n v="4070"/>
    <n v="18630"/>
    <n v="14560"/>
  </r>
  <r>
    <s v="Influencer74"/>
    <x v="1"/>
    <x v="2"/>
    <x v="0"/>
    <x v="0"/>
    <x v="0"/>
    <x v="72"/>
    <n v="48.6"/>
    <n v="1212000"/>
    <n v="110000"/>
    <x v="1"/>
    <n v="19220"/>
    <n v="3184"/>
    <n v="4120"/>
    <n v="18860"/>
    <n v="14740"/>
  </r>
  <r>
    <s v="Influencer75"/>
    <x v="1"/>
    <x v="3"/>
    <x v="1"/>
    <x v="0"/>
    <x v="1"/>
    <x v="73"/>
    <n v="49.2"/>
    <n v="1227000"/>
    <n v="111400"/>
    <x v="1"/>
    <n v="19470"/>
    <n v="3226"/>
    <n v="4170"/>
    <n v="19090"/>
    <n v="14920"/>
  </r>
  <r>
    <s v="Influencer76"/>
    <x v="1"/>
    <x v="4"/>
    <x v="2"/>
    <x v="0"/>
    <x v="2"/>
    <x v="74"/>
    <n v="49.8"/>
    <n v="1242000"/>
    <n v="112800"/>
    <x v="1"/>
    <n v="19720"/>
    <n v="3268"/>
    <n v="4220"/>
    <n v="19320"/>
    <n v="15100"/>
  </r>
  <r>
    <s v="Influencer77"/>
    <x v="1"/>
    <x v="0"/>
    <x v="3"/>
    <x v="0"/>
    <x v="3"/>
    <x v="75"/>
    <n v="50.4"/>
    <n v="1257000"/>
    <n v="114200"/>
    <x v="1"/>
    <n v="19970"/>
    <n v="3310"/>
    <n v="4270"/>
    <n v="19550"/>
    <n v="15280"/>
  </r>
  <r>
    <s v="Influencer78"/>
    <x v="1"/>
    <x v="1"/>
    <x v="4"/>
    <x v="0"/>
    <x v="4"/>
    <x v="76"/>
    <n v="51"/>
    <n v="1272000"/>
    <n v="115600"/>
    <x v="1"/>
    <n v="20220"/>
    <n v="3352"/>
    <n v="4320"/>
    <n v="19780"/>
    <n v="15460"/>
  </r>
  <r>
    <s v="Influencer79"/>
    <x v="2"/>
    <x v="2"/>
    <x v="5"/>
    <x v="0"/>
    <x v="5"/>
    <x v="77"/>
    <n v="51.6"/>
    <n v="1287000"/>
    <n v="117000"/>
    <x v="1"/>
    <n v="20470"/>
    <n v="3394"/>
    <n v="4370"/>
    <n v="20010"/>
    <n v="15640"/>
  </r>
  <r>
    <s v="Influencer80"/>
    <x v="0"/>
    <x v="3"/>
    <x v="6"/>
    <x v="0"/>
    <x v="0"/>
    <x v="78"/>
    <n v="52.2"/>
    <n v="1302000"/>
    <n v="118400"/>
    <x v="1"/>
    <n v="20720"/>
    <n v="3436"/>
    <n v="4420"/>
    <n v="20240"/>
    <n v="15820"/>
  </r>
  <r>
    <s v="Influencer81"/>
    <x v="1"/>
    <x v="4"/>
    <x v="19"/>
    <x v="4"/>
    <x v="1"/>
    <x v="79"/>
    <n v="52.8"/>
    <n v="1317000"/>
    <n v="119800"/>
    <x v="1"/>
    <n v="20970"/>
    <n v="3478"/>
    <n v="4470"/>
    <n v="20470"/>
    <n v="16000"/>
  </r>
  <r>
    <s v="Influencer82"/>
    <x v="2"/>
    <x v="0"/>
    <x v="6"/>
    <x v="0"/>
    <x v="2"/>
    <x v="80"/>
    <n v="53.4"/>
    <n v="1332000"/>
    <n v="121200"/>
    <x v="1"/>
    <n v="21220"/>
    <n v="3520"/>
    <n v="4520"/>
    <n v="20700"/>
    <n v="16180"/>
  </r>
  <r>
    <s v="Influencer83"/>
    <x v="0"/>
    <x v="1"/>
    <x v="6"/>
    <x v="0"/>
    <x v="3"/>
    <x v="81"/>
    <n v="54"/>
    <n v="1347000"/>
    <n v="122600"/>
    <x v="1"/>
    <n v="21470"/>
    <n v="3562"/>
    <n v="4570"/>
    <n v="20930"/>
    <n v="16360"/>
  </r>
  <r>
    <s v="Influencer84"/>
    <x v="1"/>
    <x v="2"/>
    <x v="7"/>
    <x v="1"/>
    <x v="4"/>
    <x v="82"/>
    <n v="54.6"/>
    <n v="1362000"/>
    <n v="124000"/>
    <x v="1"/>
    <n v="21720"/>
    <n v="3604"/>
    <n v="4620"/>
    <n v="21160"/>
    <n v="16540"/>
  </r>
  <r>
    <s v="Influencer85"/>
    <x v="2"/>
    <x v="3"/>
    <x v="8"/>
    <x v="1"/>
    <x v="5"/>
    <x v="83"/>
    <n v="55.2"/>
    <n v="1377000"/>
    <n v="125400"/>
    <x v="1"/>
    <n v="21970"/>
    <n v="3646"/>
    <n v="4670"/>
    <n v="21390"/>
    <n v="16720"/>
  </r>
  <r>
    <s v="Influencer86"/>
    <x v="0"/>
    <x v="4"/>
    <x v="9"/>
    <x v="1"/>
    <x v="0"/>
    <x v="84"/>
    <n v="55.8"/>
    <n v="1392000"/>
    <n v="126800"/>
    <x v="1"/>
    <n v="22220"/>
    <n v="3688"/>
    <n v="4720"/>
    <n v="21620"/>
    <n v="16900"/>
  </r>
  <r>
    <s v="Influencer87"/>
    <x v="1"/>
    <x v="0"/>
    <x v="10"/>
    <x v="1"/>
    <x v="1"/>
    <x v="85"/>
    <n v="56.4"/>
    <n v="1407000"/>
    <n v="128200"/>
    <x v="1"/>
    <n v="22470"/>
    <n v="3730"/>
    <n v="4770"/>
    <n v="21850"/>
    <n v="17080"/>
  </r>
  <r>
    <s v="Influencer88"/>
    <x v="2"/>
    <x v="1"/>
    <x v="11"/>
    <x v="1"/>
    <x v="2"/>
    <x v="86"/>
    <n v="57"/>
    <n v="1422000"/>
    <n v="129600"/>
    <x v="1"/>
    <n v="22720"/>
    <n v="3772"/>
    <n v="4820"/>
    <n v="22080"/>
    <n v="17260"/>
  </r>
  <r>
    <s v="Influencer89"/>
    <x v="0"/>
    <x v="2"/>
    <x v="12"/>
    <x v="2"/>
    <x v="3"/>
    <x v="87"/>
    <n v="57.6"/>
    <n v="1437000"/>
    <n v="131000"/>
    <x v="1"/>
    <n v="22970"/>
    <n v="3814"/>
    <n v="4870"/>
    <n v="22310"/>
    <n v="17440"/>
  </r>
  <r>
    <s v="Influencer90"/>
    <x v="1"/>
    <x v="3"/>
    <x v="13"/>
    <x v="2"/>
    <x v="4"/>
    <x v="88"/>
    <n v="58.2"/>
    <n v="1452000"/>
    <n v="132400"/>
    <x v="1"/>
    <n v="23220"/>
    <n v="3856"/>
    <n v="4920"/>
    <n v="22540"/>
    <n v="17620"/>
  </r>
  <r>
    <s v="Influencer91"/>
    <x v="2"/>
    <x v="4"/>
    <x v="14"/>
    <x v="2"/>
    <x v="5"/>
    <x v="89"/>
    <n v="58.8"/>
    <n v="1467000"/>
    <n v="133800"/>
    <x v="1"/>
    <n v="23470"/>
    <n v="3898"/>
    <n v="4970"/>
    <n v="22770"/>
    <n v="17800"/>
  </r>
  <r>
    <s v="Influencer92"/>
    <x v="0"/>
    <x v="0"/>
    <x v="15"/>
    <x v="3"/>
    <x v="0"/>
    <x v="90"/>
    <n v="59.4"/>
    <n v="1482000"/>
    <n v="135200"/>
    <x v="1"/>
    <n v="23720"/>
    <n v="3940"/>
    <n v="5020"/>
    <n v="23000"/>
    <n v="17980"/>
  </r>
  <r>
    <s v="Influencer93"/>
    <x v="1"/>
    <x v="1"/>
    <x v="16"/>
    <x v="3"/>
    <x v="1"/>
    <x v="91"/>
    <n v="60"/>
    <n v="1497000"/>
    <n v="136600"/>
    <x v="1"/>
    <n v="23970"/>
    <n v="3982"/>
    <n v="5070"/>
    <n v="23230"/>
    <n v="18160"/>
  </r>
  <r>
    <s v="Influencer94"/>
    <x v="1"/>
    <x v="2"/>
    <x v="17"/>
    <x v="4"/>
    <x v="2"/>
    <x v="92"/>
    <n v="60.6"/>
    <n v="1512000"/>
    <n v="138000"/>
    <x v="1"/>
    <n v="24220"/>
    <n v="4024"/>
    <n v="5120"/>
    <n v="23460"/>
    <n v="18340"/>
  </r>
  <r>
    <s v="Influencer95"/>
    <x v="1"/>
    <x v="3"/>
    <x v="18"/>
    <x v="4"/>
    <x v="3"/>
    <x v="93"/>
    <n v="61.2"/>
    <n v="1527000"/>
    <n v="139400"/>
    <x v="1"/>
    <n v="24470"/>
    <n v="4066"/>
    <n v="5170"/>
    <n v="23690"/>
    <n v="18520"/>
  </r>
  <r>
    <s v="Influencer96"/>
    <x v="1"/>
    <x v="4"/>
    <x v="19"/>
    <x v="4"/>
    <x v="4"/>
    <x v="94"/>
    <n v="61.8"/>
    <n v="1542000"/>
    <n v="140800"/>
    <x v="1"/>
    <n v="24720"/>
    <n v="4108"/>
    <n v="5220"/>
    <n v="23920"/>
    <n v="18700"/>
  </r>
  <r>
    <s v="Influencer97"/>
    <x v="1"/>
    <x v="0"/>
    <x v="20"/>
    <x v="4"/>
    <x v="5"/>
    <x v="95"/>
    <n v="62.4"/>
    <n v="1557000"/>
    <n v="142200"/>
    <x v="1"/>
    <n v="24970"/>
    <n v="4150"/>
    <n v="5270"/>
    <n v="24150"/>
    <n v="18880"/>
  </r>
  <r>
    <s v="Influencer98"/>
    <x v="1"/>
    <x v="1"/>
    <x v="0"/>
    <x v="0"/>
    <x v="0"/>
    <x v="96"/>
    <n v="63"/>
    <n v="1572000"/>
    <n v="143600"/>
    <x v="1"/>
    <n v="25220"/>
    <n v="4192"/>
    <n v="5320"/>
    <n v="24380"/>
    <n v="19060"/>
  </r>
  <r>
    <s v="Influencer99"/>
    <x v="1"/>
    <x v="2"/>
    <x v="1"/>
    <x v="0"/>
    <x v="1"/>
    <x v="97"/>
    <n v="63.6"/>
    <n v="1587000"/>
    <n v="145000"/>
    <x v="1"/>
    <n v="25470"/>
    <n v="4234"/>
    <n v="5370"/>
    <n v="24610"/>
    <n v="19240"/>
  </r>
  <r>
    <s v="Influencer100"/>
    <x v="2"/>
    <x v="3"/>
    <x v="2"/>
    <x v="0"/>
    <x v="2"/>
    <x v="98"/>
    <n v="64.2"/>
    <n v="1602000"/>
    <n v="146400"/>
    <x v="1"/>
    <n v="25720"/>
    <n v="4276"/>
    <n v="5420"/>
    <n v="24840"/>
    <n v="19420"/>
  </r>
  <r>
    <s v="Influencer101"/>
    <x v="0"/>
    <x v="4"/>
    <x v="3"/>
    <x v="0"/>
    <x v="3"/>
    <x v="99"/>
    <n v="64.8"/>
    <n v="1617000"/>
    <n v="147800"/>
    <x v="1"/>
    <n v="25970"/>
    <n v="4318"/>
    <n v="5470"/>
    <n v="25070"/>
    <n v="19600"/>
  </r>
  <r>
    <s v="Influencer102"/>
    <x v="1"/>
    <x v="0"/>
    <x v="4"/>
    <x v="0"/>
    <x v="4"/>
    <x v="100"/>
    <n v="65.400000000000006"/>
    <n v="1632000"/>
    <n v="149200"/>
    <x v="1"/>
    <n v="26220"/>
    <n v="4360"/>
    <n v="5520"/>
    <n v="25300"/>
    <n v="19780"/>
  </r>
  <r>
    <s v="Influencer103"/>
    <x v="2"/>
    <x v="1"/>
    <x v="5"/>
    <x v="0"/>
    <x v="5"/>
    <x v="101"/>
    <n v="66"/>
    <n v="1647000"/>
    <n v="150600"/>
    <x v="1"/>
    <n v="26470"/>
    <n v="4402"/>
    <n v="5570"/>
    <n v="25530"/>
    <n v="19960"/>
  </r>
  <r>
    <s v="Influencer104"/>
    <x v="0"/>
    <x v="2"/>
    <x v="6"/>
    <x v="0"/>
    <x v="0"/>
    <x v="102"/>
    <n v="66.599999999999994"/>
    <n v="1662000"/>
    <n v="152000"/>
    <x v="1"/>
    <n v="26720"/>
    <n v="4444"/>
    <n v="5620"/>
    <n v="25760"/>
    <n v="20140"/>
  </r>
  <r>
    <s v="Influencer105"/>
    <x v="1"/>
    <x v="3"/>
    <x v="19"/>
    <x v="4"/>
    <x v="1"/>
    <x v="103"/>
    <n v="67.2"/>
    <n v="1677000"/>
    <n v="153400"/>
    <x v="1"/>
    <n v="26970"/>
    <n v="4486"/>
    <n v="5670"/>
    <n v="25990"/>
    <n v="20320"/>
  </r>
  <r>
    <s v="Influencer106"/>
    <x v="2"/>
    <x v="4"/>
    <x v="6"/>
    <x v="0"/>
    <x v="2"/>
    <x v="104"/>
    <n v="67.8"/>
    <n v="1692000"/>
    <n v="154800"/>
    <x v="1"/>
    <n v="27220"/>
    <n v="4528"/>
    <n v="5720"/>
    <n v="26220"/>
    <n v="20500"/>
  </r>
  <r>
    <s v="Influencer107"/>
    <x v="0"/>
    <x v="0"/>
    <x v="6"/>
    <x v="0"/>
    <x v="3"/>
    <x v="105"/>
    <n v="68.400000000000006"/>
    <n v="1707000"/>
    <n v="156200"/>
    <x v="1"/>
    <n v="27470"/>
    <n v="4570"/>
    <n v="5770"/>
    <n v="26450"/>
    <n v="20680"/>
  </r>
  <r>
    <s v="Influencer108"/>
    <x v="1"/>
    <x v="1"/>
    <x v="7"/>
    <x v="1"/>
    <x v="4"/>
    <x v="106"/>
    <n v="69"/>
    <n v="1722000"/>
    <n v="157600"/>
    <x v="1"/>
    <n v="27720"/>
    <n v="4612"/>
    <n v="5820"/>
    <n v="26680"/>
    <n v="20860"/>
  </r>
  <r>
    <s v="Influencer109"/>
    <x v="1"/>
    <x v="2"/>
    <x v="8"/>
    <x v="1"/>
    <x v="5"/>
    <x v="107"/>
    <n v="69.599999999999994"/>
    <n v="1737000"/>
    <n v="159000"/>
    <x v="1"/>
    <n v="27970"/>
    <n v="4654"/>
    <n v="5870"/>
    <n v="26910"/>
    <n v="21040"/>
  </r>
  <r>
    <s v="Influencer110"/>
    <x v="1"/>
    <x v="3"/>
    <x v="9"/>
    <x v="1"/>
    <x v="0"/>
    <x v="108"/>
    <n v="70.2"/>
    <n v="1752000"/>
    <n v="160400"/>
    <x v="1"/>
    <n v="28220"/>
    <n v="4696"/>
    <n v="5920"/>
    <n v="27140"/>
    <n v="21220"/>
  </r>
  <r>
    <s v="Influencer111"/>
    <x v="1"/>
    <x v="4"/>
    <x v="10"/>
    <x v="1"/>
    <x v="1"/>
    <x v="109"/>
    <n v="70.8"/>
    <n v="1767000"/>
    <n v="161800"/>
    <x v="1"/>
    <n v="28470"/>
    <n v="4738"/>
    <n v="5970"/>
    <n v="27370"/>
    <n v="21400"/>
  </r>
  <r>
    <s v="Influencer112"/>
    <x v="1"/>
    <x v="0"/>
    <x v="11"/>
    <x v="1"/>
    <x v="2"/>
    <x v="110"/>
    <n v="71.400000000000006"/>
    <n v="1782000"/>
    <n v="163200"/>
    <x v="1"/>
    <n v="28720"/>
    <n v="4780"/>
    <n v="6020"/>
    <n v="27600"/>
    <n v="21580"/>
  </r>
  <r>
    <s v="Influencer113"/>
    <x v="1"/>
    <x v="1"/>
    <x v="12"/>
    <x v="2"/>
    <x v="3"/>
    <x v="111"/>
    <n v="72"/>
    <n v="1797000"/>
    <n v="164600"/>
    <x v="1"/>
    <n v="28970"/>
    <n v="4822"/>
    <n v="6070"/>
    <n v="27830"/>
    <n v="21760"/>
  </r>
  <r>
    <s v="Influencer114"/>
    <x v="1"/>
    <x v="2"/>
    <x v="13"/>
    <x v="2"/>
    <x v="4"/>
    <x v="112"/>
    <n v="72.599999999999994"/>
    <n v="1812000"/>
    <n v="166000"/>
    <x v="1"/>
    <n v="29220"/>
    <n v="4864"/>
    <n v="6120"/>
    <n v="28060"/>
    <n v="21940"/>
  </r>
  <r>
    <s v="Influencer115"/>
    <x v="2"/>
    <x v="3"/>
    <x v="14"/>
    <x v="2"/>
    <x v="5"/>
    <x v="113"/>
    <n v="73.2"/>
    <n v="1827000"/>
    <n v="167400"/>
    <x v="1"/>
    <n v="29470"/>
    <n v="4906"/>
    <n v="6170"/>
    <n v="28290"/>
    <n v="22120"/>
  </r>
  <r>
    <s v="Influencer116"/>
    <x v="0"/>
    <x v="4"/>
    <x v="15"/>
    <x v="3"/>
    <x v="0"/>
    <x v="114"/>
    <n v="73.8"/>
    <n v="1842000"/>
    <n v="168800"/>
    <x v="1"/>
    <n v="29720"/>
    <n v="4948"/>
    <n v="6220"/>
    <n v="28520"/>
    <n v="22300"/>
  </r>
  <r>
    <s v="Influencer117"/>
    <x v="1"/>
    <x v="0"/>
    <x v="16"/>
    <x v="3"/>
    <x v="1"/>
    <x v="115"/>
    <n v="74.400000000000006"/>
    <n v="1857000"/>
    <n v="170200"/>
    <x v="1"/>
    <n v="29970"/>
    <n v="4990"/>
    <n v="6270"/>
    <n v="28750"/>
    <n v="22480"/>
  </r>
  <r>
    <s v="Influencer118"/>
    <x v="2"/>
    <x v="1"/>
    <x v="17"/>
    <x v="4"/>
    <x v="2"/>
    <x v="116"/>
    <n v="75"/>
    <n v="1872000"/>
    <n v="171600"/>
    <x v="1"/>
    <n v="30220"/>
    <n v="5032"/>
    <n v="6320"/>
    <n v="28980"/>
    <n v="22660"/>
  </r>
  <r>
    <s v="Influencer119"/>
    <x v="0"/>
    <x v="2"/>
    <x v="18"/>
    <x v="4"/>
    <x v="3"/>
    <x v="117"/>
    <n v="75.599999999999994"/>
    <n v="1887000"/>
    <n v="173000"/>
    <x v="1"/>
    <n v="30470"/>
    <n v="5074"/>
    <n v="6370"/>
    <n v="29210"/>
    <n v="22840"/>
  </r>
  <r>
    <s v="Influencer120"/>
    <x v="1"/>
    <x v="3"/>
    <x v="19"/>
    <x v="4"/>
    <x v="4"/>
    <x v="118"/>
    <n v="76.2"/>
    <n v="1902000"/>
    <n v="174400"/>
    <x v="1"/>
    <n v="30720"/>
    <n v="5116"/>
    <n v="6420"/>
    <n v="29440"/>
    <n v="23020"/>
  </r>
  <r>
    <s v="Influencer121"/>
    <x v="2"/>
    <x v="4"/>
    <x v="20"/>
    <x v="4"/>
    <x v="5"/>
    <x v="119"/>
    <n v="76.8"/>
    <n v="1917000"/>
    <n v="175800"/>
    <x v="1"/>
    <n v="30970"/>
    <n v="5158"/>
    <n v="6470"/>
    <n v="29670"/>
    <n v="23200"/>
  </r>
  <r>
    <s v="Influencer122"/>
    <x v="0"/>
    <x v="0"/>
    <x v="0"/>
    <x v="0"/>
    <x v="0"/>
    <x v="120"/>
    <n v="77.400000000000006"/>
    <n v="1932000"/>
    <n v="177200"/>
    <x v="1"/>
    <n v="31220"/>
    <n v="5200"/>
    <n v="6520"/>
    <n v="29900"/>
    <n v="23380"/>
  </r>
  <r>
    <s v="Influencer123"/>
    <x v="1"/>
    <x v="1"/>
    <x v="1"/>
    <x v="0"/>
    <x v="1"/>
    <x v="121"/>
    <n v="78"/>
    <n v="1947000"/>
    <n v="178600"/>
    <x v="1"/>
    <n v="31470"/>
    <n v="5242"/>
    <n v="6570"/>
    <n v="30130"/>
    <n v="23560"/>
  </r>
  <r>
    <s v="Influencer124"/>
    <x v="2"/>
    <x v="2"/>
    <x v="2"/>
    <x v="0"/>
    <x v="2"/>
    <x v="122"/>
    <n v="78.599999999999994"/>
    <n v="1962000"/>
    <n v="180000"/>
    <x v="1"/>
    <n v="31720"/>
    <n v="5284"/>
    <n v="6620"/>
    <n v="30360"/>
    <n v="23740"/>
  </r>
  <r>
    <s v="Influencer125"/>
    <x v="0"/>
    <x v="3"/>
    <x v="3"/>
    <x v="0"/>
    <x v="3"/>
    <x v="123"/>
    <n v="79.2"/>
    <n v="1977000"/>
    <n v="181400"/>
    <x v="1"/>
    <n v="31970"/>
    <n v="5326"/>
    <n v="6670"/>
    <n v="30590"/>
    <n v="23920"/>
  </r>
  <r>
    <s v="Influencer126"/>
    <x v="1"/>
    <x v="4"/>
    <x v="4"/>
    <x v="0"/>
    <x v="4"/>
    <x v="124"/>
    <n v="79.8"/>
    <n v="1992000"/>
    <n v="182800"/>
    <x v="1"/>
    <n v="32220"/>
    <n v="5368"/>
    <n v="6720"/>
    <n v="30820"/>
    <n v="24100"/>
  </r>
  <r>
    <s v="Influencer127"/>
    <x v="2"/>
    <x v="0"/>
    <x v="5"/>
    <x v="0"/>
    <x v="5"/>
    <x v="125"/>
    <n v="80.400000000000006"/>
    <n v="2007000"/>
    <n v="184200"/>
    <x v="1"/>
    <n v="32470"/>
    <n v="5410"/>
    <n v="6770"/>
    <n v="31050"/>
    <n v="24280"/>
  </r>
  <r>
    <s v="Influencer128"/>
    <x v="0"/>
    <x v="1"/>
    <x v="6"/>
    <x v="0"/>
    <x v="0"/>
    <x v="126"/>
    <n v="81"/>
    <n v="2022000"/>
    <n v="185600"/>
    <x v="1"/>
    <n v="32720"/>
    <n v="5452"/>
    <n v="6820"/>
    <n v="31280"/>
    <n v="24460"/>
  </r>
  <r>
    <s v="Influencer129"/>
    <x v="1"/>
    <x v="2"/>
    <x v="19"/>
    <x v="4"/>
    <x v="1"/>
    <x v="127"/>
    <n v="81.599999999999994"/>
    <n v="2037000"/>
    <n v="187000"/>
    <x v="1"/>
    <n v="32970"/>
    <n v="5494"/>
    <n v="6870"/>
    <n v="31510"/>
    <n v="24640"/>
  </r>
  <r>
    <s v="Influencer130"/>
    <x v="2"/>
    <x v="3"/>
    <x v="6"/>
    <x v="0"/>
    <x v="2"/>
    <x v="128"/>
    <n v="82.2"/>
    <n v="2052000"/>
    <n v="188400"/>
    <x v="1"/>
    <n v="33220"/>
    <n v="5536"/>
    <n v="6920"/>
    <n v="31740"/>
    <n v="24820"/>
  </r>
  <r>
    <s v="Influencer131"/>
    <x v="0"/>
    <x v="4"/>
    <x v="6"/>
    <x v="0"/>
    <x v="3"/>
    <x v="129"/>
    <n v="82.8"/>
    <n v="2067000"/>
    <n v="189800"/>
    <x v="1"/>
    <n v="33470"/>
    <n v="5578"/>
    <n v="6970"/>
    <n v="31970"/>
    <n v="25000"/>
  </r>
  <r>
    <s v="Influencer132"/>
    <x v="1"/>
    <x v="0"/>
    <x v="7"/>
    <x v="1"/>
    <x v="4"/>
    <x v="130"/>
    <n v="83.4"/>
    <n v="2082000"/>
    <n v="191200"/>
    <x v="1"/>
    <n v="33720"/>
    <n v="5620"/>
    <n v="7020"/>
    <n v="32200"/>
    <n v="25180"/>
  </r>
  <r>
    <s v="Influencer133"/>
    <x v="2"/>
    <x v="1"/>
    <x v="8"/>
    <x v="1"/>
    <x v="5"/>
    <x v="131"/>
    <n v="84"/>
    <n v="2097000"/>
    <n v="192600"/>
    <x v="1"/>
    <n v="33970"/>
    <n v="5662"/>
    <n v="7070"/>
    <n v="32430"/>
    <n v="25360"/>
  </r>
  <r>
    <s v="Influencer134"/>
    <x v="0"/>
    <x v="2"/>
    <x v="9"/>
    <x v="1"/>
    <x v="0"/>
    <x v="132"/>
    <n v="84.6"/>
    <n v="2112000"/>
    <n v="194000"/>
    <x v="1"/>
    <n v="34220"/>
    <n v="5704"/>
    <n v="7120"/>
    <n v="32660"/>
    <n v="25540"/>
  </r>
  <r>
    <s v="Influencer135"/>
    <x v="1"/>
    <x v="3"/>
    <x v="10"/>
    <x v="1"/>
    <x v="1"/>
    <x v="133"/>
    <n v="85.2"/>
    <n v="2127000"/>
    <n v="195400"/>
    <x v="1"/>
    <n v="34470"/>
    <n v="5746"/>
    <n v="7170"/>
    <n v="32890"/>
    <n v="25720"/>
  </r>
  <r>
    <s v="Influencer136"/>
    <x v="2"/>
    <x v="4"/>
    <x v="11"/>
    <x v="1"/>
    <x v="2"/>
    <x v="134"/>
    <n v="85.8"/>
    <n v="2142000"/>
    <n v="196800"/>
    <x v="1"/>
    <n v="34720"/>
    <n v="5788"/>
    <n v="7220"/>
    <n v="33120"/>
    <n v="25900"/>
  </r>
  <r>
    <s v="Influencer137"/>
    <x v="0"/>
    <x v="0"/>
    <x v="12"/>
    <x v="2"/>
    <x v="3"/>
    <x v="135"/>
    <n v="86.4"/>
    <n v="2157000"/>
    <n v="198200"/>
    <x v="1"/>
    <n v="34970"/>
    <n v="5830"/>
    <n v="7270"/>
    <n v="33350"/>
    <n v="26080"/>
  </r>
  <r>
    <s v="Influencer138"/>
    <x v="1"/>
    <x v="1"/>
    <x v="13"/>
    <x v="2"/>
    <x v="4"/>
    <x v="136"/>
    <n v="87"/>
    <n v="2172000"/>
    <n v="199600"/>
    <x v="1"/>
    <n v="35220"/>
    <n v="5872"/>
    <n v="7320"/>
    <n v="33580"/>
    <n v="26260"/>
  </r>
  <r>
    <s v="Influencer139"/>
    <x v="2"/>
    <x v="2"/>
    <x v="14"/>
    <x v="2"/>
    <x v="5"/>
    <x v="137"/>
    <n v="87.6"/>
    <n v="2187000"/>
    <n v="201000"/>
    <x v="1"/>
    <n v="35470"/>
    <n v="5914"/>
    <n v="7370"/>
    <n v="33810"/>
    <n v="26440"/>
  </r>
  <r>
    <s v="Influencer140"/>
    <x v="2"/>
    <x v="3"/>
    <x v="15"/>
    <x v="3"/>
    <x v="0"/>
    <x v="138"/>
    <n v="88.2"/>
    <n v="2202000"/>
    <n v="202400"/>
    <x v="1"/>
    <n v="35720"/>
    <n v="5956"/>
    <n v="7420"/>
    <n v="34040"/>
    <n v="26620"/>
  </r>
  <r>
    <s v="Influencer141"/>
    <x v="2"/>
    <x v="4"/>
    <x v="16"/>
    <x v="3"/>
    <x v="1"/>
    <x v="139"/>
    <n v="88.8"/>
    <n v="2217000"/>
    <n v="203800"/>
    <x v="1"/>
    <n v="35970"/>
    <n v="5998"/>
    <n v="7470"/>
    <n v="34270"/>
    <n v="26800"/>
  </r>
  <r>
    <s v="Influencer142"/>
    <x v="2"/>
    <x v="0"/>
    <x v="17"/>
    <x v="4"/>
    <x v="2"/>
    <x v="140"/>
    <n v="89.4"/>
    <n v="2232000"/>
    <n v="205200"/>
    <x v="1"/>
    <n v="36220"/>
    <n v="6040"/>
    <n v="7520"/>
    <n v="34500"/>
    <n v="26980"/>
  </r>
  <r>
    <s v="Influencer143"/>
    <x v="2"/>
    <x v="1"/>
    <x v="18"/>
    <x v="4"/>
    <x v="3"/>
    <x v="141"/>
    <n v="90"/>
    <n v="2247000"/>
    <n v="206600"/>
    <x v="1"/>
    <n v="36470"/>
    <n v="6082"/>
    <n v="7570"/>
    <n v="34730"/>
    <n v="27160"/>
  </r>
  <r>
    <s v="Influencer144"/>
    <x v="2"/>
    <x v="2"/>
    <x v="19"/>
    <x v="4"/>
    <x v="4"/>
    <x v="142"/>
    <n v="90.6"/>
    <n v="2262000"/>
    <n v="208000"/>
    <x v="1"/>
    <n v="36720"/>
    <n v="6124"/>
    <n v="7620"/>
    <n v="34960"/>
    <n v="27340"/>
  </r>
  <r>
    <s v="Influencer145"/>
    <x v="2"/>
    <x v="3"/>
    <x v="20"/>
    <x v="4"/>
    <x v="5"/>
    <x v="143"/>
    <n v="91.2"/>
    <n v="2277000"/>
    <n v="209400"/>
    <x v="1"/>
    <n v="36970"/>
    <n v="6166"/>
    <n v="7670"/>
    <n v="35190"/>
    <n v="27520"/>
  </r>
  <r>
    <s v="Influencer146"/>
    <x v="2"/>
    <x v="4"/>
    <x v="0"/>
    <x v="0"/>
    <x v="0"/>
    <x v="144"/>
    <n v="91.8"/>
    <n v="2292000"/>
    <n v="210800"/>
    <x v="1"/>
    <n v="37220"/>
    <n v="6208"/>
    <n v="7720"/>
    <n v="35420"/>
    <n v="27700"/>
  </r>
  <r>
    <s v="Influencer147"/>
    <x v="2"/>
    <x v="0"/>
    <x v="1"/>
    <x v="0"/>
    <x v="1"/>
    <x v="145"/>
    <n v="92.4"/>
    <n v="2307000"/>
    <n v="212200"/>
    <x v="1"/>
    <n v="37470"/>
    <n v="6250"/>
    <n v="7770"/>
    <n v="35650"/>
    <n v="27880"/>
  </r>
  <r>
    <s v="Influencer148"/>
    <x v="2"/>
    <x v="1"/>
    <x v="2"/>
    <x v="0"/>
    <x v="2"/>
    <x v="146"/>
    <n v="93"/>
    <n v="2322000"/>
    <n v="213600"/>
    <x v="1"/>
    <n v="37720"/>
    <n v="6292"/>
    <n v="7820"/>
    <n v="35880"/>
    <n v="28060"/>
  </r>
  <r>
    <s v="Influencer149"/>
    <x v="2"/>
    <x v="2"/>
    <x v="3"/>
    <x v="0"/>
    <x v="3"/>
    <x v="147"/>
    <n v="93.6"/>
    <n v="2337000"/>
    <n v="215000"/>
    <x v="1"/>
    <n v="37970"/>
    <n v="6334"/>
    <n v="7870"/>
    <n v="36110"/>
    <n v="28240"/>
  </r>
  <r>
    <s v="Influencer150"/>
    <x v="1"/>
    <x v="3"/>
    <x v="4"/>
    <x v="0"/>
    <x v="4"/>
    <x v="148"/>
    <n v="94.2"/>
    <n v="2352000"/>
    <n v="216400"/>
    <x v="1"/>
    <n v="38220"/>
    <n v="6376"/>
    <n v="7920"/>
    <n v="36340"/>
    <n v="28420"/>
  </r>
  <r>
    <s v="Influencer151"/>
    <x v="2"/>
    <x v="4"/>
    <x v="5"/>
    <x v="0"/>
    <x v="5"/>
    <x v="149"/>
    <n v="94.8"/>
    <n v="2367000"/>
    <n v="217800"/>
    <x v="1"/>
    <n v="38470"/>
    <n v="6418"/>
    <n v="7970"/>
    <n v="36570"/>
    <n v="28600"/>
  </r>
  <r>
    <s v="Influencer152"/>
    <x v="0"/>
    <x v="0"/>
    <x v="6"/>
    <x v="0"/>
    <x v="0"/>
    <x v="150"/>
    <n v="95.4"/>
    <n v="2382000"/>
    <n v="219200"/>
    <x v="1"/>
    <n v="38720"/>
    <n v="6460"/>
    <n v="8020"/>
    <n v="36800"/>
    <n v="28780"/>
  </r>
  <r>
    <s v="Influencer153"/>
    <x v="1"/>
    <x v="1"/>
    <x v="19"/>
    <x v="4"/>
    <x v="1"/>
    <x v="151"/>
    <n v="96"/>
    <n v="2397000"/>
    <n v="220600"/>
    <x v="1"/>
    <n v="38970"/>
    <n v="6502"/>
    <n v="8070"/>
    <n v="37030"/>
    <n v="28960"/>
  </r>
  <r>
    <s v="Influencer154"/>
    <x v="2"/>
    <x v="2"/>
    <x v="6"/>
    <x v="0"/>
    <x v="2"/>
    <x v="152"/>
    <n v="96.6"/>
    <n v="2412000"/>
    <n v="222000"/>
    <x v="1"/>
    <n v="39220"/>
    <n v="6544"/>
    <n v="8120"/>
    <n v="37260"/>
    <n v="29140"/>
  </r>
  <r>
    <s v="Influencer155"/>
    <x v="0"/>
    <x v="3"/>
    <x v="6"/>
    <x v="0"/>
    <x v="3"/>
    <x v="153"/>
    <n v="97.2"/>
    <n v="2427000"/>
    <n v="223400"/>
    <x v="1"/>
    <n v="39470"/>
    <n v="6586"/>
    <n v="8170"/>
    <n v="37490"/>
    <n v="29320"/>
  </r>
  <r>
    <s v="Influencer156"/>
    <x v="1"/>
    <x v="4"/>
    <x v="7"/>
    <x v="1"/>
    <x v="4"/>
    <x v="154"/>
    <n v="97.8"/>
    <n v="2442000"/>
    <n v="224800"/>
    <x v="1"/>
    <n v="39720"/>
    <n v="6628"/>
    <n v="8220"/>
    <n v="37720"/>
    <n v="29500"/>
  </r>
  <r>
    <s v="Influencer157"/>
    <x v="2"/>
    <x v="0"/>
    <x v="8"/>
    <x v="1"/>
    <x v="5"/>
    <x v="155"/>
    <n v="98.4"/>
    <n v="2457000"/>
    <n v="226200"/>
    <x v="1"/>
    <n v="39970"/>
    <n v="6670"/>
    <n v="8270"/>
    <n v="37950"/>
    <n v="29680"/>
  </r>
  <r>
    <s v="Influencer158"/>
    <x v="0"/>
    <x v="1"/>
    <x v="9"/>
    <x v="1"/>
    <x v="0"/>
    <x v="156"/>
    <n v="99"/>
    <n v="2472000"/>
    <n v="227600"/>
    <x v="1"/>
    <n v="40220"/>
    <n v="6712"/>
    <n v="8320"/>
    <n v="38180"/>
    <n v="29860"/>
  </r>
  <r>
    <s v="Influencer159"/>
    <x v="1"/>
    <x v="2"/>
    <x v="10"/>
    <x v="1"/>
    <x v="1"/>
    <x v="157"/>
    <n v="99.6"/>
    <n v="2487000"/>
    <n v="229000"/>
    <x v="1"/>
    <n v="40470"/>
    <n v="6754"/>
    <n v="8370"/>
    <n v="38410"/>
    <n v="30040"/>
  </r>
  <r>
    <s v="Influencer160"/>
    <x v="2"/>
    <x v="3"/>
    <x v="11"/>
    <x v="1"/>
    <x v="2"/>
    <x v="158"/>
    <n v="100.2"/>
    <n v="2502000"/>
    <n v="230400"/>
    <x v="1"/>
    <n v="40720"/>
    <n v="6796"/>
    <n v="8420"/>
    <n v="38640"/>
    <n v="30220"/>
  </r>
  <r>
    <s v="Influencer161"/>
    <x v="0"/>
    <x v="4"/>
    <x v="12"/>
    <x v="2"/>
    <x v="3"/>
    <x v="159"/>
    <n v="100.8"/>
    <n v="2517000"/>
    <n v="231800"/>
    <x v="1"/>
    <n v="40970"/>
    <n v="6838"/>
    <n v="8470"/>
    <n v="38870"/>
    <n v="30400"/>
  </r>
  <r>
    <s v="Influencer162"/>
    <x v="1"/>
    <x v="0"/>
    <x v="13"/>
    <x v="2"/>
    <x v="4"/>
    <x v="160"/>
    <n v="101.4"/>
    <n v="2532000"/>
    <n v="233200"/>
    <x v="1"/>
    <n v="41220"/>
    <n v="6880"/>
    <n v="8520"/>
    <n v="39100"/>
    <n v="30580"/>
  </r>
  <r>
    <s v="Influencer163"/>
    <x v="2"/>
    <x v="1"/>
    <x v="14"/>
    <x v="2"/>
    <x v="5"/>
    <x v="161"/>
    <n v="102"/>
    <n v="2547000"/>
    <n v="234600"/>
    <x v="1"/>
    <n v="41470"/>
    <n v="6922"/>
    <n v="8570"/>
    <n v="39330"/>
    <n v="30760"/>
  </r>
  <r>
    <s v="Influencer164"/>
    <x v="0"/>
    <x v="2"/>
    <x v="15"/>
    <x v="3"/>
    <x v="0"/>
    <x v="162"/>
    <n v="102.6"/>
    <n v="2562000"/>
    <n v="236000"/>
    <x v="1"/>
    <n v="41720"/>
    <n v="6964"/>
    <n v="8620"/>
    <n v="39560"/>
    <n v="30940"/>
  </r>
  <r>
    <s v="Influencer165"/>
    <x v="1"/>
    <x v="3"/>
    <x v="16"/>
    <x v="3"/>
    <x v="1"/>
    <x v="163"/>
    <n v="103.2"/>
    <n v="2577000"/>
    <n v="237400"/>
    <x v="1"/>
    <n v="41970"/>
    <n v="7006"/>
    <n v="8670"/>
    <n v="39790"/>
    <n v="31120"/>
  </r>
  <r>
    <s v="Influencer166"/>
    <x v="2"/>
    <x v="4"/>
    <x v="17"/>
    <x v="4"/>
    <x v="2"/>
    <x v="164"/>
    <n v="103.8"/>
    <n v="2592000"/>
    <n v="238800"/>
    <x v="1"/>
    <n v="42220"/>
    <n v="7048"/>
    <n v="8720"/>
    <n v="40020"/>
    <n v="31300"/>
  </r>
  <r>
    <s v="Influencer167"/>
    <x v="0"/>
    <x v="0"/>
    <x v="18"/>
    <x v="4"/>
    <x v="3"/>
    <x v="165"/>
    <n v="104.4"/>
    <n v="2607000"/>
    <n v="240200"/>
    <x v="1"/>
    <n v="42470"/>
    <n v="7090"/>
    <n v="8770"/>
    <n v="40250"/>
    <n v="31480"/>
  </r>
  <r>
    <s v="Influencer168"/>
    <x v="1"/>
    <x v="1"/>
    <x v="19"/>
    <x v="4"/>
    <x v="4"/>
    <x v="166"/>
    <n v="105"/>
    <n v="2622000"/>
    <n v="241600"/>
    <x v="1"/>
    <n v="42720"/>
    <n v="7132"/>
    <n v="8820"/>
    <n v="40480"/>
    <n v="31660"/>
  </r>
  <r>
    <s v="Influencer169"/>
    <x v="2"/>
    <x v="2"/>
    <x v="20"/>
    <x v="4"/>
    <x v="5"/>
    <x v="167"/>
    <n v="105.6"/>
    <n v="2637000"/>
    <n v="243000"/>
    <x v="1"/>
    <n v="42970"/>
    <n v="7174"/>
    <n v="8870"/>
    <n v="40710"/>
    <n v="31840"/>
  </r>
  <r>
    <s v="Influencer170"/>
    <x v="0"/>
    <x v="3"/>
    <x v="0"/>
    <x v="0"/>
    <x v="0"/>
    <x v="168"/>
    <n v="106.2"/>
    <n v="2652000"/>
    <n v="244400"/>
    <x v="1"/>
    <n v="43220"/>
    <n v="7216"/>
    <n v="8920"/>
    <n v="40940"/>
    <n v="32020"/>
  </r>
  <r>
    <s v="Influencer171"/>
    <x v="1"/>
    <x v="4"/>
    <x v="1"/>
    <x v="0"/>
    <x v="1"/>
    <x v="169"/>
    <n v="106.8"/>
    <n v="2667000"/>
    <n v="245800"/>
    <x v="1"/>
    <n v="43470"/>
    <n v="7258"/>
    <n v="8970"/>
    <n v="41170"/>
    <n v="32200"/>
  </r>
  <r>
    <s v="Influencer172"/>
    <x v="2"/>
    <x v="0"/>
    <x v="2"/>
    <x v="0"/>
    <x v="2"/>
    <x v="170"/>
    <n v="107.4"/>
    <n v="2682000"/>
    <n v="247200"/>
    <x v="1"/>
    <n v="43720"/>
    <n v="7300"/>
    <n v="9020"/>
    <n v="41400"/>
    <n v="32380"/>
  </r>
  <r>
    <s v="Influencer173"/>
    <x v="0"/>
    <x v="1"/>
    <x v="3"/>
    <x v="0"/>
    <x v="3"/>
    <x v="171"/>
    <n v="108"/>
    <n v="2697000"/>
    <n v="248600"/>
    <x v="1"/>
    <n v="43970"/>
    <n v="7342"/>
    <n v="9070"/>
    <n v="41630"/>
    <n v="32560"/>
  </r>
  <r>
    <s v="Influencer174"/>
    <x v="1"/>
    <x v="2"/>
    <x v="4"/>
    <x v="0"/>
    <x v="4"/>
    <x v="172"/>
    <n v="108.6"/>
    <n v="2712000"/>
    <n v="250000"/>
    <x v="1"/>
    <n v="44220"/>
    <n v="7384"/>
    <n v="9120"/>
    <n v="41860"/>
    <n v="32740"/>
  </r>
  <r>
    <s v="Influencer175"/>
    <x v="2"/>
    <x v="3"/>
    <x v="5"/>
    <x v="0"/>
    <x v="5"/>
    <x v="173"/>
    <n v="109.2"/>
    <n v="2727000"/>
    <n v="251400"/>
    <x v="1"/>
    <n v="44470"/>
    <n v="7426"/>
    <n v="9170"/>
    <n v="42090"/>
    <n v="32920"/>
  </r>
  <r>
    <s v="Influencer176"/>
    <x v="0"/>
    <x v="4"/>
    <x v="6"/>
    <x v="0"/>
    <x v="0"/>
    <x v="174"/>
    <n v="109.8"/>
    <n v="2742000"/>
    <n v="252800"/>
    <x v="1"/>
    <n v="44720"/>
    <n v="7468"/>
    <n v="9220"/>
    <n v="42320"/>
    <n v="33100"/>
  </r>
  <r>
    <s v="Influencer177"/>
    <x v="1"/>
    <x v="0"/>
    <x v="19"/>
    <x v="4"/>
    <x v="1"/>
    <x v="175"/>
    <n v="110.4"/>
    <n v="2757000"/>
    <n v="254200"/>
    <x v="1"/>
    <n v="44970"/>
    <n v="7510"/>
    <n v="9270"/>
    <n v="42550"/>
    <n v="33280"/>
  </r>
  <r>
    <s v="Influencer178"/>
    <x v="2"/>
    <x v="1"/>
    <x v="6"/>
    <x v="0"/>
    <x v="2"/>
    <x v="176"/>
    <n v="111"/>
    <n v="2772000"/>
    <n v="255600"/>
    <x v="1"/>
    <n v="45220"/>
    <n v="7552"/>
    <n v="9320"/>
    <n v="42780"/>
    <n v="33460"/>
  </r>
  <r>
    <s v="Influencer179"/>
    <x v="0"/>
    <x v="2"/>
    <x v="6"/>
    <x v="0"/>
    <x v="3"/>
    <x v="177"/>
    <n v="111.6"/>
    <n v="2787000"/>
    <n v="257000"/>
    <x v="1"/>
    <n v="45470"/>
    <n v="7594"/>
    <n v="9370"/>
    <n v="43010"/>
    <n v="33640"/>
  </r>
  <r>
    <s v="Influencer180"/>
    <x v="1"/>
    <x v="3"/>
    <x v="7"/>
    <x v="1"/>
    <x v="4"/>
    <x v="178"/>
    <n v="112.2"/>
    <n v="2802000"/>
    <n v="258400"/>
    <x v="1"/>
    <n v="45720"/>
    <n v="7636"/>
    <n v="9420"/>
    <n v="43240"/>
    <n v="33820"/>
  </r>
  <r>
    <s v="Influencer181"/>
    <x v="2"/>
    <x v="4"/>
    <x v="8"/>
    <x v="1"/>
    <x v="5"/>
    <x v="179"/>
    <n v="112.8"/>
    <n v="2817000"/>
    <n v="259800"/>
    <x v="1"/>
    <n v="45970"/>
    <n v="7678"/>
    <n v="9470"/>
    <n v="43470"/>
    <n v="34000"/>
  </r>
  <r>
    <s v="Influencer182"/>
    <x v="0"/>
    <x v="0"/>
    <x v="9"/>
    <x v="1"/>
    <x v="0"/>
    <x v="180"/>
    <n v="113.4"/>
    <n v="2832000"/>
    <n v="261200"/>
    <x v="1"/>
    <n v="46220"/>
    <n v="7720"/>
    <n v="9520"/>
    <n v="43700"/>
    <n v="34180"/>
  </r>
  <r>
    <s v="Influencer183"/>
    <x v="1"/>
    <x v="1"/>
    <x v="10"/>
    <x v="1"/>
    <x v="1"/>
    <x v="181"/>
    <n v="114"/>
    <n v="2847000"/>
    <n v="262600"/>
    <x v="1"/>
    <n v="46470"/>
    <n v="7762"/>
    <n v="9570"/>
    <n v="43930"/>
    <n v="34360"/>
  </r>
  <r>
    <s v="Influencer184"/>
    <x v="2"/>
    <x v="2"/>
    <x v="11"/>
    <x v="1"/>
    <x v="2"/>
    <x v="182"/>
    <n v="114.6"/>
    <n v="2862000"/>
    <n v="264000"/>
    <x v="1"/>
    <n v="46720"/>
    <n v="7804"/>
    <n v="9620"/>
    <n v="44160"/>
    <n v="34540"/>
  </r>
  <r>
    <s v="Influencer185"/>
    <x v="0"/>
    <x v="3"/>
    <x v="12"/>
    <x v="2"/>
    <x v="3"/>
    <x v="183"/>
    <n v="115.2"/>
    <n v="2877000"/>
    <n v="265400"/>
    <x v="1"/>
    <n v="46970"/>
    <n v="7846"/>
    <n v="9670"/>
    <n v="44390"/>
    <n v="34720"/>
  </r>
  <r>
    <s v="Influencer186"/>
    <x v="1"/>
    <x v="4"/>
    <x v="13"/>
    <x v="2"/>
    <x v="4"/>
    <x v="184"/>
    <n v="115.8"/>
    <n v="2892000"/>
    <n v="266800"/>
    <x v="1"/>
    <n v="47220"/>
    <n v="7888"/>
    <n v="9720"/>
    <n v="44620"/>
    <n v="34900"/>
  </r>
  <r>
    <s v="Influencer187"/>
    <x v="2"/>
    <x v="0"/>
    <x v="14"/>
    <x v="2"/>
    <x v="5"/>
    <x v="185"/>
    <n v="116.4"/>
    <n v="2907000"/>
    <n v="268200"/>
    <x v="1"/>
    <n v="47470"/>
    <n v="7930"/>
    <n v="9770"/>
    <n v="44850"/>
    <n v="35080"/>
  </r>
  <r>
    <s v="Influencer188"/>
    <x v="0"/>
    <x v="1"/>
    <x v="15"/>
    <x v="3"/>
    <x v="0"/>
    <x v="186"/>
    <n v="117"/>
    <n v="2922000"/>
    <n v="269600"/>
    <x v="1"/>
    <n v="47720"/>
    <n v="7972"/>
    <n v="9820"/>
    <n v="45080"/>
    <n v="35260"/>
  </r>
  <r>
    <s v="Influencer189"/>
    <x v="1"/>
    <x v="2"/>
    <x v="16"/>
    <x v="3"/>
    <x v="1"/>
    <x v="187"/>
    <n v="117.6"/>
    <n v="2937000"/>
    <n v="271000"/>
    <x v="1"/>
    <n v="47970"/>
    <n v="8014"/>
    <n v="9870"/>
    <n v="45310"/>
    <n v="35440"/>
  </r>
  <r>
    <s v="Influencer190"/>
    <x v="2"/>
    <x v="3"/>
    <x v="17"/>
    <x v="4"/>
    <x v="2"/>
    <x v="188"/>
    <n v="118.2"/>
    <n v="2952000"/>
    <n v="272400"/>
    <x v="1"/>
    <n v="48220"/>
    <n v="8056"/>
    <n v="9920"/>
    <n v="45540"/>
    <n v="35620"/>
  </r>
  <r>
    <s v="Influencer191"/>
    <x v="0"/>
    <x v="4"/>
    <x v="18"/>
    <x v="4"/>
    <x v="3"/>
    <x v="189"/>
    <n v="118.8"/>
    <n v="2967000"/>
    <n v="273800"/>
    <x v="1"/>
    <n v="48470"/>
    <n v="8098"/>
    <n v="9970"/>
    <n v="45770"/>
    <n v="35800"/>
  </r>
  <r>
    <s v="Influencer192"/>
    <x v="1"/>
    <x v="0"/>
    <x v="19"/>
    <x v="4"/>
    <x v="4"/>
    <x v="190"/>
    <n v="119.4"/>
    <n v="2982000"/>
    <n v="275200"/>
    <x v="1"/>
    <n v="48720"/>
    <n v="8140"/>
    <n v="10020"/>
    <n v="46000"/>
    <n v="35980"/>
  </r>
  <r>
    <s v="Influencer193"/>
    <x v="2"/>
    <x v="1"/>
    <x v="20"/>
    <x v="4"/>
    <x v="5"/>
    <x v="191"/>
    <n v="120"/>
    <n v="2997000"/>
    <n v="276600"/>
    <x v="1"/>
    <n v="48970"/>
    <n v="8182"/>
    <n v="10070"/>
    <n v="46230"/>
    <n v="36160"/>
  </r>
  <r>
    <s v="Influencer194"/>
    <x v="0"/>
    <x v="2"/>
    <x v="0"/>
    <x v="0"/>
    <x v="0"/>
    <x v="192"/>
    <n v="120.6"/>
    <n v="3012000"/>
    <n v="278000"/>
    <x v="1"/>
    <n v="49220"/>
    <n v="8224"/>
    <n v="10120"/>
    <n v="46460"/>
    <n v="36340"/>
  </r>
  <r>
    <s v="Influencer195"/>
    <x v="1"/>
    <x v="3"/>
    <x v="1"/>
    <x v="0"/>
    <x v="1"/>
    <x v="193"/>
    <n v="121.2"/>
    <n v="3027000"/>
    <n v="279400"/>
    <x v="1"/>
    <n v="49470"/>
    <n v="8266"/>
    <n v="10170"/>
    <n v="46690"/>
    <n v="36520"/>
  </r>
  <r>
    <s v="Influencer196"/>
    <x v="2"/>
    <x v="4"/>
    <x v="2"/>
    <x v="0"/>
    <x v="2"/>
    <x v="194"/>
    <n v="121.8"/>
    <n v="3042000"/>
    <n v="280800"/>
    <x v="1"/>
    <n v="49720"/>
    <n v="8308"/>
    <n v="10220"/>
    <n v="46920"/>
    <n v="36700"/>
  </r>
  <r>
    <s v="Influencer197"/>
    <x v="0"/>
    <x v="0"/>
    <x v="3"/>
    <x v="0"/>
    <x v="3"/>
    <x v="195"/>
    <n v="122.4"/>
    <n v="3057000"/>
    <n v="282200"/>
    <x v="1"/>
    <n v="49970"/>
    <n v="8350"/>
    <n v="10270"/>
    <n v="47150"/>
    <n v="36880"/>
  </r>
  <r>
    <s v="Influencer198"/>
    <x v="1"/>
    <x v="1"/>
    <x v="4"/>
    <x v="0"/>
    <x v="4"/>
    <x v="196"/>
    <n v="123"/>
    <n v="3072000"/>
    <n v="283600"/>
    <x v="1"/>
    <n v="50220"/>
    <n v="8392"/>
    <n v="10320"/>
    <n v="47380"/>
    <n v="37060"/>
  </r>
  <r>
    <s v="Influencer199"/>
    <x v="2"/>
    <x v="2"/>
    <x v="5"/>
    <x v="0"/>
    <x v="5"/>
    <x v="197"/>
    <n v="123.6"/>
    <n v="3087000"/>
    <n v="285000"/>
    <x v="1"/>
    <n v="50470"/>
    <n v="8434"/>
    <n v="10370"/>
    <n v="47610"/>
    <n v="37240"/>
  </r>
  <r>
    <s v="Influencer200"/>
    <x v="0"/>
    <x v="3"/>
    <x v="6"/>
    <x v="0"/>
    <x v="0"/>
    <x v="198"/>
    <n v="124.2"/>
    <n v="3102000"/>
    <n v="286400"/>
    <x v="1"/>
    <n v="50720"/>
    <n v="8476"/>
    <n v="10420"/>
    <n v="47840"/>
    <n v="37420"/>
  </r>
  <r>
    <s v="Influencer201"/>
    <x v="1"/>
    <x v="4"/>
    <x v="19"/>
    <x v="4"/>
    <x v="1"/>
    <x v="199"/>
    <n v="124.8"/>
    <n v="3117000"/>
    <n v="287800"/>
    <x v="1"/>
    <n v="50970"/>
    <n v="8518"/>
    <n v="10470"/>
    <n v="48070"/>
    <n v="37600"/>
  </r>
  <r>
    <s v="Influencer202"/>
    <x v="2"/>
    <x v="0"/>
    <x v="6"/>
    <x v="0"/>
    <x v="2"/>
    <x v="200"/>
    <n v="125.4"/>
    <n v="3132000"/>
    <n v="289200"/>
    <x v="1"/>
    <n v="51220"/>
    <n v="8560"/>
    <n v="10520"/>
    <n v="48300"/>
    <n v="37780"/>
  </r>
  <r>
    <s v="Influencer203"/>
    <x v="0"/>
    <x v="1"/>
    <x v="6"/>
    <x v="0"/>
    <x v="3"/>
    <x v="201"/>
    <n v="126"/>
    <n v="3147000"/>
    <n v="290600"/>
    <x v="1"/>
    <n v="51470"/>
    <n v="8602"/>
    <n v="10570"/>
    <n v="48530"/>
    <n v="37960"/>
  </r>
  <r>
    <s v="Influencer204"/>
    <x v="1"/>
    <x v="2"/>
    <x v="7"/>
    <x v="1"/>
    <x v="4"/>
    <x v="202"/>
    <n v="126.6"/>
    <n v="3162000"/>
    <n v="292000"/>
    <x v="1"/>
    <n v="51720"/>
    <n v="8644"/>
    <n v="10620"/>
    <n v="48760"/>
    <n v="38140"/>
  </r>
  <r>
    <s v="Influencer205"/>
    <x v="2"/>
    <x v="3"/>
    <x v="8"/>
    <x v="1"/>
    <x v="5"/>
    <x v="203"/>
    <n v="127.2"/>
    <n v="3177000"/>
    <n v="293400"/>
    <x v="1"/>
    <n v="51970"/>
    <n v="8686"/>
    <n v="10670"/>
    <n v="48990"/>
    <n v="38320"/>
  </r>
  <r>
    <s v="Influencer206"/>
    <x v="0"/>
    <x v="4"/>
    <x v="9"/>
    <x v="1"/>
    <x v="0"/>
    <x v="204"/>
    <n v="127.8"/>
    <n v="3192000"/>
    <n v="294800"/>
    <x v="1"/>
    <n v="52220"/>
    <n v="8728"/>
    <n v="10720"/>
    <n v="49220"/>
    <n v="38500"/>
  </r>
  <r>
    <s v="Influencer207"/>
    <x v="1"/>
    <x v="0"/>
    <x v="10"/>
    <x v="1"/>
    <x v="1"/>
    <x v="205"/>
    <n v="128.4"/>
    <n v="3207000"/>
    <n v="296200"/>
    <x v="1"/>
    <n v="52470"/>
    <n v="8770"/>
    <n v="10770"/>
    <n v="49450"/>
    <n v="38680"/>
  </r>
  <r>
    <s v="Influencer208"/>
    <x v="2"/>
    <x v="1"/>
    <x v="11"/>
    <x v="1"/>
    <x v="2"/>
    <x v="206"/>
    <n v="129"/>
    <n v="3222000"/>
    <n v="297600"/>
    <x v="1"/>
    <n v="52720"/>
    <n v="8812"/>
    <n v="10820"/>
    <n v="49680"/>
    <n v="38860"/>
  </r>
  <r>
    <s v="Influencer209"/>
    <x v="0"/>
    <x v="2"/>
    <x v="12"/>
    <x v="2"/>
    <x v="3"/>
    <x v="207"/>
    <n v="129.6"/>
    <n v="3237000"/>
    <n v="299000"/>
    <x v="1"/>
    <n v="52970"/>
    <n v="8854"/>
    <n v="10870"/>
    <n v="49910"/>
    <n v="39040"/>
  </r>
  <r>
    <s v="Influencer210"/>
    <x v="1"/>
    <x v="3"/>
    <x v="13"/>
    <x v="2"/>
    <x v="4"/>
    <x v="208"/>
    <n v="130.19999999999999"/>
    <n v="3252000"/>
    <n v="300400"/>
    <x v="1"/>
    <n v="53220"/>
    <n v="8896"/>
    <n v="10920"/>
    <n v="50140"/>
    <n v="39220"/>
  </r>
  <r>
    <s v="Influencer211"/>
    <x v="2"/>
    <x v="4"/>
    <x v="14"/>
    <x v="2"/>
    <x v="5"/>
    <x v="209"/>
    <n v="130.80000000000001"/>
    <n v="3267000"/>
    <n v="301800"/>
    <x v="1"/>
    <n v="53470"/>
    <n v="8938"/>
    <n v="10970"/>
    <n v="50370"/>
    <n v="39400"/>
  </r>
  <r>
    <s v="Influencer212"/>
    <x v="0"/>
    <x v="0"/>
    <x v="15"/>
    <x v="3"/>
    <x v="0"/>
    <x v="210"/>
    <n v="131.4"/>
    <n v="3282000"/>
    <n v="303200"/>
    <x v="1"/>
    <n v="53720"/>
    <n v="8980"/>
    <n v="11020"/>
    <n v="50600"/>
    <n v="39580"/>
  </r>
  <r>
    <s v="Influencer213"/>
    <x v="1"/>
    <x v="1"/>
    <x v="16"/>
    <x v="3"/>
    <x v="1"/>
    <x v="211"/>
    <n v="132"/>
    <n v="3297000"/>
    <n v="304600"/>
    <x v="1"/>
    <n v="53970"/>
    <n v="9022"/>
    <n v="11070"/>
    <n v="50830"/>
    <n v="39760"/>
  </r>
  <r>
    <s v="Influencer214"/>
    <x v="2"/>
    <x v="2"/>
    <x v="17"/>
    <x v="4"/>
    <x v="2"/>
    <x v="212"/>
    <n v="132.6"/>
    <n v="3312000"/>
    <n v="306000"/>
    <x v="1"/>
    <n v="54220"/>
    <n v="9064"/>
    <n v="11120"/>
    <n v="51060"/>
    <n v="39940"/>
  </r>
  <r>
    <s v="Influencer215"/>
    <x v="0"/>
    <x v="3"/>
    <x v="18"/>
    <x v="4"/>
    <x v="3"/>
    <x v="213"/>
    <n v="133.19999999999999"/>
    <n v="3327000"/>
    <n v="307400"/>
    <x v="1"/>
    <n v="54470"/>
    <n v="9106"/>
    <n v="11170"/>
    <n v="51290"/>
    <n v="40120"/>
  </r>
  <r>
    <s v="Influencer216"/>
    <x v="1"/>
    <x v="4"/>
    <x v="19"/>
    <x v="4"/>
    <x v="4"/>
    <x v="214"/>
    <n v="133.80000000000001"/>
    <n v="3342000"/>
    <n v="308800"/>
    <x v="1"/>
    <n v="54720"/>
    <n v="9148"/>
    <n v="11220"/>
    <n v="51520"/>
    <n v="40300"/>
  </r>
  <r>
    <s v="Influencer217"/>
    <x v="2"/>
    <x v="0"/>
    <x v="20"/>
    <x v="4"/>
    <x v="5"/>
    <x v="215"/>
    <n v="134.4"/>
    <n v="3357000"/>
    <n v="310200"/>
    <x v="1"/>
    <n v="54970"/>
    <n v="9190"/>
    <n v="11270"/>
    <n v="51750"/>
    <n v="40480"/>
  </r>
  <r>
    <s v="Influencer218"/>
    <x v="0"/>
    <x v="1"/>
    <x v="0"/>
    <x v="0"/>
    <x v="0"/>
    <x v="216"/>
    <n v="135"/>
    <n v="3372000"/>
    <n v="311600"/>
    <x v="1"/>
    <n v="55220"/>
    <n v="9232"/>
    <n v="11320"/>
    <n v="51980"/>
    <n v="40660"/>
  </r>
  <r>
    <s v="Influencer219"/>
    <x v="2"/>
    <x v="2"/>
    <x v="1"/>
    <x v="0"/>
    <x v="1"/>
    <x v="217"/>
    <n v="135.6"/>
    <n v="3387000"/>
    <n v="313000"/>
    <x v="1"/>
    <n v="55470"/>
    <n v="9274"/>
    <n v="11370"/>
    <n v="52210"/>
    <n v="40840"/>
  </r>
  <r>
    <s v="Influencer220"/>
    <x v="2"/>
    <x v="3"/>
    <x v="2"/>
    <x v="0"/>
    <x v="2"/>
    <x v="218"/>
    <n v="136.19999999999999"/>
    <n v="3402000"/>
    <n v="314400"/>
    <x v="1"/>
    <n v="55720"/>
    <n v="9316"/>
    <n v="11420"/>
    <n v="52440"/>
    <n v="41020"/>
  </r>
  <r>
    <s v="Influencer221"/>
    <x v="2"/>
    <x v="4"/>
    <x v="3"/>
    <x v="0"/>
    <x v="3"/>
    <x v="219"/>
    <n v="136.80000000000001"/>
    <n v="3417000"/>
    <n v="315800"/>
    <x v="1"/>
    <n v="55970"/>
    <n v="9358"/>
    <n v="11470"/>
    <n v="52670"/>
    <n v="41200"/>
  </r>
  <r>
    <s v="Influencer222"/>
    <x v="2"/>
    <x v="0"/>
    <x v="4"/>
    <x v="0"/>
    <x v="4"/>
    <x v="220"/>
    <n v="137.4"/>
    <n v="3432000"/>
    <n v="317200"/>
    <x v="1"/>
    <n v="56220"/>
    <n v="9400"/>
    <n v="11520"/>
    <n v="52900"/>
    <n v="41380"/>
  </r>
  <r>
    <s v="Influencer223"/>
    <x v="2"/>
    <x v="1"/>
    <x v="5"/>
    <x v="0"/>
    <x v="5"/>
    <x v="221"/>
    <n v="138"/>
    <n v="3447000"/>
    <n v="318600"/>
    <x v="1"/>
    <n v="56470"/>
    <n v="9442"/>
    <n v="11570"/>
    <n v="53130"/>
    <n v="41560"/>
  </r>
  <r>
    <s v="Influencer224"/>
    <x v="2"/>
    <x v="2"/>
    <x v="6"/>
    <x v="0"/>
    <x v="0"/>
    <x v="222"/>
    <n v="138.6"/>
    <n v="3462000"/>
    <n v="320000"/>
    <x v="1"/>
    <n v="56720"/>
    <n v="9484"/>
    <n v="11620"/>
    <n v="53360"/>
    <n v="41740"/>
  </r>
  <r>
    <s v="Influencer225"/>
    <x v="2"/>
    <x v="3"/>
    <x v="19"/>
    <x v="4"/>
    <x v="1"/>
    <x v="223"/>
    <n v="139.19999999999999"/>
    <n v="3477000"/>
    <n v="321400"/>
    <x v="1"/>
    <n v="56970"/>
    <n v="9526"/>
    <n v="11670"/>
    <n v="53590"/>
    <n v="41920"/>
  </r>
  <r>
    <s v="Influencer226"/>
    <x v="2"/>
    <x v="4"/>
    <x v="6"/>
    <x v="0"/>
    <x v="2"/>
    <x v="224"/>
    <n v="139.80000000000001"/>
    <n v="3492000"/>
    <n v="322800"/>
    <x v="1"/>
    <n v="57220"/>
    <n v="9568"/>
    <n v="11720"/>
    <n v="53820"/>
    <n v="42100"/>
  </r>
  <r>
    <s v="Influencer227"/>
    <x v="2"/>
    <x v="0"/>
    <x v="6"/>
    <x v="0"/>
    <x v="3"/>
    <x v="225"/>
    <n v="140.4"/>
    <n v="3507000"/>
    <n v="324200"/>
    <x v="1"/>
    <n v="57470"/>
    <n v="9610"/>
    <n v="11770"/>
    <n v="54050"/>
    <n v="42280"/>
  </r>
  <r>
    <s v="Influencer228"/>
    <x v="1"/>
    <x v="1"/>
    <x v="7"/>
    <x v="1"/>
    <x v="4"/>
    <x v="226"/>
    <n v="141"/>
    <n v="3522000"/>
    <n v="325600"/>
    <x v="1"/>
    <n v="57720"/>
    <n v="9652"/>
    <n v="11820"/>
    <n v="54280"/>
    <n v="42460"/>
  </r>
  <r>
    <s v="Influencer229"/>
    <x v="2"/>
    <x v="2"/>
    <x v="8"/>
    <x v="1"/>
    <x v="5"/>
    <x v="227"/>
    <n v="141.6"/>
    <n v="3537000"/>
    <n v="327000"/>
    <x v="1"/>
    <n v="57970"/>
    <n v="9694"/>
    <n v="11870"/>
    <n v="54510"/>
    <n v="42640"/>
  </r>
  <r>
    <s v="Influencer230"/>
    <x v="0"/>
    <x v="3"/>
    <x v="9"/>
    <x v="1"/>
    <x v="0"/>
    <x v="228"/>
    <n v="142.19999999999999"/>
    <n v="3552000"/>
    <n v="328400"/>
    <x v="1"/>
    <n v="58220"/>
    <n v="9736"/>
    <n v="11920"/>
    <n v="54740"/>
    <n v="42820"/>
  </r>
  <r>
    <s v="Influencer231"/>
    <x v="1"/>
    <x v="4"/>
    <x v="10"/>
    <x v="1"/>
    <x v="1"/>
    <x v="229"/>
    <n v="142.80000000000001"/>
    <n v="3567000"/>
    <n v="329800"/>
    <x v="1"/>
    <n v="58470"/>
    <n v="9778"/>
    <n v="11970"/>
    <n v="54970"/>
    <n v="43000"/>
  </r>
  <r>
    <s v="Influencer232"/>
    <x v="2"/>
    <x v="0"/>
    <x v="11"/>
    <x v="1"/>
    <x v="2"/>
    <x v="230"/>
    <n v="143.4"/>
    <n v="3582000"/>
    <n v="331200"/>
    <x v="1"/>
    <n v="58720"/>
    <n v="9820"/>
    <n v="12020"/>
    <n v="55200"/>
    <n v="43180"/>
  </r>
  <r>
    <s v="Influencer233"/>
    <x v="0"/>
    <x v="1"/>
    <x v="12"/>
    <x v="2"/>
    <x v="3"/>
    <x v="231"/>
    <n v="144"/>
    <n v="3597000"/>
    <n v="332600"/>
    <x v="1"/>
    <n v="58970"/>
    <n v="9862"/>
    <n v="12070"/>
    <n v="55430"/>
    <n v="43360"/>
  </r>
  <r>
    <s v="Influencer234"/>
    <x v="1"/>
    <x v="2"/>
    <x v="13"/>
    <x v="2"/>
    <x v="4"/>
    <x v="232"/>
    <n v="144.6"/>
    <n v="3612000"/>
    <n v="334000"/>
    <x v="1"/>
    <n v="59220"/>
    <n v="9904"/>
    <n v="12120"/>
    <n v="55660"/>
    <n v="43540"/>
  </r>
  <r>
    <s v="Influencer235"/>
    <x v="2"/>
    <x v="3"/>
    <x v="14"/>
    <x v="2"/>
    <x v="5"/>
    <x v="233"/>
    <n v="145.19999999999999"/>
    <n v="3627000"/>
    <n v="335400"/>
    <x v="1"/>
    <n v="59470"/>
    <n v="9946"/>
    <n v="12170"/>
    <n v="55890"/>
    <n v="43720"/>
  </r>
  <r>
    <s v="Influencer236"/>
    <x v="0"/>
    <x v="4"/>
    <x v="15"/>
    <x v="3"/>
    <x v="0"/>
    <x v="234"/>
    <n v="145.80000000000001"/>
    <n v="3642000"/>
    <n v="336800"/>
    <x v="1"/>
    <n v="59720"/>
    <n v="9988"/>
    <n v="12220"/>
    <n v="56120"/>
    <n v="43900"/>
  </r>
  <r>
    <s v="Influencer237"/>
    <x v="1"/>
    <x v="0"/>
    <x v="16"/>
    <x v="3"/>
    <x v="1"/>
    <x v="235"/>
    <n v="146.4"/>
    <n v="3657000"/>
    <n v="338200"/>
    <x v="1"/>
    <n v="59970"/>
    <n v="10030"/>
    <n v="12270"/>
    <n v="56350"/>
    <n v="44080"/>
  </r>
  <r>
    <s v="Influencer238"/>
    <x v="2"/>
    <x v="1"/>
    <x v="17"/>
    <x v="4"/>
    <x v="2"/>
    <x v="236"/>
    <n v="147"/>
    <n v="3672000"/>
    <n v="339600"/>
    <x v="1"/>
    <n v="60220"/>
    <n v="10072"/>
    <n v="12320"/>
    <n v="56580"/>
    <n v="44260"/>
  </r>
  <r>
    <s v="Influencer239"/>
    <x v="0"/>
    <x v="2"/>
    <x v="18"/>
    <x v="4"/>
    <x v="3"/>
    <x v="237"/>
    <n v="147.6"/>
    <n v="3687000"/>
    <n v="341000"/>
    <x v="1"/>
    <n v="60470"/>
    <n v="10114"/>
    <n v="12370"/>
    <n v="56810"/>
    <n v="44440"/>
  </r>
  <r>
    <s v="Influencer240"/>
    <x v="1"/>
    <x v="3"/>
    <x v="19"/>
    <x v="4"/>
    <x v="4"/>
    <x v="238"/>
    <n v="148.19999999999999"/>
    <n v="3702000"/>
    <n v="342400"/>
    <x v="1"/>
    <n v="60720"/>
    <n v="10156"/>
    <n v="12420"/>
    <n v="57040"/>
    <n v="44620"/>
  </r>
  <r>
    <s v="Influencer241"/>
    <x v="2"/>
    <x v="4"/>
    <x v="20"/>
    <x v="4"/>
    <x v="5"/>
    <x v="239"/>
    <n v="148.80000000000001"/>
    <n v="3717000"/>
    <n v="343800"/>
    <x v="1"/>
    <n v="60970"/>
    <n v="10198"/>
    <n v="12470"/>
    <n v="57270"/>
    <n v="44800"/>
  </r>
  <r>
    <s v="Influencer242"/>
    <x v="0"/>
    <x v="0"/>
    <x v="0"/>
    <x v="0"/>
    <x v="0"/>
    <x v="240"/>
    <n v="149.4"/>
    <n v="3732000"/>
    <n v="345200"/>
    <x v="1"/>
    <n v="61220"/>
    <n v="10240"/>
    <n v="12520"/>
    <n v="57500"/>
    <n v="44980"/>
  </r>
  <r>
    <s v="Influencer243"/>
    <x v="1"/>
    <x v="1"/>
    <x v="1"/>
    <x v="0"/>
    <x v="1"/>
    <x v="241"/>
    <n v="150"/>
    <n v="3747000"/>
    <n v="346600"/>
    <x v="1"/>
    <n v="61470"/>
    <n v="10282"/>
    <n v="12570"/>
    <n v="57730"/>
    <n v="45160"/>
  </r>
  <r>
    <s v="Influencer244"/>
    <x v="2"/>
    <x v="2"/>
    <x v="2"/>
    <x v="0"/>
    <x v="2"/>
    <x v="242"/>
    <n v="150.6"/>
    <n v="3762000"/>
    <n v="348000"/>
    <x v="1"/>
    <n v="61720"/>
    <n v="10324"/>
    <n v="12620"/>
    <n v="57960"/>
    <n v="45340"/>
  </r>
  <r>
    <s v="Influencer245"/>
    <x v="0"/>
    <x v="3"/>
    <x v="3"/>
    <x v="0"/>
    <x v="3"/>
    <x v="243"/>
    <n v="151.19999999999999"/>
    <n v="3777000"/>
    <n v="349400"/>
    <x v="1"/>
    <n v="61970"/>
    <n v="10366"/>
    <n v="12670"/>
    <n v="58190"/>
    <n v="45520"/>
  </r>
  <r>
    <s v="Influencer246"/>
    <x v="1"/>
    <x v="4"/>
    <x v="4"/>
    <x v="0"/>
    <x v="4"/>
    <x v="244"/>
    <n v="151.80000000000001"/>
    <n v="3792000"/>
    <n v="350800"/>
    <x v="1"/>
    <n v="62220"/>
    <n v="10408"/>
    <n v="12720"/>
    <n v="58420"/>
    <n v="45700"/>
  </r>
  <r>
    <s v="Influencer247"/>
    <x v="2"/>
    <x v="0"/>
    <x v="5"/>
    <x v="0"/>
    <x v="5"/>
    <x v="245"/>
    <n v="152.4"/>
    <n v="3807000"/>
    <n v="352200"/>
    <x v="1"/>
    <n v="62470"/>
    <n v="10450"/>
    <n v="12770"/>
    <n v="58650"/>
    <n v="45880"/>
  </r>
  <r>
    <s v="Influencer248"/>
    <x v="0"/>
    <x v="1"/>
    <x v="6"/>
    <x v="0"/>
    <x v="0"/>
    <x v="246"/>
    <n v="153"/>
    <n v="3822000"/>
    <n v="353600"/>
    <x v="1"/>
    <n v="62720"/>
    <n v="10492"/>
    <n v="12820"/>
    <n v="58880"/>
    <n v="46060"/>
  </r>
  <r>
    <s v="Influencer249"/>
    <x v="1"/>
    <x v="2"/>
    <x v="19"/>
    <x v="4"/>
    <x v="1"/>
    <x v="247"/>
    <n v="153.6"/>
    <n v="3837000"/>
    <n v="355000"/>
    <x v="1"/>
    <n v="62970"/>
    <n v="10534"/>
    <n v="12870"/>
    <n v="59110"/>
    <n v="46240"/>
  </r>
  <r>
    <s v="Influencer250"/>
    <x v="2"/>
    <x v="3"/>
    <x v="6"/>
    <x v="0"/>
    <x v="2"/>
    <x v="248"/>
    <n v="154.19999999999999"/>
    <n v="3852000"/>
    <n v="356400"/>
    <x v="1"/>
    <n v="63220"/>
    <n v="10576"/>
    <n v="12920"/>
    <n v="59340"/>
    <n v="46420"/>
  </r>
  <r>
    <s v="Influencer251"/>
    <x v="0"/>
    <x v="4"/>
    <x v="6"/>
    <x v="0"/>
    <x v="3"/>
    <x v="249"/>
    <n v="154.80000000000001"/>
    <n v="3867000"/>
    <n v="357800"/>
    <x v="1"/>
    <n v="63470"/>
    <n v="10618"/>
    <n v="12970"/>
    <n v="59570"/>
    <n v="46600"/>
  </r>
  <r>
    <s v="Influencer252"/>
    <x v="1"/>
    <x v="0"/>
    <x v="7"/>
    <x v="1"/>
    <x v="4"/>
    <x v="250"/>
    <n v="155.4"/>
    <n v="3882000"/>
    <n v="359200"/>
    <x v="1"/>
    <n v="63720"/>
    <n v="10660"/>
    <n v="13020"/>
    <n v="59800"/>
    <n v="46780"/>
  </r>
  <r>
    <s v="Influencer253"/>
    <x v="2"/>
    <x v="1"/>
    <x v="8"/>
    <x v="1"/>
    <x v="5"/>
    <x v="251"/>
    <n v="156"/>
    <n v="3897000"/>
    <n v="360600"/>
    <x v="1"/>
    <n v="63970"/>
    <n v="10702"/>
    <n v="13070"/>
    <n v="60030"/>
    <n v="46960"/>
  </r>
  <r>
    <s v="Influencer254"/>
    <x v="0"/>
    <x v="2"/>
    <x v="9"/>
    <x v="1"/>
    <x v="0"/>
    <x v="252"/>
    <n v="156.6"/>
    <n v="3912000"/>
    <n v="362000"/>
    <x v="1"/>
    <n v="64220"/>
    <n v="10744"/>
    <n v="13120"/>
    <n v="60260"/>
    <n v="47140"/>
  </r>
  <r>
    <s v="Influencer255"/>
    <x v="1"/>
    <x v="3"/>
    <x v="10"/>
    <x v="1"/>
    <x v="1"/>
    <x v="253"/>
    <n v="157.19999999999999"/>
    <n v="3927000"/>
    <n v="363400"/>
    <x v="1"/>
    <n v="64470"/>
    <n v="10786"/>
    <n v="13170"/>
    <n v="60490"/>
    <n v="47320"/>
  </r>
  <r>
    <s v="Influencer256"/>
    <x v="2"/>
    <x v="4"/>
    <x v="11"/>
    <x v="1"/>
    <x v="2"/>
    <x v="254"/>
    <n v="157.80000000000001"/>
    <n v="3942000"/>
    <n v="364800"/>
    <x v="1"/>
    <n v="64720"/>
    <n v="10828"/>
    <n v="13220"/>
    <n v="60720"/>
    <n v="47500"/>
  </r>
  <r>
    <s v="Influencer257"/>
    <x v="0"/>
    <x v="0"/>
    <x v="12"/>
    <x v="2"/>
    <x v="3"/>
    <x v="255"/>
    <n v="158.4"/>
    <n v="3957000"/>
    <n v="366200"/>
    <x v="1"/>
    <n v="64970"/>
    <n v="10870"/>
    <n v="13270"/>
    <n v="60950"/>
    <n v="47680"/>
  </r>
  <r>
    <s v="Influencer258"/>
    <x v="1"/>
    <x v="1"/>
    <x v="13"/>
    <x v="2"/>
    <x v="4"/>
    <x v="256"/>
    <n v="159"/>
    <n v="3972000"/>
    <n v="367600"/>
    <x v="1"/>
    <n v="65220"/>
    <n v="10912"/>
    <n v="13320"/>
    <n v="61180"/>
    <n v="47860"/>
  </r>
  <r>
    <s v="Influencer259"/>
    <x v="2"/>
    <x v="2"/>
    <x v="14"/>
    <x v="2"/>
    <x v="5"/>
    <x v="257"/>
    <n v="159.6"/>
    <n v="3987000"/>
    <n v="369000"/>
    <x v="1"/>
    <n v="65470"/>
    <n v="10954"/>
    <n v="13370"/>
    <n v="61410"/>
    <n v="48040"/>
  </r>
  <r>
    <s v="Influencer260"/>
    <x v="0"/>
    <x v="3"/>
    <x v="15"/>
    <x v="3"/>
    <x v="0"/>
    <x v="258"/>
    <n v="160.19999999999999"/>
    <n v="4002000"/>
    <n v="370400"/>
    <x v="1"/>
    <n v="65720"/>
    <n v="10996"/>
    <n v="13420"/>
    <n v="61640"/>
    <n v="48220"/>
  </r>
  <r>
    <s v="Influencer261"/>
    <x v="1"/>
    <x v="4"/>
    <x v="16"/>
    <x v="3"/>
    <x v="1"/>
    <x v="259"/>
    <n v="160.80000000000001"/>
    <n v="4017000"/>
    <n v="371800"/>
    <x v="1"/>
    <n v="65970"/>
    <n v="11038"/>
    <n v="13470"/>
    <n v="61870"/>
    <n v="48400"/>
  </r>
  <r>
    <s v="Influencer262"/>
    <x v="2"/>
    <x v="0"/>
    <x v="17"/>
    <x v="4"/>
    <x v="2"/>
    <x v="260"/>
    <n v="161.4"/>
    <n v="4032000"/>
    <n v="373200"/>
    <x v="1"/>
    <n v="66220"/>
    <n v="11080"/>
    <n v="13520"/>
    <n v="62100"/>
    <n v="48580"/>
  </r>
  <r>
    <s v="Influencer263"/>
    <x v="0"/>
    <x v="1"/>
    <x v="18"/>
    <x v="4"/>
    <x v="3"/>
    <x v="261"/>
    <n v="162"/>
    <n v="4047000"/>
    <n v="374600"/>
    <x v="1"/>
    <n v="66470"/>
    <n v="11122"/>
    <n v="13570"/>
    <n v="62330"/>
    <n v="48760"/>
  </r>
  <r>
    <s v="Influencer264"/>
    <x v="1"/>
    <x v="2"/>
    <x v="19"/>
    <x v="4"/>
    <x v="4"/>
    <x v="262"/>
    <n v="162.6"/>
    <n v="4062000"/>
    <n v="376000"/>
    <x v="1"/>
    <n v="66720"/>
    <n v="11164"/>
    <n v="13620"/>
    <n v="62560"/>
    <n v="48940"/>
  </r>
  <r>
    <s v="Influencer265"/>
    <x v="2"/>
    <x v="3"/>
    <x v="20"/>
    <x v="4"/>
    <x v="5"/>
    <x v="263"/>
    <n v="163.19999999999999"/>
    <n v="4077000"/>
    <n v="377400"/>
    <x v="1"/>
    <n v="66970"/>
    <n v="11206"/>
    <n v="13670"/>
    <n v="62790"/>
    <n v="49120"/>
  </r>
  <r>
    <s v="Influencer266"/>
    <x v="0"/>
    <x v="4"/>
    <x v="0"/>
    <x v="0"/>
    <x v="0"/>
    <x v="264"/>
    <n v="163.80000000000001"/>
    <n v="4092000"/>
    <n v="378800"/>
    <x v="1"/>
    <n v="67220"/>
    <n v="11248"/>
    <n v="13720"/>
    <n v="63020"/>
    <n v="49300"/>
  </r>
  <r>
    <s v="Influencer267"/>
    <x v="1"/>
    <x v="0"/>
    <x v="1"/>
    <x v="0"/>
    <x v="1"/>
    <x v="265"/>
    <n v="164.4"/>
    <n v="4107000"/>
    <n v="380200"/>
    <x v="1"/>
    <n v="67470"/>
    <n v="11290"/>
    <n v="13770"/>
    <n v="63250"/>
    <n v="49480"/>
  </r>
  <r>
    <s v="Influencer268"/>
    <x v="2"/>
    <x v="1"/>
    <x v="2"/>
    <x v="0"/>
    <x v="2"/>
    <x v="266"/>
    <n v="165"/>
    <n v="4122000"/>
    <n v="381600"/>
    <x v="1"/>
    <n v="67720"/>
    <n v="11332"/>
    <n v="13820"/>
    <n v="63480"/>
    <n v="49660"/>
  </r>
  <r>
    <s v="Influencer269"/>
    <x v="0"/>
    <x v="2"/>
    <x v="3"/>
    <x v="0"/>
    <x v="3"/>
    <x v="267"/>
    <n v="165.6"/>
    <n v="4137000"/>
    <n v="383000"/>
    <x v="1"/>
    <n v="67970"/>
    <n v="11374"/>
    <n v="13870"/>
    <n v="63710"/>
    <n v="49840"/>
  </r>
  <r>
    <s v="Influencer270"/>
    <x v="1"/>
    <x v="3"/>
    <x v="4"/>
    <x v="0"/>
    <x v="4"/>
    <x v="268"/>
    <n v="166.2"/>
    <n v="4152000"/>
    <n v="384400"/>
    <x v="1"/>
    <n v="68220"/>
    <n v="11416"/>
    <n v="13920"/>
    <n v="63940"/>
    <n v="50020"/>
  </r>
  <r>
    <s v="Influencer271"/>
    <x v="2"/>
    <x v="4"/>
    <x v="5"/>
    <x v="0"/>
    <x v="5"/>
    <x v="269"/>
    <n v="166.8"/>
    <n v="4167000"/>
    <n v="385800"/>
    <x v="1"/>
    <n v="68470"/>
    <n v="11458"/>
    <n v="13970"/>
    <n v="64170"/>
    <n v="50200"/>
  </r>
  <r>
    <s v="Influencer272"/>
    <x v="0"/>
    <x v="0"/>
    <x v="6"/>
    <x v="0"/>
    <x v="0"/>
    <x v="270"/>
    <n v="167.4"/>
    <n v="4182000"/>
    <n v="387200"/>
    <x v="1"/>
    <n v="68720"/>
    <n v="11500"/>
    <n v="14020"/>
    <n v="64400"/>
    <n v="50380"/>
  </r>
  <r>
    <s v="Influencer273"/>
    <x v="1"/>
    <x v="1"/>
    <x v="19"/>
    <x v="4"/>
    <x v="1"/>
    <x v="271"/>
    <n v="168"/>
    <n v="4197000"/>
    <n v="388600"/>
    <x v="1"/>
    <n v="68970"/>
    <n v="11542"/>
    <n v="14070"/>
    <n v="64630"/>
    <n v="50560"/>
  </r>
  <r>
    <s v="Influencer274"/>
    <x v="2"/>
    <x v="2"/>
    <x v="6"/>
    <x v="0"/>
    <x v="2"/>
    <x v="272"/>
    <n v="168.6"/>
    <n v="4212000"/>
    <n v="390000"/>
    <x v="1"/>
    <n v="69220"/>
    <n v="11584"/>
    <n v="14120"/>
    <n v="64860"/>
    <n v="50740"/>
  </r>
  <r>
    <s v="Influencer275"/>
    <x v="0"/>
    <x v="3"/>
    <x v="6"/>
    <x v="0"/>
    <x v="3"/>
    <x v="273"/>
    <n v="169.2"/>
    <n v="4227000"/>
    <n v="391400"/>
    <x v="1"/>
    <n v="69470"/>
    <n v="11626"/>
    <n v="14170"/>
    <n v="65090"/>
    <n v="50920"/>
  </r>
  <r>
    <s v="Influencer276"/>
    <x v="1"/>
    <x v="4"/>
    <x v="7"/>
    <x v="1"/>
    <x v="4"/>
    <x v="274"/>
    <n v="169.8"/>
    <n v="4242000"/>
    <n v="392800"/>
    <x v="1"/>
    <n v="69720"/>
    <n v="11668"/>
    <n v="14220"/>
    <n v="65320"/>
    <n v="51100"/>
  </r>
  <r>
    <s v="Influencer277"/>
    <x v="2"/>
    <x v="0"/>
    <x v="8"/>
    <x v="1"/>
    <x v="5"/>
    <x v="275"/>
    <n v="170.4"/>
    <n v="4257000"/>
    <n v="394200"/>
    <x v="1"/>
    <n v="69970"/>
    <n v="11710"/>
    <n v="14270"/>
    <n v="65550"/>
    <n v="51280"/>
  </r>
  <r>
    <s v="Influencer278"/>
    <x v="0"/>
    <x v="1"/>
    <x v="9"/>
    <x v="1"/>
    <x v="0"/>
    <x v="276"/>
    <n v="171"/>
    <n v="4272000"/>
    <n v="395600"/>
    <x v="1"/>
    <n v="70220"/>
    <n v="11752"/>
    <n v="14320"/>
    <n v="65780"/>
    <n v="51460"/>
  </r>
  <r>
    <s v="Influencer279"/>
    <x v="1"/>
    <x v="2"/>
    <x v="10"/>
    <x v="1"/>
    <x v="1"/>
    <x v="277"/>
    <n v="171.6"/>
    <n v="4287000"/>
    <n v="397000"/>
    <x v="1"/>
    <n v="70470"/>
    <n v="11794"/>
    <n v="14370"/>
    <n v="66010"/>
    <n v="51640"/>
  </r>
  <r>
    <s v="Influencer280"/>
    <x v="2"/>
    <x v="3"/>
    <x v="11"/>
    <x v="1"/>
    <x v="2"/>
    <x v="278"/>
    <n v="172.2"/>
    <n v="4302000"/>
    <n v="398400"/>
    <x v="1"/>
    <n v="70720"/>
    <n v="11836"/>
    <n v="14420"/>
    <n v="66240"/>
    <n v="51820"/>
  </r>
  <r>
    <s v="Influencer281"/>
    <x v="0"/>
    <x v="4"/>
    <x v="12"/>
    <x v="2"/>
    <x v="3"/>
    <x v="279"/>
    <n v="172.8"/>
    <n v="4317000"/>
    <n v="399800"/>
    <x v="1"/>
    <n v="70970"/>
    <n v="11878"/>
    <n v="14470"/>
    <n v="66470"/>
    <n v="52000"/>
  </r>
  <r>
    <s v="Influencer282"/>
    <x v="1"/>
    <x v="0"/>
    <x v="13"/>
    <x v="2"/>
    <x v="4"/>
    <x v="280"/>
    <n v="173.4"/>
    <n v="4332000"/>
    <n v="401200"/>
    <x v="1"/>
    <n v="71220"/>
    <n v="11920"/>
    <n v="14520"/>
    <n v="66700"/>
    <n v="52180"/>
  </r>
  <r>
    <s v="Influencer283"/>
    <x v="2"/>
    <x v="1"/>
    <x v="14"/>
    <x v="2"/>
    <x v="5"/>
    <x v="281"/>
    <n v="174"/>
    <n v="4347000"/>
    <n v="402600"/>
    <x v="1"/>
    <n v="71470"/>
    <n v="11962"/>
    <n v="14570"/>
    <n v="66930"/>
    <n v="52360"/>
  </r>
  <r>
    <s v="Influencer284"/>
    <x v="0"/>
    <x v="2"/>
    <x v="15"/>
    <x v="3"/>
    <x v="0"/>
    <x v="282"/>
    <n v="174.6"/>
    <n v="4362000"/>
    <n v="404000"/>
    <x v="1"/>
    <n v="71720"/>
    <n v="12004"/>
    <n v="14620"/>
    <n v="67160"/>
    <n v="52540"/>
  </r>
  <r>
    <s v="Influencer285"/>
    <x v="1"/>
    <x v="3"/>
    <x v="16"/>
    <x v="3"/>
    <x v="1"/>
    <x v="283"/>
    <n v="175.2"/>
    <n v="4377000"/>
    <n v="405400"/>
    <x v="1"/>
    <n v="71970"/>
    <n v="12046"/>
    <n v="14670"/>
    <n v="67390"/>
    <n v="52720"/>
  </r>
  <r>
    <s v="Influencer286"/>
    <x v="2"/>
    <x v="4"/>
    <x v="17"/>
    <x v="4"/>
    <x v="2"/>
    <x v="284"/>
    <n v="175.8"/>
    <n v="4392000"/>
    <n v="406800"/>
    <x v="1"/>
    <n v="72220"/>
    <n v="12088"/>
    <n v="14720"/>
    <n v="67620"/>
    <n v="52900"/>
  </r>
  <r>
    <s v="Influencer287"/>
    <x v="0"/>
    <x v="0"/>
    <x v="18"/>
    <x v="4"/>
    <x v="3"/>
    <x v="285"/>
    <n v="176.4"/>
    <n v="4407000"/>
    <n v="408200"/>
    <x v="1"/>
    <n v="72470"/>
    <n v="12130"/>
    <n v="14770"/>
    <n v="67850"/>
    <n v="53080"/>
  </r>
  <r>
    <s v="Influencer288"/>
    <x v="1"/>
    <x v="1"/>
    <x v="19"/>
    <x v="4"/>
    <x v="4"/>
    <x v="286"/>
    <n v="177"/>
    <n v="4422000"/>
    <n v="409600"/>
    <x v="1"/>
    <n v="72720"/>
    <n v="12172"/>
    <n v="14820"/>
    <n v="68080"/>
    <n v="53260"/>
  </r>
  <r>
    <s v="Influencer289"/>
    <x v="2"/>
    <x v="2"/>
    <x v="20"/>
    <x v="4"/>
    <x v="5"/>
    <x v="287"/>
    <n v="177.6"/>
    <n v="4437000"/>
    <n v="411000"/>
    <x v="1"/>
    <n v="72970"/>
    <n v="12214"/>
    <n v="14870"/>
    <n v="68310"/>
    <n v="53440"/>
  </r>
  <r>
    <s v="Influencer290"/>
    <x v="0"/>
    <x v="3"/>
    <x v="0"/>
    <x v="0"/>
    <x v="0"/>
    <x v="288"/>
    <n v="178.2"/>
    <n v="4452000"/>
    <n v="412400"/>
    <x v="1"/>
    <n v="73220"/>
    <n v="12256"/>
    <n v="14920"/>
    <n v="68540"/>
    <n v="53620"/>
  </r>
  <r>
    <s v="Influencer291"/>
    <x v="1"/>
    <x v="4"/>
    <x v="1"/>
    <x v="0"/>
    <x v="1"/>
    <x v="289"/>
    <n v="178.8"/>
    <n v="4467000"/>
    <n v="413800"/>
    <x v="1"/>
    <n v="73470"/>
    <n v="12298"/>
    <n v="14970"/>
    <n v="68770"/>
    <n v="53800"/>
  </r>
  <r>
    <s v="Influencer292"/>
    <x v="2"/>
    <x v="0"/>
    <x v="2"/>
    <x v="0"/>
    <x v="2"/>
    <x v="290"/>
    <n v="179.4"/>
    <n v="4482000"/>
    <n v="415200"/>
    <x v="1"/>
    <n v="73720"/>
    <n v="12340"/>
    <n v="15020"/>
    <n v="69000"/>
    <n v="53980"/>
  </r>
  <r>
    <s v="Influencer293"/>
    <x v="0"/>
    <x v="1"/>
    <x v="3"/>
    <x v="0"/>
    <x v="3"/>
    <x v="291"/>
    <n v="180"/>
    <n v="4497000"/>
    <n v="416600"/>
    <x v="1"/>
    <n v="73970"/>
    <n v="12382"/>
    <n v="15070"/>
    <n v="69230"/>
    <n v="54160"/>
  </r>
  <r>
    <s v="Influencer294"/>
    <x v="1"/>
    <x v="2"/>
    <x v="4"/>
    <x v="0"/>
    <x v="4"/>
    <x v="292"/>
    <n v="180.6"/>
    <n v="4512000"/>
    <n v="418000"/>
    <x v="1"/>
    <n v="74220"/>
    <n v="12424"/>
    <n v="15120"/>
    <n v="69460"/>
    <n v="54340"/>
  </r>
  <r>
    <s v="Influencer295"/>
    <x v="2"/>
    <x v="3"/>
    <x v="5"/>
    <x v="0"/>
    <x v="5"/>
    <x v="293"/>
    <n v="181.2"/>
    <n v="4527000"/>
    <n v="419400"/>
    <x v="1"/>
    <n v="74470"/>
    <n v="12466"/>
    <n v="15170"/>
    <n v="69690"/>
    <n v="54520"/>
  </r>
  <r>
    <s v="Influencer296"/>
    <x v="0"/>
    <x v="4"/>
    <x v="6"/>
    <x v="0"/>
    <x v="0"/>
    <x v="294"/>
    <n v="181.8"/>
    <n v="4542000"/>
    <n v="420800"/>
    <x v="1"/>
    <n v="74720"/>
    <n v="12508"/>
    <n v="15220"/>
    <n v="69920"/>
    <n v="54700"/>
  </r>
  <r>
    <s v="Influencer297"/>
    <x v="1"/>
    <x v="0"/>
    <x v="19"/>
    <x v="4"/>
    <x v="1"/>
    <x v="295"/>
    <n v="182.4"/>
    <n v="4557000"/>
    <n v="422200"/>
    <x v="1"/>
    <n v="74970"/>
    <n v="12550"/>
    <n v="15270"/>
    <n v="70150"/>
    <n v="54880"/>
  </r>
  <r>
    <s v="Influencer298"/>
    <x v="2"/>
    <x v="1"/>
    <x v="6"/>
    <x v="0"/>
    <x v="2"/>
    <x v="296"/>
    <n v="183"/>
    <n v="4572000"/>
    <n v="423600"/>
    <x v="1"/>
    <n v="75220"/>
    <n v="12592"/>
    <n v="15320"/>
    <n v="70380"/>
    <n v="55060"/>
  </r>
  <r>
    <s v="Influencer299"/>
    <x v="0"/>
    <x v="2"/>
    <x v="6"/>
    <x v="0"/>
    <x v="3"/>
    <x v="297"/>
    <n v="183.6"/>
    <n v="4587000"/>
    <n v="425000"/>
    <x v="1"/>
    <n v="75470"/>
    <n v="12634"/>
    <n v="15370"/>
    <n v="70610"/>
    <n v="55240"/>
  </r>
  <r>
    <s v="Influencer300"/>
    <x v="1"/>
    <x v="3"/>
    <x v="7"/>
    <x v="1"/>
    <x v="4"/>
    <x v="298"/>
    <n v="184.2"/>
    <n v="4602000"/>
    <n v="426400"/>
    <x v="1"/>
    <n v="75720"/>
    <n v="12676"/>
    <n v="15420"/>
    <n v="70840"/>
    <n v="55420"/>
  </r>
  <r>
    <s v="Influencer301"/>
    <x v="2"/>
    <x v="4"/>
    <x v="8"/>
    <x v="1"/>
    <x v="5"/>
    <x v="299"/>
    <n v="184.8"/>
    <n v="4617000"/>
    <n v="427800"/>
    <x v="1"/>
    <n v="75970"/>
    <n v="12718"/>
    <n v="15470"/>
    <n v="71070"/>
    <n v="55600"/>
  </r>
  <r>
    <s v="Influencer302"/>
    <x v="0"/>
    <x v="0"/>
    <x v="9"/>
    <x v="1"/>
    <x v="0"/>
    <x v="300"/>
    <n v="185.4"/>
    <n v="4632000"/>
    <n v="429200"/>
    <x v="1"/>
    <n v="76220"/>
    <n v="12760"/>
    <n v="15520"/>
    <n v="71300"/>
    <n v="55780"/>
  </r>
  <r>
    <s v="Influencer303"/>
    <x v="1"/>
    <x v="1"/>
    <x v="10"/>
    <x v="1"/>
    <x v="1"/>
    <x v="301"/>
    <n v="186"/>
    <n v="4647000"/>
    <n v="430600"/>
    <x v="1"/>
    <n v="76470"/>
    <n v="12802"/>
    <n v="15570"/>
    <n v="71530"/>
    <n v="55960"/>
  </r>
  <r>
    <s v="Influencer304"/>
    <x v="2"/>
    <x v="2"/>
    <x v="11"/>
    <x v="1"/>
    <x v="2"/>
    <x v="302"/>
    <n v="186.6"/>
    <n v="4662000"/>
    <n v="432000"/>
    <x v="1"/>
    <n v="76720"/>
    <n v="12844"/>
    <n v="15620"/>
    <n v="71760"/>
    <n v="56140"/>
  </r>
  <r>
    <s v="Influencer305"/>
    <x v="0"/>
    <x v="3"/>
    <x v="12"/>
    <x v="2"/>
    <x v="3"/>
    <x v="303"/>
    <n v="187.2"/>
    <n v="4677000"/>
    <n v="433400"/>
    <x v="1"/>
    <n v="76970"/>
    <n v="12886"/>
    <n v="15670"/>
    <n v="71990"/>
    <n v="56320"/>
  </r>
  <r>
    <s v="Influencer306"/>
    <x v="1"/>
    <x v="4"/>
    <x v="13"/>
    <x v="2"/>
    <x v="4"/>
    <x v="304"/>
    <n v="187.8"/>
    <n v="4692000"/>
    <n v="434800"/>
    <x v="1"/>
    <n v="77220"/>
    <n v="12928"/>
    <n v="15720"/>
    <n v="72220"/>
    <n v="56500"/>
  </r>
  <r>
    <s v="Influencer307"/>
    <x v="2"/>
    <x v="0"/>
    <x v="14"/>
    <x v="2"/>
    <x v="5"/>
    <x v="305"/>
    <n v="188.4"/>
    <n v="4707000"/>
    <n v="436200"/>
    <x v="1"/>
    <n v="77470"/>
    <n v="12970"/>
    <n v="15770"/>
    <n v="72450"/>
    <n v="56680"/>
  </r>
  <r>
    <s v="Influencer308"/>
    <x v="0"/>
    <x v="1"/>
    <x v="15"/>
    <x v="3"/>
    <x v="0"/>
    <x v="306"/>
    <n v="189"/>
    <n v="4722000"/>
    <n v="437600"/>
    <x v="1"/>
    <n v="77720"/>
    <n v="13012"/>
    <n v="15820"/>
    <n v="72680"/>
    <n v="56860"/>
  </r>
  <r>
    <s v="Influencer309"/>
    <x v="1"/>
    <x v="2"/>
    <x v="16"/>
    <x v="3"/>
    <x v="1"/>
    <x v="307"/>
    <n v="189.6"/>
    <n v="4737000"/>
    <n v="439000"/>
    <x v="1"/>
    <n v="77970"/>
    <n v="13054"/>
    <n v="15870"/>
    <n v="72910"/>
    <n v="57040"/>
  </r>
  <r>
    <s v="Influencer310"/>
    <x v="2"/>
    <x v="3"/>
    <x v="17"/>
    <x v="4"/>
    <x v="2"/>
    <x v="308"/>
    <n v="190.2"/>
    <n v="4752000"/>
    <n v="440400"/>
    <x v="1"/>
    <n v="78220"/>
    <n v="13096"/>
    <n v="15920"/>
    <n v="73140"/>
    <n v="57220"/>
  </r>
  <r>
    <s v="Influencer311"/>
    <x v="0"/>
    <x v="4"/>
    <x v="18"/>
    <x v="4"/>
    <x v="3"/>
    <x v="309"/>
    <n v="190.8"/>
    <n v="4767000"/>
    <n v="441800"/>
    <x v="1"/>
    <n v="78470"/>
    <n v="13138"/>
    <n v="15970"/>
    <n v="73370"/>
    <n v="57400"/>
  </r>
  <r>
    <s v="Influencer312"/>
    <x v="1"/>
    <x v="0"/>
    <x v="19"/>
    <x v="4"/>
    <x v="4"/>
    <x v="310"/>
    <n v="191.4"/>
    <n v="4782000"/>
    <n v="443200"/>
    <x v="1"/>
    <n v="78720"/>
    <n v="13180"/>
    <n v="16020"/>
    <n v="73600"/>
    <n v="57580"/>
  </r>
  <r>
    <s v="Influencer313"/>
    <x v="2"/>
    <x v="1"/>
    <x v="20"/>
    <x v="4"/>
    <x v="5"/>
    <x v="311"/>
    <n v="192"/>
    <n v="4797000"/>
    <n v="444600"/>
    <x v="1"/>
    <n v="78970"/>
    <n v="13222"/>
    <n v="16070"/>
    <n v="73830"/>
    <n v="57760"/>
  </r>
  <r>
    <s v="Influencer314"/>
    <x v="0"/>
    <x v="2"/>
    <x v="0"/>
    <x v="0"/>
    <x v="0"/>
    <x v="312"/>
    <n v="192.6"/>
    <n v="4812000"/>
    <n v="446000"/>
    <x v="1"/>
    <n v="79220"/>
    <n v="13264"/>
    <n v="16120"/>
    <n v="74060"/>
    <n v="57940"/>
  </r>
  <r>
    <s v="Influencer315"/>
    <x v="1"/>
    <x v="3"/>
    <x v="1"/>
    <x v="0"/>
    <x v="1"/>
    <x v="313"/>
    <n v="193.2"/>
    <n v="4827000"/>
    <n v="447400"/>
    <x v="1"/>
    <n v="79470"/>
    <n v="13306"/>
    <n v="16170"/>
    <n v="74290"/>
    <n v="58120"/>
  </r>
  <r>
    <s v="Influencer316"/>
    <x v="2"/>
    <x v="4"/>
    <x v="2"/>
    <x v="0"/>
    <x v="2"/>
    <x v="314"/>
    <n v="193.8"/>
    <n v="4842000"/>
    <n v="448800"/>
    <x v="1"/>
    <n v="79720"/>
    <n v="13348"/>
    <n v="16220"/>
    <n v="74520"/>
    <n v="58300"/>
  </r>
  <r>
    <s v="Influencer317"/>
    <x v="0"/>
    <x v="0"/>
    <x v="3"/>
    <x v="0"/>
    <x v="3"/>
    <x v="315"/>
    <n v="194.4"/>
    <n v="4857000"/>
    <n v="450200"/>
    <x v="1"/>
    <n v="79970"/>
    <n v="13390"/>
    <n v="16270"/>
    <n v="74750"/>
    <n v="58480"/>
  </r>
  <r>
    <s v="Influencer318"/>
    <x v="1"/>
    <x v="1"/>
    <x v="4"/>
    <x v="0"/>
    <x v="4"/>
    <x v="316"/>
    <n v="195"/>
    <n v="4872000"/>
    <n v="451600"/>
    <x v="1"/>
    <n v="80220"/>
    <n v="13432"/>
    <n v="16320"/>
    <n v="74980"/>
    <n v="58660"/>
  </r>
  <r>
    <s v="Influencer319"/>
    <x v="2"/>
    <x v="2"/>
    <x v="5"/>
    <x v="0"/>
    <x v="5"/>
    <x v="317"/>
    <n v="195.6"/>
    <n v="4887000"/>
    <n v="453000"/>
    <x v="1"/>
    <n v="80470"/>
    <n v="13474"/>
    <n v="16370"/>
    <n v="75210"/>
    <n v="58840"/>
  </r>
  <r>
    <s v="Influencer320"/>
    <x v="0"/>
    <x v="3"/>
    <x v="6"/>
    <x v="0"/>
    <x v="0"/>
    <x v="318"/>
    <n v="196.2"/>
    <n v="4902000"/>
    <n v="454400"/>
    <x v="1"/>
    <n v="80720"/>
    <n v="13516"/>
    <n v="16420"/>
    <n v="75440"/>
    <n v="59020"/>
  </r>
  <r>
    <s v="Influencer321"/>
    <x v="2"/>
    <x v="4"/>
    <x v="19"/>
    <x v="4"/>
    <x v="1"/>
    <x v="319"/>
    <n v="196.8"/>
    <n v="4917000"/>
    <n v="455800"/>
    <x v="1"/>
    <n v="80970"/>
    <n v="13558"/>
    <n v="16470"/>
    <n v="75670"/>
    <n v="59200"/>
  </r>
  <r>
    <s v="Influencer322"/>
    <x v="2"/>
    <x v="0"/>
    <x v="6"/>
    <x v="0"/>
    <x v="2"/>
    <x v="320"/>
    <n v="197.4"/>
    <n v="4932000"/>
    <n v="457200"/>
    <x v="1"/>
    <n v="81220"/>
    <n v="13600"/>
    <n v="16520"/>
    <n v="75900"/>
    <n v="59380"/>
  </r>
  <r>
    <s v="Influencer323"/>
    <x v="2"/>
    <x v="1"/>
    <x v="6"/>
    <x v="0"/>
    <x v="3"/>
    <x v="321"/>
    <n v="198"/>
    <n v="4947000"/>
    <n v="458600"/>
    <x v="1"/>
    <n v="81470"/>
    <n v="13642"/>
    <n v="16570"/>
    <n v="76130"/>
    <n v="59560"/>
  </r>
  <r>
    <s v="Influencer324"/>
    <x v="2"/>
    <x v="1"/>
    <x v="7"/>
    <x v="1"/>
    <x v="4"/>
    <x v="322"/>
    <n v="198.6"/>
    <n v="4962000"/>
    <n v="460000"/>
    <x v="1"/>
    <n v="81720"/>
    <n v="13684"/>
    <n v="16620"/>
    <n v="76360"/>
    <n v="59740"/>
  </r>
  <r>
    <s v="Influencer325"/>
    <x v="2"/>
    <x v="1"/>
    <x v="8"/>
    <x v="1"/>
    <x v="5"/>
    <x v="323"/>
    <n v="199.2"/>
    <n v="4977000"/>
    <n v="461400"/>
    <x v="1"/>
    <n v="81970"/>
    <n v="13726"/>
    <n v="16670"/>
    <n v="76590"/>
    <n v="59920"/>
  </r>
  <r>
    <s v="Influencer326"/>
    <x v="2"/>
    <x v="1"/>
    <x v="9"/>
    <x v="1"/>
    <x v="0"/>
    <x v="324"/>
    <n v="199.8"/>
    <n v="4992000"/>
    <n v="462800"/>
    <x v="1"/>
    <n v="82220"/>
    <n v="13768"/>
    <n v="16720"/>
    <n v="76820"/>
    <n v="60100"/>
  </r>
  <r>
    <s v="Influencer327"/>
    <x v="2"/>
    <x v="1"/>
    <x v="10"/>
    <x v="1"/>
    <x v="1"/>
    <x v="325"/>
    <n v="200.4"/>
    <n v="5007000"/>
    <n v="464200"/>
    <x v="1"/>
    <n v="82470"/>
    <n v="13810"/>
    <n v="16770"/>
    <n v="77050"/>
    <n v="60280"/>
  </r>
  <r>
    <s v="Influencer328"/>
    <x v="2"/>
    <x v="1"/>
    <x v="11"/>
    <x v="1"/>
    <x v="2"/>
    <x v="326"/>
    <n v="201"/>
    <n v="5022000"/>
    <n v="465600"/>
    <x v="1"/>
    <n v="82720"/>
    <n v="13852"/>
    <n v="16820"/>
    <n v="77280"/>
    <n v="60460"/>
  </r>
  <r>
    <s v="Influencer329"/>
    <x v="2"/>
    <x v="1"/>
    <x v="12"/>
    <x v="2"/>
    <x v="3"/>
    <x v="327"/>
    <n v="201.6"/>
    <n v="5037000"/>
    <n v="467000"/>
    <x v="1"/>
    <n v="82970"/>
    <n v="13894"/>
    <n v="16870"/>
    <n v="77510"/>
    <n v="60640"/>
  </r>
  <r>
    <s v="Influencer330"/>
    <x v="2"/>
    <x v="3"/>
    <x v="13"/>
    <x v="2"/>
    <x v="4"/>
    <x v="328"/>
    <n v="202.2"/>
    <n v="5052000"/>
    <n v="468400"/>
    <x v="1"/>
    <n v="83220"/>
    <n v="13936"/>
    <n v="16920"/>
    <n v="77740"/>
    <n v="60820"/>
  </r>
  <r>
    <s v="Influencer331"/>
    <x v="2"/>
    <x v="4"/>
    <x v="14"/>
    <x v="2"/>
    <x v="5"/>
    <x v="329"/>
    <n v="202.8"/>
    <n v="5067000"/>
    <n v="469800"/>
    <x v="1"/>
    <n v="83470"/>
    <n v="13978"/>
    <n v="16970"/>
    <n v="77970"/>
    <n v="61000"/>
  </r>
  <r>
    <s v="Influencer332"/>
    <x v="0"/>
    <x v="0"/>
    <x v="15"/>
    <x v="3"/>
    <x v="0"/>
    <x v="330"/>
    <n v="203.4"/>
    <n v="5082000"/>
    <n v="471200"/>
    <x v="1"/>
    <n v="83720"/>
    <n v="14020"/>
    <n v="17020"/>
    <n v="78200"/>
    <n v="61180"/>
  </r>
  <r>
    <s v="Influencer333"/>
    <x v="1"/>
    <x v="1"/>
    <x v="16"/>
    <x v="3"/>
    <x v="1"/>
    <x v="331"/>
    <n v="204"/>
    <n v="5097000"/>
    <n v="472600"/>
    <x v="1"/>
    <n v="83970"/>
    <n v="14062"/>
    <n v="17070"/>
    <n v="78430"/>
    <n v="61360"/>
  </r>
  <r>
    <s v="Influencer334"/>
    <x v="2"/>
    <x v="2"/>
    <x v="17"/>
    <x v="4"/>
    <x v="2"/>
    <x v="332"/>
    <n v="204.6"/>
    <n v="5112000"/>
    <n v="474000"/>
    <x v="1"/>
    <n v="84220"/>
    <n v="14104"/>
    <n v="17120"/>
    <n v="78660"/>
    <n v="61540"/>
  </r>
  <r>
    <s v="Influencer335"/>
    <x v="0"/>
    <x v="3"/>
    <x v="18"/>
    <x v="4"/>
    <x v="3"/>
    <x v="333"/>
    <n v="205.2"/>
    <n v="5127000"/>
    <n v="475400"/>
    <x v="1"/>
    <n v="84470"/>
    <n v="14146"/>
    <n v="17170"/>
    <n v="78890"/>
    <n v="61720"/>
  </r>
  <r>
    <s v="Influencer336"/>
    <x v="1"/>
    <x v="4"/>
    <x v="19"/>
    <x v="4"/>
    <x v="4"/>
    <x v="334"/>
    <n v="205.8"/>
    <n v="5142000"/>
    <n v="476800"/>
    <x v="1"/>
    <n v="84720"/>
    <n v="14188"/>
    <n v="17220"/>
    <n v="79120"/>
    <n v="61900"/>
  </r>
  <r>
    <s v="Influencer337"/>
    <x v="2"/>
    <x v="0"/>
    <x v="20"/>
    <x v="4"/>
    <x v="5"/>
    <x v="335"/>
    <n v="206.4"/>
    <n v="5157000"/>
    <n v="478200"/>
    <x v="1"/>
    <n v="84970"/>
    <n v="14230"/>
    <n v="17270"/>
    <n v="79350"/>
    <n v="62080"/>
  </r>
  <r>
    <s v="Influencer338"/>
    <x v="0"/>
    <x v="1"/>
    <x v="0"/>
    <x v="0"/>
    <x v="0"/>
    <x v="336"/>
    <n v="207"/>
    <n v="5172000"/>
    <n v="479600"/>
    <x v="1"/>
    <n v="85220"/>
    <n v="14272"/>
    <n v="17320"/>
    <n v="79580"/>
    <n v="62260"/>
  </r>
  <r>
    <s v="Influencer339"/>
    <x v="1"/>
    <x v="2"/>
    <x v="1"/>
    <x v="0"/>
    <x v="1"/>
    <x v="337"/>
    <n v="207.6"/>
    <n v="5187000"/>
    <n v="481000"/>
    <x v="1"/>
    <n v="85470"/>
    <n v="14314"/>
    <n v="17370"/>
    <n v="79810"/>
    <n v="62440"/>
  </r>
  <r>
    <s v="Influencer340"/>
    <x v="2"/>
    <x v="2"/>
    <x v="2"/>
    <x v="0"/>
    <x v="2"/>
    <x v="338"/>
    <n v="208.2"/>
    <n v="5202000"/>
    <n v="482400"/>
    <x v="1"/>
    <n v="85720"/>
    <n v="14356"/>
    <n v="17420"/>
    <n v="80040"/>
    <n v="62620"/>
  </r>
  <r>
    <s v="Influencer341"/>
    <x v="0"/>
    <x v="2"/>
    <x v="3"/>
    <x v="0"/>
    <x v="3"/>
    <x v="339"/>
    <n v="208.8"/>
    <n v="5217000"/>
    <n v="483800"/>
    <x v="1"/>
    <n v="85970"/>
    <n v="14398"/>
    <n v="17470"/>
    <n v="80270"/>
    <n v="62800"/>
  </r>
  <r>
    <s v="Influencer342"/>
    <x v="1"/>
    <x v="2"/>
    <x v="4"/>
    <x v="0"/>
    <x v="4"/>
    <x v="340"/>
    <n v="209.4"/>
    <n v="5232000"/>
    <n v="485200"/>
    <x v="1"/>
    <n v="86220"/>
    <n v="14440"/>
    <n v="17520"/>
    <n v="80500"/>
    <n v="62980"/>
  </r>
  <r>
    <s v="Influencer343"/>
    <x v="2"/>
    <x v="2"/>
    <x v="5"/>
    <x v="0"/>
    <x v="5"/>
    <x v="341"/>
    <n v="210"/>
    <n v="5247000"/>
    <n v="486600"/>
    <x v="1"/>
    <n v="86470"/>
    <n v="14482"/>
    <n v="17570"/>
    <n v="80730"/>
    <n v="63160"/>
  </r>
  <r>
    <s v="Influencer344"/>
    <x v="0"/>
    <x v="2"/>
    <x v="6"/>
    <x v="0"/>
    <x v="0"/>
    <x v="342"/>
    <n v="210.6"/>
    <n v="5262000"/>
    <n v="488000"/>
    <x v="1"/>
    <n v="86720"/>
    <n v="14524"/>
    <n v="17620"/>
    <n v="80960"/>
    <n v="63340"/>
  </r>
  <r>
    <s v="Influencer345"/>
    <x v="1"/>
    <x v="2"/>
    <x v="19"/>
    <x v="4"/>
    <x v="1"/>
    <x v="343"/>
    <n v="211.2"/>
    <n v="5277000"/>
    <n v="489400"/>
    <x v="1"/>
    <n v="86970"/>
    <n v="14566"/>
    <n v="17670"/>
    <n v="81190"/>
    <n v="63520"/>
  </r>
  <r>
    <s v="Influencer346"/>
    <x v="2"/>
    <x v="2"/>
    <x v="6"/>
    <x v="0"/>
    <x v="2"/>
    <x v="344"/>
    <n v="211.8"/>
    <n v="5292000"/>
    <n v="490800"/>
    <x v="1"/>
    <n v="87220"/>
    <n v="14608"/>
    <n v="17720"/>
    <n v="81420"/>
    <n v="63700"/>
  </r>
  <r>
    <s v="Influencer347"/>
    <x v="0"/>
    <x v="2"/>
    <x v="6"/>
    <x v="0"/>
    <x v="3"/>
    <x v="345"/>
    <n v="212.4"/>
    <n v="5307000"/>
    <n v="492200"/>
    <x v="1"/>
    <n v="87470"/>
    <n v="14650"/>
    <n v="17770"/>
    <n v="81650"/>
    <n v="63880"/>
  </r>
  <r>
    <s v="Influencer348"/>
    <x v="1"/>
    <x v="2"/>
    <x v="7"/>
    <x v="1"/>
    <x v="4"/>
    <x v="346"/>
    <n v="213"/>
    <n v="5322000"/>
    <n v="493600"/>
    <x v="1"/>
    <n v="87720"/>
    <n v="14692"/>
    <n v="17820"/>
    <n v="81880"/>
    <n v="64060"/>
  </r>
  <r>
    <s v="Influencer349"/>
    <x v="2"/>
    <x v="2"/>
    <x v="8"/>
    <x v="1"/>
    <x v="5"/>
    <x v="347"/>
    <n v="213.6"/>
    <n v="5337000"/>
    <n v="495000"/>
    <x v="1"/>
    <n v="87970"/>
    <n v="14734"/>
    <n v="17870"/>
    <n v="82110"/>
    <n v="64240"/>
  </r>
  <r>
    <s v="Influencer350"/>
    <x v="0"/>
    <x v="2"/>
    <x v="9"/>
    <x v="1"/>
    <x v="0"/>
    <x v="348"/>
    <n v="214.2"/>
    <n v="5352000"/>
    <n v="496400"/>
    <x v="1"/>
    <n v="88220"/>
    <n v="14776"/>
    <n v="17920"/>
    <n v="82340"/>
    <n v="64420"/>
  </r>
  <r>
    <s v="Influencer351"/>
    <x v="1"/>
    <x v="2"/>
    <x v="10"/>
    <x v="1"/>
    <x v="1"/>
    <x v="349"/>
    <n v="214.8"/>
    <n v="5367000"/>
    <n v="497800"/>
    <x v="1"/>
    <n v="88470"/>
    <n v="14818"/>
    <n v="17970"/>
    <n v="82570"/>
    <n v="64600"/>
  </r>
  <r>
    <s v="Influencer352"/>
    <x v="2"/>
    <x v="2"/>
    <x v="11"/>
    <x v="1"/>
    <x v="2"/>
    <x v="350"/>
    <n v="215.4"/>
    <n v="5382000"/>
    <n v="499200"/>
    <x v="1"/>
    <n v="88720"/>
    <n v="14860"/>
    <n v="18020"/>
    <n v="82800"/>
    <n v="64780"/>
  </r>
  <r>
    <s v="Influencer353"/>
    <x v="0"/>
    <x v="2"/>
    <x v="12"/>
    <x v="2"/>
    <x v="3"/>
    <x v="351"/>
    <n v="216"/>
    <n v="5397000"/>
    <n v="500600"/>
    <x v="2"/>
    <n v="88970"/>
    <n v="14902"/>
    <n v="18070"/>
    <n v="83030"/>
    <n v="64960"/>
  </r>
  <r>
    <s v="Influencer354"/>
    <x v="1"/>
    <x v="2"/>
    <x v="13"/>
    <x v="2"/>
    <x v="4"/>
    <x v="352"/>
    <n v="216.6"/>
    <n v="5412000"/>
    <n v="502000"/>
    <x v="2"/>
    <n v="89220"/>
    <n v="14944"/>
    <n v="18120"/>
    <n v="83260"/>
    <n v="65140"/>
  </r>
  <r>
    <s v="Influencer355"/>
    <x v="2"/>
    <x v="2"/>
    <x v="14"/>
    <x v="2"/>
    <x v="5"/>
    <x v="353"/>
    <n v="217.2"/>
    <n v="5427000"/>
    <n v="503400"/>
    <x v="2"/>
    <n v="89470"/>
    <n v="14986"/>
    <n v="18170"/>
    <n v="83490"/>
    <n v="65320"/>
  </r>
  <r>
    <s v="Influencer356"/>
    <x v="0"/>
    <x v="2"/>
    <x v="15"/>
    <x v="3"/>
    <x v="0"/>
    <x v="354"/>
    <n v="217.8"/>
    <n v="5442000"/>
    <n v="504800"/>
    <x v="2"/>
    <n v="89720"/>
    <n v="15028"/>
    <n v="18220"/>
    <n v="83720"/>
    <n v="65500"/>
  </r>
  <r>
    <s v="Influencer357"/>
    <x v="1"/>
    <x v="2"/>
    <x v="16"/>
    <x v="3"/>
    <x v="1"/>
    <x v="355"/>
    <n v="218.4"/>
    <n v="5457000"/>
    <n v="506200"/>
    <x v="2"/>
    <n v="89970"/>
    <n v="15070"/>
    <n v="18270"/>
    <n v="83950"/>
    <n v="65680"/>
  </r>
  <r>
    <s v="Influencer358"/>
    <x v="2"/>
    <x v="2"/>
    <x v="17"/>
    <x v="4"/>
    <x v="2"/>
    <x v="356"/>
    <n v="219"/>
    <n v="5472000"/>
    <n v="507600"/>
    <x v="2"/>
    <n v="90220"/>
    <n v="15112"/>
    <n v="18320"/>
    <n v="84180"/>
    <n v="65860"/>
  </r>
  <r>
    <s v="Influencer359"/>
    <x v="0"/>
    <x v="2"/>
    <x v="18"/>
    <x v="4"/>
    <x v="3"/>
    <x v="357"/>
    <n v="219.6"/>
    <n v="5487000"/>
    <n v="509000"/>
    <x v="2"/>
    <n v="90470"/>
    <n v="15154"/>
    <n v="18370"/>
    <n v="84410"/>
    <n v="66040"/>
  </r>
  <r>
    <s v="Influencer360"/>
    <x v="1"/>
    <x v="2"/>
    <x v="19"/>
    <x v="4"/>
    <x v="4"/>
    <x v="358"/>
    <n v="220.2"/>
    <n v="5502000"/>
    <n v="510400"/>
    <x v="2"/>
    <n v="90720"/>
    <n v="15196"/>
    <n v="18420"/>
    <n v="84640"/>
    <n v="66220"/>
  </r>
  <r>
    <s v="Influencer361"/>
    <x v="2"/>
    <x v="2"/>
    <x v="20"/>
    <x v="4"/>
    <x v="5"/>
    <x v="359"/>
    <n v="220.8"/>
    <n v="5517000"/>
    <n v="511800"/>
    <x v="2"/>
    <n v="90970"/>
    <n v="15238"/>
    <n v="18470"/>
    <n v="84870"/>
    <n v="66400"/>
  </r>
  <r>
    <s v="Influencer362"/>
    <x v="0"/>
    <x v="2"/>
    <x v="0"/>
    <x v="0"/>
    <x v="0"/>
    <x v="360"/>
    <n v="221.4"/>
    <n v="5532000"/>
    <n v="513200"/>
    <x v="2"/>
    <n v="91220"/>
    <n v="15280"/>
    <n v="18520"/>
    <n v="85100"/>
    <n v="66580"/>
  </r>
  <r>
    <s v="Influencer363"/>
    <x v="1"/>
    <x v="2"/>
    <x v="1"/>
    <x v="0"/>
    <x v="1"/>
    <x v="361"/>
    <n v="222"/>
    <n v="5547000"/>
    <n v="514600"/>
    <x v="2"/>
    <n v="91470"/>
    <n v="15322"/>
    <n v="18570"/>
    <n v="85330"/>
    <n v="66760"/>
  </r>
  <r>
    <s v="Influencer364"/>
    <x v="2"/>
    <x v="2"/>
    <x v="2"/>
    <x v="0"/>
    <x v="2"/>
    <x v="362"/>
    <n v="222.6"/>
    <n v="5562000"/>
    <n v="516000"/>
    <x v="2"/>
    <n v="91720"/>
    <n v="15364"/>
    <n v="18620"/>
    <n v="85560"/>
    <n v="66940"/>
  </r>
  <r>
    <s v="Influencer365"/>
    <x v="0"/>
    <x v="2"/>
    <x v="3"/>
    <x v="0"/>
    <x v="3"/>
    <x v="363"/>
    <n v="223.2"/>
    <n v="5577000"/>
    <n v="517400"/>
    <x v="2"/>
    <n v="91970"/>
    <n v="15406"/>
    <n v="18670"/>
    <n v="85790"/>
    <n v="67120"/>
  </r>
  <r>
    <s v="Influencer366"/>
    <x v="1"/>
    <x v="2"/>
    <x v="4"/>
    <x v="0"/>
    <x v="4"/>
    <x v="364"/>
    <n v="223.8"/>
    <n v="5592000"/>
    <n v="518800"/>
    <x v="2"/>
    <n v="92220"/>
    <n v="15448"/>
    <n v="18720"/>
    <n v="86020"/>
    <n v="67300"/>
  </r>
  <r>
    <s v="Influencer367"/>
    <x v="2"/>
    <x v="2"/>
    <x v="5"/>
    <x v="0"/>
    <x v="5"/>
    <x v="365"/>
    <n v="224.4"/>
    <n v="5607000"/>
    <n v="520200"/>
    <x v="2"/>
    <n v="92470"/>
    <n v="15490"/>
    <n v="18770"/>
    <n v="86250"/>
    <n v="67480"/>
  </r>
  <r>
    <s v="Influencer368"/>
    <x v="0"/>
    <x v="2"/>
    <x v="6"/>
    <x v="0"/>
    <x v="0"/>
    <x v="366"/>
    <n v="225"/>
    <n v="5622000"/>
    <n v="521600"/>
    <x v="2"/>
    <n v="92720"/>
    <n v="15532"/>
    <n v="18820"/>
    <n v="86480"/>
    <n v="67660"/>
  </r>
  <r>
    <s v="Influencer369"/>
    <x v="1"/>
    <x v="2"/>
    <x v="19"/>
    <x v="4"/>
    <x v="1"/>
    <x v="367"/>
    <n v="225.6"/>
    <n v="5637000"/>
    <n v="523000"/>
    <x v="2"/>
    <n v="92970"/>
    <n v="15574"/>
    <n v="18870"/>
    <n v="86710"/>
    <n v="67840"/>
  </r>
  <r>
    <s v="Influencer370"/>
    <x v="2"/>
    <x v="2"/>
    <x v="6"/>
    <x v="0"/>
    <x v="2"/>
    <x v="368"/>
    <n v="226.2"/>
    <n v="5652000"/>
    <n v="524400"/>
    <x v="2"/>
    <n v="93220"/>
    <n v="15616"/>
    <n v="18920"/>
    <n v="86940"/>
    <n v="68020"/>
  </r>
  <r>
    <s v="Influencer371"/>
    <x v="0"/>
    <x v="2"/>
    <x v="6"/>
    <x v="0"/>
    <x v="3"/>
    <x v="369"/>
    <n v="226.8"/>
    <n v="5667000"/>
    <n v="525800"/>
    <x v="2"/>
    <n v="93470"/>
    <n v="15658"/>
    <n v="18970"/>
    <n v="87170"/>
    <n v="68200"/>
  </r>
  <r>
    <s v="Influencer372"/>
    <x v="1"/>
    <x v="2"/>
    <x v="7"/>
    <x v="1"/>
    <x v="4"/>
    <x v="370"/>
    <n v="227.4"/>
    <n v="5682000"/>
    <n v="527200"/>
    <x v="2"/>
    <n v="93720"/>
    <n v="15700"/>
    <n v="19020"/>
    <n v="87400"/>
    <n v="68380"/>
  </r>
  <r>
    <s v="Influencer373"/>
    <x v="2"/>
    <x v="2"/>
    <x v="8"/>
    <x v="1"/>
    <x v="5"/>
    <x v="371"/>
    <n v="228"/>
    <n v="5697000"/>
    <n v="528600"/>
    <x v="2"/>
    <n v="93970"/>
    <n v="15742"/>
    <n v="19070"/>
    <n v="87630"/>
    <n v="68560"/>
  </r>
  <r>
    <s v="Influencer374"/>
    <x v="0"/>
    <x v="2"/>
    <x v="9"/>
    <x v="1"/>
    <x v="0"/>
    <x v="372"/>
    <n v="228.6"/>
    <n v="5712000"/>
    <n v="530000"/>
    <x v="2"/>
    <n v="94220"/>
    <n v="15784"/>
    <n v="19120"/>
    <n v="87860"/>
    <n v="68740"/>
  </r>
  <r>
    <s v="Influencer375"/>
    <x v="1"/>
    <x v="2"/>
    <x v="10"/>
    <x v="1"/>
    <x v="1"/>
    <x v="373"/>
    <n v="229.2"/>
    <n v="5727000"/>
    <n v="531400"/>
    <x v="2"/>
    <n v="94470"/>
    <n v="15826"/>
    <n v="19170"/>
    <n v="88090"/>
    <n v="68920"/>
  </r>
  <r>
    <s v="Influencer376"/>
    <x v="2"/>
    <x v="2"/>
    <x v="11"/>
    <x v="1"/>
    <x v="2"/>
    <x v="374"/>
    <n v="229.8"/>
    <n v="5742000"/>
    <n v="532800"/>
    <x v="2"/>
    <n v="94720"/>
    <n v="15868"/>
    <n v="19220"/>
    <n v="88320"/>
    <n v="69100"/>
  </r>
  <r>
    <s v="Influencer377"/>
    <x v="0"/>
    <x v="2"/>
    <x v="12"/>
    <x v="2"/>
    <x v="3"/>
    <x v="375"/>
    <n v="230.4"/>
    <n v="5757000"/>
    <n v="534200"/>
    <x v="2"/>
    <n v="94970"/>
    <n v="15910"/>
    <n v="19270"/>
    <n v="88550"/>
    <n v="69280"/>
  </r>
  <r>
    <s v="Influencer378"/>
    <x v="1"/>
    <x v="1"/>
    <x v="13"/>
    <x v="2"/>
    <x v="4"/>
    <x v="376"/>
    <n v="231"/>
    <n v="5772000"/>
    <n v="535600"/>
    <x v="2"/>
    <n v="95220"/>
    <n v="15952"/>
    <n v="19320"/>
    <n v="88780"/>
    <n v="69460"/>
  </r>
  <r>
    <s v="Influencer379"/>
    <x v="2"/>
    <x v="2"/>
    <x v="14"/>
    <x v="2"/>
    <x v="5"/>
    <x v="377"/>
    <n v="231.6"/>
    <n v="5787000"/>
    <n v="537000"/>
    <x v="2"/>
    <n v="95470"/>
    <n v="15994"/>
    <n v="19370"/>
    <n v="89010"/>
    <n v="69640"/>
  </r>
  <r>
    <s v="Influencer380"/>
    <x v="0"/>
    <x v="3"/>
    <x v="15"/>
    <x v="3"/>
    <x v="0"/>
    <x v="378"/>
    <n v="232.2"/>
    <n v="5802000"/>
    <n v="538400"/>
    <x v="2"/>
    <n v="95720"/>
    <n v="16036"/>
    <n v="19420"/>
    <n v="89240"/>
    <n v="69820"/>
  </r>
  <r>
    <s v="Influencer381"/>
    <x v="1"/>
    <x v="4"/>
    <x v="16"/>
    <x v="3"/>
    <x v="1"/>
    <x v="379"/>
    <n v="232.8"/>
    <n v="5817000"/>
    <n v="539800"/>
    <x v="2"/>
    <n v="95970"/>
    <n v="16078"/>
    <n v="19470"/>
    <n v="89470"/>
    <n v="70000"/>
  </r>
  <r>
    <s v="Influencer382"/>
    <x v="2"/>
    <x v="0"/>
    <x v="17"/>
    <x v="4"/>
    <x v="2"/>
    <x v="380"/>
    <n v="233.4"/>
    <n v="5832000"/>
    <n v="541200"/>
    <x v="2"/>
    <n v="96220"/>
    <n v="16120"/>
    <n v="19520"/>
    <n v="89700"/>
    <n v="70180"/>
  </r>
  <r>
    <s v="Influencer383"/>
    <x v="0"/>
    <x v="1"/>
    <x v="18"/>
    <x v="4"/>
    <x v="3"/>
    <x v="381"/>
    <n v="234"/>
    <n v="5847000"/>
    <n v="542600"/>
    <x v="2"/>
    <n v="96470"/>
    <n v="16162"/>
    <n v="19570"/>
    <n v="89930"/>
    <n v="70360"/>
  </r>
  <r>
    <s v="Influencer384"/>
    <x v="1"/>
    <x v="2"/>
    <x v="19"/>
    <x v="4"/>
    <x v="4"/>
    <x v="382"/>
    <n v="234.6"/>
    <n v="5862000"/>
    <n v="544000"/>
    <x v="2"/>
    <n v="96720"/>
    <n v="16204"/>
    <n v="19620"/>
    <n v="90160"/>
    <n v="70540"/>
  </r>
  <r>
    <s v="Influencer385"/>
    <x v="2"/>
    <x v="3"/>
    <x v="20"/>
    <x v="4"/>
    <x v="5"/>
    <x v="383"/>
    <n v="235.2"/>
    <n v="5877000"/>
    <n v="545400"/>
    <x v="2"/>
    <n v="96970"/>
    <n v="16246"/>
    <n v="19670"/>
    <n v="90390"/>
    <n v="70720"/>
  </r>
  <r>
    <s v="Influencer386"/>
    <x v="0"/>
    <x v="4"/>
    <x v="0"/>
    <x v="0"/>
    <x v="0"/>
    <x v="384"/>
    <n v="235.8"/>
    <n v="5892000"/>
    <n v="546800"/>
    <x v="2"/>
    <n v="97220"/>
    <n v="16288"/>
    <n v="19720"/>
    <n v="90620"/>
    <n v="70900"/>
  </r>
  <r>
    <s v="Influencer387"/>
    <x v="1"/>
    <x v="0"/>
    <x v="1"/>
    <x v="0"/>
    <x v="1"/>
    <x v="385"/>
    <n v="236.4"/>
    <n v="5907000"/>
    <n v="548200"/>
    <x v="2"/>
    <n v="97470"/>
    <n v="16330"/>
    <n v="19770"/>
    <n v="90850"/>
    <n v="71080"/>
  </r>
  <r>
    <s v="Influencer388"/>
    <x v="2"/>
    <x v="1"/>
    <x v="2"/>
    <x v="0"/>
    <x v="2"/>
    <x v="386"/>
    <n v="237"/>
    <n v="5922000"/>
    <n v="549600"/>
    <x v="2"/>
    <n v="97720"/>
    <n v="16372"/>
    <n v="19820"/>
    <n v="91080"/>
    <n v="71260"/>
  </r>
  <r>
    <s v="Influencer389"/>
    <x v="0"/>
    <x v="2"/>
    <x v="3"/>
    <x v="0"/>
    <x v="3"/>
    <x v="387"/>
    <n v="237.6"/>
    <n v="5937000"/>
    <n v="551000"/>
    <x v="2"/>
    <n v="97970"/>
    <n v="16414"/>
    <n v="19870"/>
    <n v="91310"/>
    <n v="71440"/>
  </r>
  <r>
    <s v="Influencer390"/>
    <x v="1"/>
    <x v="3"/>
    <x v="4"/>
    <x v="0"/>
    <x v="4"/>
    <x v="388"/>
    <n v="238.2"/>
    <n v="5952000"/>
    <n v="552400"/>
    <x v="2"/>
    <n v="98220"/>
    <n v="16456"/>
    <n v="19920"/>
    <n v="91540"/>
    <n v="71620"/>
  </r>
  <r>
    <s v="Influencer391"/>
    <x v="2"/>
    <x v="4"/>
    <x v="5"/>
    <x v="0"/>
    <x v="5"/>
    <x v="389"/>
    <n v="238.8"/>
    <n v="5967000"/>
    <n v="553800"/>
    <x v="2"/>
    <n v="98470"/>
    <n v="16498"/>
    <n v="19970"/>
    <n v="91770"/>
    <n v="71800"/>
  </r>
  <r>
    <s v="Influencer392"/>
    <x v="0"/>
    <x v="0"/>
    <x v="6"/>
    <x v="0"/>
    <x v="0"/>
    <x v="390"/>
    <n v="239.4"/>
    <n v="5982000"/>
    <n v="555200"/>
    <x v="2"/>
    <n v="98720"/>
    <n v="16540"/>
    <n v="20020"/>
    <n v="92000"/>
    <n v="71980"/>
  </r>
  <r>
    <s v="Influencer393"/>
    <x v="1"/>
    <x v="1"/>
    <x v="19"/>
    <x v="4"/>
    <x v="1"/>
    <x v="391"/>
    <n v="240"/>
    <n v="5997000"/>
    <n v="556600"/>
    <x v="2"/>
    <n v="98970"/>
    <n v="16582"/>
    <n v="20070"/>
    <n v="92230"/>
    <n v="72160"/>
  </r>
  <r>
    <s v="Influencer394"/>
    <x v="2"/>
    <x v="2"/>
    <x v="6"/>
    <x v="0"/>
    <x v="2"/>
    <x v="392"/>
    <n v="240.6"/>
    <n v="6012000"/>
    <n v="558000"/>
    <x v="2"/>
    <n v="99220"/>
    <n v="16624"/>
    <n v="20120"/>
    <n v="92460"/>
    <n v="72340"/>
  </r>
  <r>
    <s v="Influencer395"/>
    <x v="0"/>
    <x v="3"/>
    <x v="6"/>
    <x v="0"/>
    <x v="3"/>
    <x v="393"/>
    <n v="241.2"/>
    <n v="6027000"/>
    <n v="559400"/>
    <x v="2"/>
    <n v="99470"/>
    <n v="16666"/>
    <n v="20170"/>
    <n v="92690"/>
    <n v="72520"/>
  </r>
  <r>
    <s v="Influencer396"/>
    <x v="1"/>
    <x v="4"/>
    <x v="7"/>
    <x v="1"/>
    <x v="4"/>
    <x v="394"/>
    <n v="241.8"/>
    <n v="6042000"/>
    <n v="560800"/>
    <x v="2"/>
    <n v="99720"/>
    <n v="16708"/>
    <n v="20220"/>
    <n v="92920"/>
    <n v="72700"/>
  </r>
  <r>
    <s v="Influencer397"/>
    <x v="2"/>
    <x v="0"/>
    <x v="8"/>
    <x v="1"/>
    <x v="5"/>
    <x v="395"/>
    <n v="242.4"/>
    <n v="6057000"/>
    <n v="562200"/>
    <x v="2"/>
    <n v="99970"/>
    <n v="16750"/>
    <n v="20270"/>
    <n v="93150"/>
    <n v="72880"/>
  </r>
  <r>
    <s v="Influencer398"/>
    <x v="0"/>
    <x v="1"/>
    <x v="9"/>
    <x v="1"/>
    <x v="0"/>
    <x v="396"/>
    <n v="243"/>
    <n v="6072000"/>
    <n v="563600"/>
    <x v="2"/>
    <n v="100220"/>
    <n v="16792"/>
    <n v="20320"/>
    <n v="93380"/>
    <n v="73060"/>
  </r>
  <r>
    <s v="Influencer399"/>
    <x v="1"/>
    <x v="0"/>
    <x v="10"/>
    <x v="1"/>
    <x v="1"/>
    <x v="397"/>
    <n v="243.6"/>
    <n v="6087000"/>
    <n v="565000"/>
    <x v="2"/>
    <n v="100470"/>
    <n v="16834"/>
    <n v="20370"/>
    <n v="93610"/>
    <n v="73240"/>
  </r>
  <r>
    <s v="Influencer400"/>
    <x v="2"/>
    <x v="0"/>
    <x v="11"/>
    <x v="1"/>
    <x v="2"/>
    <x v="398"/>
    <n v="244.2"/>
    <n v="6102000"/>
    <n v="566400"/>
    <x v="2"/>
    <n v="100720"/>
    <n v="16876"/>
    <n v="20420"/>
    <n v="93840"/>
    <n v="73420"/>
  </r>
  <r>
    <s v="Influencer401"/>
    <x v="0"/>
    <x v="0"/>
    <x v="12"/>
    <x v="2"/>
    <x v="3"/>
    <x v="399"/>
    <n v="244.8"/>
    <n v="6117000"/>
    <n v="567800"/>
    <x v="2"/>
    <n v="100970"/>
    <n v="16918"/>
    <n v="20470"/>
    <n v="94070"/>
    <n v="73600"/>
  </r>
  <r>
    <s v="Influencer402"/>
    <x v="1"/>
    <x v="0"/>
    <x v="13"/>
    <x v="2"/>
    <x v="4"/>
    <x v="400"/>
    <n v="245.4"/>
    <n v="6132000"/>
    <n v="569200"/>
    <x v="2"/>
    <n v="101220"/>
    <n v="16960"/>
    <n v="20520"/>
    <n v="94300"/>
    <n v="73780"/>
  </r>
  <r>
    <s v="Influencer403"/>
    <x v="2"/>
    <x v="0"/>
    <x v="14"/>
    <x v="2"/>
    <x v="5"/>
    <x v="401"/>
    <n v="246"/>
    <n v="6147000"/>
    <n v="570600"/>
    <x v="2"/>
    <n v="101470"/>
    <n v="17002"/>
    <n v="20570"/>
    <n v="94530"/>
    <n v="73960"/>
  </r>
  <r>
    <s v="Influencer404"/>
    <x v="0"/>
    <x v="0"/>
    <x v="15"/>
    <x v="3"/>
    <x v="0"/>
    <x v="402"/>
    <n v="246.6"/>
    <n v="6162000"/>
    <n v="572000"/>
    <x v="2"/>
    <n v="101720"/>
    <n v="17044"/>
    <n v="20620"/>
    <n v="94760"/>
    <n v="74140"/>
  </r>
  <r>
    <s v="Influencer405"/>
    <x v="1"/>
    <x v="0"/>
    <x v="16"/>
    <x v="3"/>
    <x v="1"/>
    <x v="403"/>
    <n v="247.2"/>
    <n v="6177000"/>
    <n v="573400"/>
    <x v="2"/>
    <n v="101970"/>
    <n v="17086"/>
    <n v="20670"/>
    <n v="94990"/>
    <n v="74320"/>
  </r>
  <r>
    <s v="Influencer406"/>
    <x v="2"/>
    <x v="0"/>
    <x v="17"/>
    <x v="4"/>
    <x v="2"/>
    <x v="404"/>
    <n v="247.8"/>
    <n v="6192000"/>
    <n v="574800"/>
    <x v="2"/>
    <n v="102220"/>
    <n v="17128"/>
    <n v="20720"/>
    <n v="95220"/>
    <n v="74500"/>
  </r>
  <r>
    <s v="Influencer407"/>
    <x v="0"/>
    <x v="0"/>
    <x v="18"/>
    <x v="4"/>
    <x v="3"/>
    <x v="405"/>
    <n v="248.4"/>
    <n v="6207000"/>
    <n v="576200"/>
    <x v="2"/>
    <n v="102470"/>
    <n v="17170"/>
    <n v="20770"/>
    <n v="95450"/>
    <n v="74680"/>
  </r>
  <r>
    <s v="Influencer408"/>
    <x v="1"/>
    <x v="0"/>
    <x v="19"/>
    <x v="4"/>
    <x v="4"/>
    <x v="406"/>
    <n v="249"/>
    <n v="6222000"/>
    <n v="577600"/>
    <x v="2"/>
    <n v="102720"/>
    <n v="17212"/>
    <n v="20820"/>
    <n v="95680"/>
    <n v="74860"/>
  </r>
  <r>
    <s v="Influencer409"/>
    <x v="2"/>
    <x v="0"/>
    <x v="20"/>
    <x v="4"/>
    <x v="5"/>
    <x v="407"/>
    <n v="249.6"/>
    <n v="6237000"/>
    <n v="579000"/>
    <x v="2"/>
    <n v="102970"/>
    <n v="17254"/>
    <n v="20870"/>
    <n v="95910"/>
    <n v="75040"/>
  </r>
  <r>
    <s v="Influencer410"/>
    <x v="0"/>
    <x v="0"/>
    <x v="0"/>
    <x v="0"/>
    <x v="0"/>
    <x v="408"/>
    <n v="250.2"/>
    <n v="6252000"/>
    <n v="580400"/>
    <x v="2"/>
    <n v="103220"/>
    <n v="17296"/>
    <n v="20920"/>
    <n v="96140"/>
    <n v="75220"/>
  </r>
  <r>
    <s v="Influencer411"/>
    <x v="1"/>
    <x v="0"/>
    <x v="1"/>
    <x v="0"/>
    <x v="1"/>
    <x v="409"/>
    <n v="250.8"/>
    <n v="6267000"/>
    <n v="581800"/>
    <x v="2"/>
    <n v="103470"/>
    <n v="17338"/>
    <n v="20970"/>
    <n v="96370"/>
    <n v="75400"/>
  </r>
  <r>
    <s v="Influencer412"/>
    <x v="2"/>
    <x v="0"/>
    <x v="2"/>
    <x v="0"/>
    <x v="2"/>
    <x v="410"/>
    <n v="251.4"/>
    <n v="6282000"/>
    <n v="583200"/>
    <x v="2"/>
    <n v="103720"/>
    <n v="17380"/>
    <n v="21020"/>
    <n v="96600"/>
    <n v="75580"/>
  </r>
  <r>
    <s v="Influencer413"/>
    <x v="0"/>
    <x v="0"/>
    <x v="3"/>
    <x v="0"/>
    <x v="3"/>
    <x v="411"/>
    <n v="252"/>
    <n v="6297000"/>
    <n v="584600"/>
    <x v="2"/>
    <n v="103970"/>
    <n v="17422"/>
    <n v="21070"/>
    <n v="96830"/>
    <n v="75760"/>
  </r>
  <r>
    <s v="Influencer414"/>
    <x v="1"/>
    <x v="0"/>
    <x v="4"/>
    <x v="0"/>
    <x v="4"/>
    <x v="412"/>
    <n v="252.6"/>
    <n v="6312000"/>
    <n v="586000"/>
    <x v="2"/>
    <n v="104220"/>
    <n v="17464"/>
    <n v="21120"/>
    <n v="97060"/>
    <n v="75940"/>
  </r>
  <r>
    <s v="Influencer415"/>
    <x v="2"/>
    <x v="0"/>
    <x v="5"/>
    <x v="0"/>
    <x v="5"/>
    <x v="413"/>
    <n v="253.2"/>
    <n v="6327000"/>
    <n v="587400"/>
    <x v="2"/>
    <n v="104470"/>
    <n v="17506"/>
    <n v="21170"/>
    <n v="97290"/>
    <n v="76120"/>
  </r>
  <r>
    <s v="Influencer416"/>
    <x v="0"/>
    <x v="0"/>
    <x v="6"/>
    <x v="0"/>
    <x v="0"/>
    <x v="414"/>
    <n v="253.8"/>
    <n v="6342000"/>
    <n v="588800"/>
    <x v="2"/>
    <n v="104720"/>
    <n v="17548"/>
    <n v="21220"/>
    <n v="97520"/>
    <n v="76300"/>
  </r>
  <r>
    <s v="Influencer417"/>
    <x v="1"/>
    <x v="0"/>
    <x v="19"/>
    <x v="4"/>
    <x v="1"/>
    <x v="415"/>
    <n v="254.4"/>
    <n v="6357000"/>
    <n v="590200"/>
    <x v="2"/>
    <n v="104970"/>
    <n v="17590"/>
    <n v="21270"/>
    <n v="97750"/>
    <n v="76480"/>
  </r>
  <r>
    <s v="Influencer418"/>
    <x v="2"/>
    <x v="0"/>
    <x v="6"/>
    <x v="0"/>
    <x v="2"/>
    <x v="416"/>
    <n v="255"/>
    <n v="6372000"/>
    <n v="591600"/>
    <x v="2"/>
    <n v="105220"/>
    <n v="17632"/>
    <n v="21320"/>
    <n v="97980"/>
    <n v="76660"/>
  </r>
  <r>
    <s v="Influencer419"/>
    <x v="0"/>
    <x v="0"/>
    <x v="6"/>
    <x v="0"/>
    <x v="3"/>
    <x v="417"/>
    <n v="255.6"/>
    <n v="6387000"/>
    <n v="593000"/>
    <x v="2"/>
    <n v="105470"/>
    <n v="17674"/>
    <n v="21370"/>
    <n v="98210"/>
    <n v="76840"/>
  </r>
  <r>
    <s v="Influencer420"/>
    <x v="1"/>
    <x v="0"/>
    <x v="7"/>
    <x v="1"/>
    <x v="4"/>
    <x v="418"/>
    <n v="256.2"/>
    <n v="6402000"/>
    <n v="594400"/>
    <x v="2"/>
    <n v="105720"/>
    <n v="17716"/>
    <n v="21420"/>
    <n v="98440"/>
    <n v="77020"/>
  </r>
  <r>
    <s v="Influencer421"/>
    <x v="2"/>
    <x v="0"/>
    <x v="8"/>
    <x v="1"/>
    <x v="5"/>
    <x v="419"/>
    <n v="256.8"/>
    <n v="6417000"/>
    <n v="595800"/>
    <x v="2"/>
    <n v="105970"/>
    <n v="17758"/>
    <n v="21470"/>
    <n v="98670"/>
    <n v="77200"/>
  </r>
  <r>
    <s v="Influencer422"/>
    <x v="0"/>
    <x v="0"/>
    <x v="9"/>
    <x v="1"/>
    <x v="0"/>
    <x v="420"/>
    <n v="257.39999999999998"/>
    <n v="6432000"/>
    <n v="597200"/>
    <x v="2"/>
    <n v="106220"/>
    <n v="17800"/>
    <n v="21520"/>
    <n v="98900"/>
    <n v="77380"/>
  </r>
  <r>
    <s v="Influencer423"/>
    <x v="1"/>
    <x v="0"/>
    <x v="10"/>
    <x v="1"/>
    <x v="1"/>
    <x v="421"/>
    <n v="258"/>
    <n v="6447000"/>
    <n v="598600"/>
    <x v="2"/>
    <n v="106470"/>
    <n v="17842"/>
    <n v="21570"/>
    <n v="99130"/>
    <n v="77560"/>
  </r>
  <r>
    <s v="Influencer424"/>
    <x v="2"/>
    <x v="0"/>
    <x v="11"/>
    <x v="1"/>
    <x v="2"/>
    <x v="422"/>
    <n v="258.60000000000002"/>
    <n v="6462000"/>
    <n v="600000"/>
    <x v="2"/>
    <n v="106720"/>
    <n v="17884"/>
    <n v="21620"/>
    <n v="99360"/>
    <n v="77740"/>
  </r>
  <r>
    <s v="Influencer425"/>
    <x v="0"/>
    <x v="0"/>
    <x v="12"/>
    <x v="2"/>
    <x v="3"/>
    <x v="423"/>
    <n v="259.2"/>
    <n v="6477000"/>
    <n v="601400"/>
    <x v="2"/>
    <n v="106970"/>
    <n v="17926"/>
    <n v="21670"/>
    <n v="99590"/>
    <n v="77920"/>
  </r>
  <r>
    <s v="Influencer426"/>
    <x v="1"/>
    <x v="0"/>
    <x v="13"/>
    <x v="2"/>
    <x v="4"/>
    <x v="424"/>
    <n v="259.8"/>
    <n v="6492000"/>
    <n v="602800"/>
    <x v="2"/>
    <n v="107220"/>
    <n v="17968"/>
    <n v="21720"/>
    <n v="99820"/>
    <n v="78100"/>
  </r>
  <r>
    <s v="Influencer427"/>
    <x v="2"/>
    <x v="0"/>
    <x v="14"/>
    <x v="2"/>
    <x v="5"/>
    <x v="425"/>
    <n v="260.39999999999998"/>
    <n v="6507000"/>
    <n v="604200"/>
    <x v="2"/>
    <n v="107470"/>
    <n v="18010"/>
    <n v="21770"/>
    <n v="100050"/>
    <n v="78280"/>
  </r>
  <r>
    <s v="Influencer428"/>
    <x v="0"/>
    <x v="1"/>
    <x v="15"/>
    <x v="3"/>
    <x v="0"/>
    <x v="426"/>
    <n v="261"/>
    <n v="6522000"/>
    <n v="605600"/>
    <x v="2"/>
    <n v="107720"/>
    <n v="18052"/>
    <n v="21820"/>
    <n v="100280"/>
    <n v="78460"/>
  </r>
  <r>
    <s v="Influencer429"/>
    <x v="1"/>
    <x v="2"/>
    <x v="16"/>
    <x v="3"/>
    <x v="1"/>
    <x v="427"/>
    <n v="261.60000000000002"/>
    <n v="6537000"/>
    <n v="607000"/>
    <x v="2"/>
    <n v="107970"/>
    <n v="18094"/>
    <n v="21870"/>
    <n v="100510"/>
    <n v="78640"/>
  </r>
  <r>
    <s v="Influencer430"/>
    <x v="2"/>
    <x v="3"/>
    <x v="17"/>
    <x v="4"/>
    <x v="2"/>
    <x v="428"/>
    <n v="262.2"/>
    <n v="6552000"/>
    <n v="608400"/>
    <x v="2"/>
    <n v="108220"/>
    <n v="18136"/>
    <n v="21920"/>
    <n v="100740"/>
    <n v="78820"/>
  </r>
  <r>
    <s v="Influencer431"/>
    <x v="0"/>
    <x v="4"/>
    <x v="18"/>
    <x v="4"/>
    <x v="3"/>
    <x v="429"/>
    <n v="262.8"/>
    <n v="6567000"/>
    <n v="609800"/>
    <x v="2"/>
    <n v="108470"/>
    <n v="18178"/>
    <n v="21970"/>
    <n v="100970"/>
    <n v="79000"/>
  </r>
  <r>
    <s v="Influencer432"/>
    <x v="1"/>
    <x v="0"/>
    <x v="19"/>
    <x v="4"/>
    <x v="4"/>
    <x v="430"/>
    <n v="263.39999999999998"/>
    <n v="6582000"/>
    <n v="611200"/>
    <x v="2"/>
    <n v="108720"/>
    <n v="18220"/>
    <n v="22020"/>
    <n v="101200"/>
    <n v="79180"/>
  </r>
  <r>
    <s v="Influencer433"/>
    <x v="2"/>
    <x v="1"/>
    <x v="20"/>
    <x v="4"/>
    <x v="5"/>
    <x v="431"/>
    <n v="264"/>
    <n v="6597000"/>
    <n v="612600"/>
    <x v="2"/>
    <n v="108970"/>
    <n v="18262"/>
    <n v="22070"/>
    <n v="101430"/>
    <n v="79360"/>
  </r>
  <r>
    <s v="Influencer434"/>
    <x v="0"/>
    <x v="2"/>
    <x v="0"/>
    <x v="0"/>
    <x v="0"/>
    <x v="432"/>
    <n v="264.60000000000002"/>
    <n v="6612000"/>
    <n v="614000"/>
    <x v="2"/>
    <n v="109220"/>
    <n v="18304"/>
    <n v="22120"/>
    <n v="101660"/>
    <n v="79540"/>
  </r>
  <r>
    <s v="Influencer435"/>
    <x v="1"/>
    <x v="3"/>
    <x v="1"/>
    <x v="0"/>
    <x v="1"/>
    <x v="433"/>
    <n v="265.2"/>
    <n v="6627000"/>
    <n v="615400"/>
    <x v="2"/>
    <n v="109470"/>
    <n v="18346"/>
    <n v="22170"/>
    <n v="101890"/>
    <n v="79720"/>
  </r>
  <r>
    <s v="Influencer436"/>
    <x v="2"/>
    <x v="4"/>
    <x v="2"/>
    <x v="0"/>
    <x v="2"/>
    <x v="434"/>
    <n v="265.8"/>
    <n v="6642000"/>
    <n v="616800"/>
    <x v="2"/>
    <n v="109720"/>
    <n v="18388"/>
    <n v="22220"/>
    <n v="102120"/>
    <n v="79900"/>
  </r>
  <r>
    <s v="Influencer437"/>
    <x v="0"/>
    <x v="0"/>
    <x v="3"/>
    <x v="0"/>
    <x v="3"/>
    <x v="435"/>
    <n v="266.39999999999998"/>
    <n v="6657000"/>
    <n v="618200"/>
    <x v="2"/>
    <n v="109970"/>
    <n v="18430"/>
    <n v="22270"/>
    <n v="102350"/>
    <n v="80080"/>
  </r>
  <r>
    <s v="Influencer438"/>
    <x v="1"/>
    <x v="1"/>
    <x v="4"/>
    <x v="0"/>
    <x v="4"/>
    <x v="436"/>
    <n v="267"/>
    <n v="6672000"/>
    <n v="619600"/>
    <x v="2"/>
    <n v="110220"/>
    <n v="18472"/>
    <n v="22320"/>
    <n v="102580"/>
    <n v="80260"/>
  </r>
  <r>
    <s v="Influencer439"/>
    <x v="2"/>
    <x v="2"/>
    <x v="5"/>
    <x v="0"/>
    <x v="5"/>
    <x v="437"/>
    <n v="267.60000000000002"/>
    <n v="6687000"/>
    <n v="621000"/>
    <x v="2"/>
    <n v="110470"/>
    <n v="18514"/>
    <n v="22370"/>
    <n v="102810"/>
    <n v="80440"/>
  </r>
  <r>
    <s v="Influencer440"/>
    <x v="0"/>
    <x v="3"/>
    <x v="6"/>
    <x v="0"/>
    <x v="0"/>
    <x v="438"/>
    <n v="268.2"/>
    <n v="6702000"/>
    <n v="622400"/>
    <x v="2"/>
    <n v="110720"/>
    <n v="18556"/>
    <n v="22420"/>
    <n v="103040"/>
    <n v="80620"/>
  </r>
  <r>
    <s v="Influencer441"/>
    <x v="1"/>
    <x v="4"/>
    <x v="19"/>
    <x v="4"/>
    <x v="1"/>
    <x v="439"/>
    <n v="268.8"/>
    <n v="6717000"/>
    <n v="623800"/>
    <x v="2"/>
    <n v="110970"/>
    <n v="18598"/>
    <n v="22470"/>
    <n v="103270"/>
    <n v="80800"/>
  </r>
  <r>
    <s v="Influencer442"/>
    <x v="2"/>
    <x v="0"/>
    <x v="6"/>
    <x v="0"/>
    <x v="2"/>
    <x v="440"/>
    <n v="269.39999999999998"/>
    <n v="6732000"/>
    <n v="625200"/>
    <x v="2"/>
    <n v="111220"/>
    <n v="18640"/>
    <n v="22520"/>
    <n v="103500"/>
    <n v="80980"/>
  </r>
  <r>
    <s v="Influencer443"/>
    <x v="0"/>
    <x v="1"/>
    <x v="6"/>
    <x v="0"/>
    <x v="3"/>
    <x v="441"/>
    <n v="270"/>
    <n v="6747000"/>
    <n v="626600"/>
    <x v="2"/>
    <n v="111470"/>
    <n v="18682"/>
    <n v="22570"/>
    <n v="103730"/>
    <n v="81160"/>
  </r>
  <r>
    <s v="Influencer444"/>
    <x v="1"/>
    <x v="2"/>
    <x v="7"/>
    <x v="1"/>
    <x v="4"/>
    <x v="442"/>
    <n v="270.60000000000002"/>
    <n v="6762000"/>
    <n v="628000"/>
    <x v="2"/>
    <n v="111720"/>
    <n v="18724"/>
    <n v="22620"/>
    <n v="103960"/>
    <n v="81340"/>
  </r>
  <r>
    <s v="Influencer445"/>
    <x v="2"/>
    <x v="3"/>
    <x v="8"/>
    <x v="1"/>
    <x v="5"/>
    <x v="443"/>
    <n v="271.2"/>
    <n v="6777000"/>
    <n v="629400"/>
    <x v="2"/>
    <n v="111970"/>
    <n v="18766"/>
    <n v="22670"/>
    <n v="104190"/>
    <n v="81520"/>
  </r>
  <r>
    <s v="Influencer446"/>
    <x v="0"/>
    <x v="4"/>
    <x v="9"/>
    <x v="1"/>
    <x v="0"/>
    <x v="444"/>
    <n v="271.8"/>
    <n v="6792000"/>
    <n v="630800"/>
    <x v="2"/>
    <n v="112220"/>
    <n v="18808"/>
    <n v="22720"/>
    <n v="104420"/>
    <n v="81700"/>
  </r>
  <r>
    <s v="Influencer447"/>
    <x v="1"/>
    <x v="0"/>
    <x v="10"/>
    <x v="1"/>
    <x v="1"/>
    <x v="445"/>
    <n v="272.39999999999998"/>
    <n v="6807000"/>
    <n v="632200"/>
    <x v="2"/>
    <n v="112470"/>
    <n v="18850"/>
    <n v="22770"/>
    <n v="104650"/>
    <n v="81880"/>
  </r>
  <r>
    <s v="Influencer448"/>
    <x v="2"/>
    <x v="1"/>
    <x v="11"/>
    <x v="1"/>
    <x v="2"/>
    <x v="446"/>
    <n v="273"/>
    <n v="6822000"/>
    <n v="633600"/>
    <x v="2"/>
    <n v="112720"/>
    <n v="18892"/>
    <n v="22820"/>
    <n v="104880"/>
    <n v="82060"/>
  </r>
  <r>
    <s v="Influencer449"/>
    <x v="0"/>
    <x v="2"/>
    <x v="12"/>
    <x v="2"/>
    <x v="3"/>
    <x v="447"/>
    <n v="273.60000000000002"/>
    <n v="6837000"/>
    <n v="635000"/>
    <x v="2"/>
    <n v="112970"/>
    <n v="18934"/>
    <n v="22870"/>
    <n v="105110"/>
    <n v="82240"/>
  </r>
  <r>
    <s v="Influencer450"/>
    <x v="1"/>
    <x v="3"/>
    <x v="13"/>
    <x v="2"/>
    <x v="4"/>
    <x v="448"/>
    <n v="274.2"/>
    <n v="6852000"/>
    <n v="636400"/>
    <x v="2"/>
    <n v="113220"/>
    <n v="18976"/>
    <n v="22920"/>
    <n v="105340"/>
    <n v="82420"/>
  </r>
  <r>
    <s v="Influencer451"/>
    <x v="2"/>
    <x v="4"/>
    <x v="14"/>
    <x v="2"/>
    <x v="5"/>
    <x v="449"/>
    <n v="274.8"/>
    <n v="6867000"/>
    <n v="637800"/>
    <x v="2"/>
    <n v="113470"/>
    <n v="19018"/>
    <n v="22970"/>
    <n v="105570"/>
    <n v="82600"/>
  </r>
  <r>
    <s v="Influencer452"/>
    <x v="0"/>
    <x v="0"/>
    <x v="15"/>
    <x v="3"/>
    <x v="0"/>
    <x v="450"/>
    <n v="275.39999999999998"/>
    <n v="6882000"/>
    <n v="639200"/>
    <x v="2"/>
    <n v="113720"/>
    <n v="19060"/>
    <n v="23020"/>
    <n v="105800"/>
    <n v="82780"/>
  </r>
  <r>
    <s v="Influencer453"/>
    <x v="1"/>
    <x v="1"/>
    <x v="16"/>
    <x v="3"/>
    <x v="1"/>
    <x v="451"/>
    <n v="276"/>
    <n v="6897000"/>
    <n v="640600"/>
    <x v="2"/>
    <n v="113970"/>
    <n v="19102"/>
    <n v="23070"/>
    <n v="106030"/>
    <n v="82960"/>
  </r>
  <r>
    <s v="Influencer454"/>
    <x v="2"/>
    <x v="2"/>
    <x v="17"/>
    <x v="4"/>
    <x v="2"/>
    <x v="452"/>
    <n v="276.60000000000002"/>
    <n v="6912000"/>
    <n v="642000"/>
    <x v="2"/>
    <n v="114220"/>
    <n v="19144"/>
    <n v="23120"/>
    <n v="106260"/>
    <n v="83140"/>
  </r>
  <r>
    <s v="Influencer455"/>
    <x v="0"/>
    <x v="3"/>
    <x v="18"/>
    <x v="4"/>
    <x v="3"/>
    <x v="453"/>
    <n v="277.2"/>
    <n v="6927000"/>
    <n v="643400"/>
    <x v="2"/>
    <n v="114470"/>
    <n v="19186"/>
    <n v="23170"/>
    <n v="106490"/>
    <n v="83320"/>
  </r>
  <r>
    <s v="Influencer456"/>
    <x v="1"/>
    <x v="4"/>
    <x v="19"/>
    <x v="4"/>
    <x v="4"/>
    <x v="454"/>
    <n v="277.8"/>
    <n v="6942000"/>
    <n v="644800"/>
    <x v="2"/>
    <n v="114720"/>
    <n v="19228"/>
    <n v="23220"/>
    <n v="106720"/>
    <n v="83500"/>
  </r>
  <r>
    <s v="Influencer457"/>
    <x v="2"/>
    <x v="0"/>
    <x v="20"/>
    <x v="4"/>
    <x v="5"/>
    <x v="455"/>
    <n v="278.39999999999998"/>
    <n v="6957000"/>
    <n v="646200"/>
    <x v="2"/>
    <n v="114970"/>
    <n v="19270"/>
    <n v="23270"/>
    <n v="106950"/>
    <n v="83680"/>
  </r>
  <r>
    <s v="Influencer458"/>
    <x v="0"/>
    <x v="1"/>
    <x v="0"/>
    <x v="0"/>
    <x v="0"/>
    <x v="456"/>
    <n v="279"/>
    <n v="6972000"/>
    <n v="647600"/>
    <x v="2"/>
    <n v="115220"/>
    <n v="19312"/>
    <n v="23320"/>
    <n v="107180"/>
    <n v="83860"/>
  </r>
  <r>
    <s v="Influencer459"/>
    <x v="1"/>
    <x v="2"/>
    <x v="1"/>
    <x v="0"/>
    <x v="1"/>
    <x v="457"/>
    <n v="279.60000000000002"/>
    <n v="6987000"/>
    <n v="649000"/>
    <x v="2"/>
    <n v="115470"/>
    <n v="19354"/>
    <n v="23370"/>
    <n v="107410"/>
    <n v="84040"/>
  </r>
  <r>
    <s v="Influencer460"/>
    <x v="2"/>
    <x v="3"/>
    <x v="2"/>
    <x v="0"/>
    <x v="2"/>
    <x v="458"/>
    <n v="280.2"/>
    <n v="7002000"/>
    <n v="650400"/>
    <x v="2"/>
    <n v="115720"/>
    <n v="19396"/>
    <n v="23420"/>
    <n v="107640"/>
    <n v="84220"/>
  </r>
  <r>
    <s v="Influencer461"/>
    <x v="0"/>
    <x v="4"/>
    <x v="3"/>
    <x v="0"/>
    <x v="3"/>
    <x v="459"/>
    <n v="280.8"/>
    <n v="7017000"/>
    <n v="651800"/>
    <x v="2"/>
    <n v="115970"/>
    <n v="19438"/>
    <n v="23470"/>
    <n v="107870"/>
    <n v="84400"/>
  </r>
  <r>
    <s v="Influencer462"/>
    <x v="1"/>
    <x v="0"/>
    <x v="4"/>
    <x v="0"/>
    <x v="4"/>
    <x v="460"/>
    <n v="281.39999999999998"/>
    <n v="7032000"/>
    <n v="653200"/>
    <x v="2"/>
    <n v="116220"/>
    <n v="19480"/>
    <n v="23520"/>
    <n v="108100"/>
    <n v="84580"/>
  </r>
  <r>
    <s v="Influencer463"/>
    <x v="2"/>
    <x v="1"/>
    <x v="5"/>
    <x v="0"/>
    <x v="5"/>
    <x v="461"/>
    <n v="282"/>
    <n v="7047000"/>
    <n v="654600"/>
    <x v="2"/>
    <n v="116470"/>
    <n v="19522"/>
    <n v="23570"/>
    <n v="108330"/>
    <n v="84760"/>
  </r>
  <r>
    <s v="Influencer464"/>
    <x v="0"/>
    <x v="2"/>
    <x v="6"/>
    <x v="0"/>
    <x v="0"/>
    <x v="462"/>
    <n v="282.60000000000002"/>
    <n v="7062000"/>
    <n v="656000"/>
    <x v="2"/>
    <n v="116720"/>
    <n v="19564"/>
    <n v="23620"/>
    <n v="108560"/>
    <n v="84940"/>
  </r>
  <r>
    <s v="Influencer465"/>
    <x v="1"/>
    <x v="3"/>
    <x v="19"/>
    <x v="4"/>
    <x v="1"/>
    <x v="463"/>
    <n v="283.2"/>
    <n v="7077000"/>
    <n v="657400"/>
    <x v="2"/>
    <n v="116970"/>
    <n v="19606"/>
    <n v="23670"/>
    <n v="108790"/>
    <n v="85120"/>
  </r>
  <r>
    <s v="Influencer466"/>
    <x v="2"/>
    <x v="4"/>
    <x v="6"/>
    <x v="0"/>
    <x v="2"/>
    <x v="464"/>
    <n v="283.8"/>
    <n v="7092000"/>
    <n v="658800"/>
    <x v="2"/>
    <n v="117220"/>
    <n v="19648"/>
    <n v="23720"/>
    <n v="109020"/>
    <n v="85300"/>
  </r>
  <r>
    <s v="Influencer467"/>
    <x v="0"/>
    <x v="0"/>
    <x v="6"/>
    <x v="0"/>
    <x v="3"/>
    <x v="465"/>
    <n v="284.39999999999998"/>
    <n v="7107000"/>
    <n v="660200"/>
    <x v="2"/>
    <n v="117470"/>
    <n v="19690"/>
    <n v="23770"/>
    <n v="109250"/>
    <n v="85480"/>
  </r>
  <r>
    <s v="Influencer468"/>
    <x v="1"/>
    <x v="1"/>
    <x v="7"/>
    <x v="1"/>
    <x v="4"/>
    <x v="466"/>
    <n v="285"/>
    <n v="7122000"/>
    <n v="661600"/>
    <x v="2"/>
    <n v="117720"/>
    <n v="19732"/>
    <n v="23820"/>
    <n v="109480"/>
    <n v="85660"/>
  </r>
  <r>
    <s v="Influencer469"/>
    <x v="2"/>
    <x v="2"/>
    <x v="8"/>
    <x v="1"/>
    <x v="5"/>
    <x v="467"/>
    <n v="285.60000000000002"/>
    <n v="7137000"/>
    <n v="663000"/>
    <x v="2"/>
    <n v="117970"/>
    <n v="19774"/>
    <n v="23870"/>
    <n v="109710"/>
    <n v="85840"/>
  </r>
  <r>
    <s v="Influencer470"/>
    <x v="0"/>
    <x v="3"/>
    <x v="9"/>
    <x v="1"/>
    <x v="0"/>
    <x v="468"/>
    <n v="286.2"/>
    <n v="7152000"/>
    <n v="664400"/>
    <x v="2"/>
    <n v="118220"/>
    <n v="19816"/>
    <n v="23920"/>
    <n v="109940"/>
    <n v="86020"/>
  </r>
  <r>
    <s v="Influencer471"/>
    <x v="1"/>
    <x v="4"/>
    <x v="10"/>
    <x v="1"/>
    <x v="1"/>
    <x v="469"/>
    <n v="286.8"/>
    <n v="7167000"/>
    <n v="665800"/>
    <x v="2"/>
    <n v="118470"/>
    <n v="19858"/>
    <n v="23970"/>
    <n v="110170"/>
    <n v="86200"/>
  </r>
  <r>
    <s v="Influencer472"/>
    <x v="2"/>
    <x v="0"/>
    <x v="11"/>
    <x v="1"/>
    <x v="2"/>
    <x v="470"/>
    <n v="287.39999999999998"/>
    <n v="7182000"/>
    <n v="667200"/>
    <x v="2"/>
    <n v="118720"/>
    <n v="19900"/>
    <n v="24020"/>
    <n v="110400"/>
    <n v="86380"/>
  </r>
  <r>
    <s v="Influencer473"/>
    <x v="0"/>
    <x v="1"/>
    <x v="12"/>
    <x v="2"/>
    <x v="3"/>
    <x v="471"/>
    <n v="288"/>
    <n v="7197000"/>
    <n v="668600"/>
    <x v="2"/>
    <n v="118970"/>
    <n v="19942"/>
    <n v="24070"/>
    <n v="110630"/>
    <n v="86560"/>
  </r>
  <r>
    <s v="Influencer474"/>
    <x v="1"/>
    <x v="2"/>
    <x v="13"/>
    <x v="2"/>
    <x v="4"/>
    <x v="472"/>
    <n v="288.60000000000002"/>
    <n v="7212000"/>
    <n v="670000"/>
    <x v="2"/>
    <n v="119220"/>
    <n v="19984"/>
    <n v="24120"/>
    <n v="110860"/>
    <n v="86740"/>
  </r>
  <r>
    <s v="Influencer475"/>
    <x v="2"/>
    <x v="3"/>
    <x v="14"/>
    <x v="2"/>
    <x v="5"/>
    <x v="473"/>
    <n v="289.2"/>
    <n v="7227000"/>
    <n v="671400"/>
    <x v="2"/>
    <n v="119470"/>
    <n v="20026"/>
    <n v="24170"/>
    <n v="111090"/>
    <n v="86920"/>
  </r>
  <r>
    <s v="Influencer476"/>
    <x v="0"/>
    <x v="4"/>
    <x v="15"/>
    <x v="3"/>
    <x v="0"/>
    <x v="474"/>
    <n v="289.8"/>
    <n v="7242000"/>
    <n v="672800"/>
    <x v="2"/>
    <n v="119720"/>
    <n v="20068"/>
    <n v="24220"/>
    <n v="111320"/>
    <n v="87100"/>
  </r>
  <r>
    <s v="Influencer477"/>
    <x v="1"/>
    <x v="0"/>
    <x v="16"/>
    <x v="3"/>
    <x v="1"/>
    <x v="475"/>
    <n v="290.39999999999998"/>
    <n v="7257000"/>
    <n v="674200"/>
    <x v="2"/>
    <n v="119970"/>
    <n v="20110"/>
    <n v="24270"/>
    <n v="111550"/>
    <n v="87280"/>
  </r>
  <r>
    <s v="Influencer478"/>
    <x v="2"/>
    <x v="1"/>
    <x v="17"/>
    <x v="4"/>
    <x v="2"/>
    <x v="476"/>
    <n v="291"/>
    <n v="7272000"/>
    <n v="675600"/>
    <x v="2"/>
    <n v="120220"/>
    <n v="20152"/>
    <n v="24320"/>
    <n v="111780"/>
    <n v="87460"/>
  </r>
  <r>
    <s v="Influencer479"/>
    <x v="0"/>
    <x v="0"/>
    <x v="18"/>
    <x v="4"/>
    <x v="3"/>
    <x v="477"/>
    <n v="291.60000000000002"/>
    <n v="7287000"/>
    <n v="677000"/>
    <x v="2"/>
    <n v="120470"/>
    <n v="20194"/>
    <n v="24370"/>
    <n v="112010"/>
    <n v="87640"/>
  </r>
  <r>
    <s v="Influencer480"/>
    <x v="1"/>
    <x v="0"/>
    <x v="19"/>
    <x v="4"/>
    <x v="4"/>
    <x v="478"/>
    <n v="292.2"/>
    <n v="7302000"/>
    <n v="678400"/>
    <x v="2"/>
    <n v="120720"/>
    <n v="20236"/>
    <n v="24420"/>
    <n v="112240"/>
    <n v="87820"/>
  </r>
  <r>
    <s v="Influencer481"/>
    <x v="2"/>
    <x v="0"/>
    <x v="20"/>
    <x v="4"/>
    <x v="5"/>
    <x v="479"/>
    <n v="292.8"/>
    <n v="7317000"/>
    <n v="679800"/>
    <x v="2"/>
    <n v="120970"/>
    <n v="20278"/>
    <n v="24470"/>
    <n v="112470"/>
    <n v="88000"/>
  </r>
  <r>
    <s v="Influencer482"/>
    <x v="0"/>
    <x v="0"/>
    <x v="0"/>
    <x v="0"/>
    <x v="0"/>
    <x v="480"/>
    <n v="293.39999999999998"/>
    <n v="7332000"/>
    <n v="681200"/>
    <x v="2"/>
    <n v="121220"/>
    <n v="20320"/>
    <n v="24520"/>
    <n v="112700"/>
    <n v="88180"/>
  </r>
  <r>
    <s v="Influencer483"/>
    <x v="1"/>
    <x v="0"/>
    <x v="1"/>
    <x v="0"/>
    <x v="1"/>
    <x v="481"/>
    <n v="294"/>
    <n v="7347000"/>
    <n v="682600"/>
    <x v="2"/>
    <n v="121470"/>
    <n v="20362"/>
    <n v="24570"/>
    <n v="112930"/>
    <n v="88360"/>
  </r>
  <r>
    <s v="Influencer484"/>
    <x v="2"/>
    <x v="0"/>
    <x v="2"/>
    <x v="0"/>
    <x v="2"/>
    <x v="482"/>
    <n v="294.60000000000002"/>
    <n v="7362000"/>
    <n v="684000"/>
    <x v="2"/>
    <n v="121720"/>
    <n v="20404"/>
    <n v="24620"/>
    <n v="113160"/>
    <n v="88540"/>
  </r>
  <r>
    <s v="Influencer485"/>
    <x v="0"/>
    <x v="0"/>
    <x v="3"/>
    <x v="0"/>
    <x v="3"/>
    <x v="483"/>
    <n v="295.2"/>
    <n v="7377000"/>
    <n v="685400"/>
    <x v="2"/>
    <n v="121970"/>
    <n v="20446"/>
    <n v="24670"/>
    <n v="113390"/>
    <n v="88720"/>
  </r>
  <r>
    <s v="Influencer486"/>
    <x v="1"/>
    <x v="0"/>
    <x v="4"/>
    <x v="0"/>
    <x v="4"/>
    <x v="484"/>
    <n v="295.8"/>
    <n v="7392000"/>
    <n v="686800"/>
    <x v="2"/>
    <n v="122220"/>
    <n v="20488"/>
    <n v="24720"/>
    <n v="113620"/>
    <n v="88900"/>
  </r>
  <r>
    <s v="Influencer487"/>
    <x v="2"/>
    <x v="0"/>
    <x v="5"/>
    <x v="0"/>
    <x v="5"/>
    <x v="485"/>
    <n v="296.39999999999998"/>
    <n v="7407000"/>
    <n v="688200"/>
    <x v="2"/>
    <n v="122470"/>
    <n v="20530"/>
    <n v="24770"/>
    <n v="113850"/>
    <n v="89080"/>
  </r>
  <r>
    <s v="Influencer488"/>
    <x v="0"/>
    <x v="1"/>
    <x v="6"/>
    <x v="0"/>
    <x v="0"/>
    <x v="486"/>
    <n v="297"/>
    <n v="7422000"/>
    <n v="689600"/>
    <x v="2"/>
    <n v="122720"/>
    <n v="20572"/>
    <n v="24820"/>
    <n v="114080"/>
    <n v="89260"/>
  </r>
  <r>
    <s v="Influencer489"/>
    <x v="1"/>
    <x v="2"/>
    <x v="19"/>
    <x v="4"/>
    <x v="1"/>
    <x v="487"/>
    <n v="297.60000000000002"/>
    <n v="7437000"/>
    <n v="691000"/>
    <x v="2"/>
    <n v="122970"/>
    <n v="20614"/>
    <n v="24870"/>
    <n v="114310"/>
    <n v="89440"/>
  </r>
  <r>
    <s v="Influencer490"/>
    <x v="2"/>
    <x v="3"/>
    <x v="6"/>
    <x v="0"/>
    <x v="2"/>
    <x v="488"/>
    <n v="298.2"/>
    <n v="7452000"/>
    <n v="692400"/>
    <x v="2"/>
    <n v="123220"/>
    <n v="20656"/>
    <n v="24920"/>
    <n v="114540"/>
    <n v="89620"/>
  </r>
  <r>
    <s v="Influencer491"/>
    <x v="0"/>
    <x v="4"/>
    <x v="6"/>
    <x v="0"/>
    <x v="3"/>
    <x v="489"/>
    <n v="298.8"/>
    <n v="7467000"/>
    <n v="693800"/>
    <x v="2"/>
    <n v="123470"/>
    <n v="20698"/>
    <n v="24970"/>
    <n v="114770"/>
    <n v="89800"/>
  </r>
  <r>
    <s v="Influencer492"/>
    <x v="1"/>
    <x v="0"/>
    <x v="7"/>
    <x v="1"/>
    <x v="4"/>
    <x v="490"/>
    <n v="299.39999999999998"/>
    <n v="7482000"/>
    <n v="695200"/>
    <x v="2"/>
    <n v="123720"/>
    <n v="20740"/>
    <n v="25020"/>
    <n v="115000"/>
    <n v="89980"/>
  </r>
  <r>
    <s v="Influencer493"/>
    <x v="2"/>
    <x v="1"/>
    <x v="8"/>
    <x v="1"/>
    <x v="5"/>
    <x v="491"/>
    <n v="300"/>
    <n v="7497000"/>
    <n v="696600"/>
    <x v="2"/>
    <n v="123970"/>
    <n v="20782"/>
    <n v="25070"/>
    <n v="115230"/>
    <n v="90160"/>
  </r>
  <r>
    <s v="Influencer494"/>
    <x v="0"/>
    <x v="2"/>
    <x v="9"/>
    <x v="1"/>
    <x v="0"/>
    <x v="492"/>
    <n v="300.60000000000002"/>
    <n v="7512000"/>
    <n v="698000"/>
    <x v="2"/>
    <n v="124220"/>
    <n v="20824"/>
    <n v="25120"/>
    <n v="115460"/>
    <n v="90340"/>
  </r>
  <r>
    <s v="Influencer495"/>
    <x v="1"/>
    <x v="3"/>
    <x v="10"/>
    <x v="1"/>
    <x v="1"/>
    <x v="493"/>
    <n v="301.2"/>
    <n v="7527000"/>
    <n v="699400"/>
    <x v="2"/>
    <n v="124470"/>
    <n v="20866"/>
    <n v="25170"/>
    <n v="115690"/>
    <n v="90520"/>
  </r>
  <r>
    <s v="Influencer496"/>
    <x v="2"/>
    <x v="4"/>
    <x v="11"/>
    <x v="1"/>
    <x v="2"/>
    <x v="494"/>
    <n v="301.8"/>
    <n v="7542000"/>
    <n v="700800"/>
    <x v="2"/>
    <n v="124720"/>
    <n v="20908"/>
    <n v="25220"/>
    <n v="115920"/>
    <n v="90700"/>
  </r>
  <r>
    <s v="Influencer497"/>
    <x v="0"/>
    <x v="0"/>
    <x v="12"/>
    <x v="2"/>
    <x v="3"/>
    <x v="495"/>
    <n v="302.39999999999998"/>
    <n v="7557000"/>
    <n v="702200"/>
    <x v="2"/>
    <n v="124970"/>
    <n v="20950"/>
    <n v="25270"/>
    <n v="116150"/>
    <n v="90880"/>
  </r>
  <r>
    <s v="Influencer498"/>
    <x v="1"/>
    <x v="1"/>
    <x v="13"/>
    <x v="2"/>
    <x v="4"/>
    <x v="496"/>
    <n v="303"/>
    <n v="7572000"/>
    <n v="703600"/>
    <x v="2"/>
    <n v="125220"/>
    <n v="20992"/>
    <n v="25320"/>
    <n v="116380"/>
    <n v="91060"/>
  </r>
  <r>
    <s v="Influencer499"/>
    <x v="2"/>
    <x v="2"/>
    <x v="14"/>
    <x v="2"/>
    <x v="5"/>
    <x v="497"/>
    <n v="303.60000000000002"/>
    <n v="7587000"/>
    <n v="705000"/>
    <x v="2"/>
    <n v="125470"/>
    <n v="21034"/>
    <n v="25370"/>
    <n v="116610"/>
    <n v="91240"/>
  </r>
  <r>
    <s v="Influencer500"/>
    <x v="0"/>
    <x v="3"/>
    <x v="15"/>
    <x v="3"/>
    <x v="0"/>
    <x v="498"/>
    <n v="304.2"/>
    <n v="7602000"/>
    <n v="706400"/>
    <x v="2"/>
    <n v="125720"/>
    <n v="21076"/>
    <n v="25420"/>
    <n v="116840"/>
    <n v="91420"/>
  </r>
  <r>
    <s v="Influencer501"/>
    <x v="1"/>
    <x v="4"/>
    <x v="16"/>
    <x v="3"/>
    <x v="1"/>
    <x v="499"/>
    <n v="304.8"/>
    <n v="7617000"/>
    <n v="707800"/>
    <x v="2"/>
    <n v="125970"/>
    <n v="21118"/>
    <n v="25470"/>
    <n v="117070"/>
    <n v="91600"/>
  </r>
  <r>
    <s v="Influencer502"/>
    <x v="2"/>
    <x v="0"/>
    <x v="17"/>
    <x v="4"/>
    <x v="2"/>
    <x v="500"/>
    <n v="305.39999999999998"/>
    <n v="7632000"/>
    <n v="709200"/>
    <x v="2"/>
    <n v="126220"/>
    <n v="21160"/>
    <n v="25520"/>
    <n v="117300"/>
    <n v="91780"/>
  </r>
  <r>
    <s v="Influencer503"/>
    <x v="0"/>
    <x v="1"/>
    <x v="18"/>
    <x v="4"/>
    <x v="3"/>
    <x v="501"/>
    <n v="306"/>
    <n v="7647000"/>
    <n v="710600"/>
    <x v="2"/>
    <n v="126470"/>
    <n v="21202"/>
    <n v="25570"/>
    <n v="117530"/>
    <n v="91960"/>
  </r>
  <r>
    <s v="Influencer504"/>
    <x v="1"/>
    <x v="2"/>
    <x v="19"/>
    <x v="4"/>
    <x v="4"/>
    <x v="502"/>
    <n v="306.60000000000002"/>
    <n v="7662000"/>
    <n v="712000"/>
    <x v="2"/>
    <n v="126720"/>
    <n v="21244"/>
    <n v="25620"/>
    <n v="117760"/>
    <n v="92140"/>
  </r>
  <r>
    <s v="Influencer505"/>
    <x v="2"/>
    <x v="3"/>
    <x v="20"/>
    <x v="4"/>
    <x v="5"/>
    <x v="503"/>
    <n v="307.2"/>
    <n v="7677000"/>
    <n v="713400"/>
    <x v="2"/>
    <n v="126970"/>
    <n v="21286"/>
    <n v="25670"/>
    <n v="117990"/>
    <n v="92320"/>
  </r>
  <r>
    <s v="Influencer506"/>
    <x v="0"/>
    <x v="4"/>
    <x v="0"/>
    <x v="0"/>
    <x v="0"/>
    <x v="504"/>
    <n v="307.8"/>
    <n v="7692000"/>
    <n v="714800"/>
    <x v="2"/>
    <n v="127220"/>
    <n v="21328"/>
    <n v="25720"/>
    <n v="118220"/>
    <n v="92500"/>
  </r>
  <r>
    <s v="Influencer507"/>
    <x v="1"/>
    <x v="0"/>
    <x v="1"/>
    <x v="0"/>
    <x v="1"/>
    <x v="505"/>
    <n v="308.39999999999998"/>
    <n v="7707000"/>
    <n v="716200"/>
    <x v="2"/>
    <n v="127470"/>
    <n v="21370"/>
    <n v="25770"/>
    <n v="118450"/>
    <n v="92680"/>
  </r>
  <r>
    <s v="Influencer508"/>
    <x v="2"/>
    <x v="1"/>
    <x v="2"/>
    <x v="0"/>
    <x v="2"/>
    <x v="506"/>
    <n v="309"/>
    <n v="7722000"/>
    <n v="717600"/>
    <x v="2"/>
    <n v="127720"/>
    <n v="21412"/>
    <n v="25820"/>
    <n v="118680"/>
    <n v="92860"/>
  </r>
  <r>
    <s v="Influencer509"/>
    <x v="0"/>
    <x v="2"/>
    <x v="3"/>
    <x v="0"/>
    <x v="3"/>
    <x v="507"/>
    <n v="309.60000000000002"/>
    <n v="7737000"/>
    <n v="719000"/>
    <x v="2"/>
    <n v="127970"/>
    <n v="21454"/>
    <n v="25870"/>
    <n v="118910"/>
    <n v="93040"/>
  </r>
  <r>
    <s v="Influencer510"/>
    <x v="1"/>
    <x v="3"/>
    <x v="4"/>
    <x v="0"/>
    <x v="4"/>
    <x v="508"/>
    <n v="310.2"/>
    <n v="7752000"/>
    <n v="720400"/>
    <x v="2"/>
    <n v="128220"/>
    <n v="21496"/>
    <n v="25920"/>
    <n v="119140"/>
    <n v="93220"/>
  </r>
  <r>
    <s v="Influencer511"/>
    <x v="2"/>
    <x v="4"/>
    <x v="5"/>
    <x v="0"/>
    <x v="5"/>
    <x v="509"/>
    <n v="310.8"/>
    <n v="7767000"/>
    <n v="721800"/>
    <x v="2"/>
    <n v="128470"/>
    <n v="21538"/>
    <n v="25970"/>
    <n v="119370"/>
    <n v="93400"/>
  </r>
  <r>
    <s v="Influencer512"/>
    <x v="0"/>
    <x v="0"/>
    <x v="6"/>
    <x v="0"/>
    <x v="0"/>
    <x v="510"/>
    <n v="311.39999999999998"/>
    <n v="7782000"/>
    <n v="723200"/>
    <x v="2"/>
    <n v="128720"/>
    <n v="21580"/>
    <n v="26020"/>
    <n v="119600"/>
    <n v="93580"/>
  </r>
  <r>
    <s v="Influencer513"/>
    <x v="1"/>
    <x v="1"/>
    <x v="19"/>
    <x v="4"/>
    <x v="1"/>
    <x v="511"/>
    <n v="312"/>
    <n v="7797000"/>
    <n v="724600"/>
    <x v="2"/>
    <n v="128970"/>
    <n v="21622"/>
    <n v="26070"/>
    <n v="119830"/>
    <n v="93760"/>
  </r>
  <r>
    <s v="Influencer514"/>
    <x v="2"/>
    <x v="2"/>
    <x v="6"/>
    <x v="0"/>
    <x v="2"/>
    <x v="512"/>
    <n v="312.60000000000002"/>
    <n v="7812000"/>
    <n v="726000"/>
    <x v="2"/>
    <n v="129220"/>
    <n v="21664"/>
    <n v="26120"/>
    <n v="120060"/>
    <n v="93940"/>
  </r>
  <r>
    <s v="Influencer515"/>
    <x v="0"/>
    <x v="3"/>
    <x v="6"/>
    <x v="0"/>
    <x v="3"/>
    <x v="513"/>
    <n v="313.2"/>
    <n v="7827000"/>
    <n v="727400"/>
    <x v="2"/>
    <n v="129470"/>
    <n v="21706"/>
    <n v="26170"/>
    <n v="120290"/>
    <n v="94120"/>
  </r>
  <r>
    <s v="Influencer516"/>
    <x v="1"/>
    <x v="4"/>
    <x v="7"/>
    <x v="1"/>
    <x v="4"/>
    <x v="514"/>
    <n v="313.8"/>
    <n v="7842000"/>
    <n v="728800"/>
    <x v="2"/>
    <n v="129720"/>
    <n v="21748"/>
    <n v="26220"/>
    <n v="120520"/>
    <n v="94300"/>
  </r>
  <r>
    <s v="Influencer517"/>
    <x v="2"/>
    <x v="0"/>
    <x v="8"/>
    <x v="1"/>
    <x v="5"/>
    <x v="515"/>
    <n v="314.39999999999998"/>
    <n v="7857000"/>
    <n v="730200"/>
    <x v="2"/>
    <n v="129970"/>
    <n v="21790"/>
    <n v="26270"/>
    <n v="120750"/>
    <n v="94480"/>
  </r>
  <r>
    <s v="Influencer518"/>
    <x v="0"/>
    <x v="1"/>
    <x v="9"/>
    <x v="1"/>
    <x v="0"/>
    <x v="516"/>
    <n v="315"/>
    <n v="7872000"/>
    <n v="731600"/>
    <x v="2"/>
    <n v="130220"/>
    <n v="21832"/>
    <n v="26320"/>
    <n v="120980"/>
    <n v="94660"/>
  </r>
  <r>
    <s v="Influencer519"/>
    <x v="1"/>
    <x v="2"/>
    <x v="10"/>
    <x v="1"/>
    <x v="1"/>
    <x v="517"/>
    <n v="315.60000000000002"/>
    <n v="7887000"/>
    <n v="733000"/>
    <x v="2"/>
    <n v="130470"/>
    <n v="21874"/>
    <n v="26370"/>
    <n v="121210"/>
    <n v="94840"/>
  </r>
  <r>
    <s v="Influencer520"/>
    <x v="2"/>
    <x v="3"/>
    <x v="11"/>
    <x v="1"/>
    <x v="2"/>
    <x v="518"/>
    <n v="316.2"/>
    <n v="7902000"/>
    <n v="734400"/>
    <x v="2"/>
    <n v="130720"/>
    <n v="21916"/>
    <n v="26420"/>
    <n v="121440"/>
    <n v="95020"/>
  </r>
  <r>
    <s v="Influencer521"/>
    <x v="0"/>
    <x v="4"/>
    <x v="12"/>
    <x v="2"/>
    <x v="3"/>
    <x v="519"/>
    <n v="316.8"/>
    <n v="7917000"/>
    <n v="735800"/>
    <x v="2"/>
    <n v="130970"/>
    <n v="21958"/>
    <n v="26470"/>
    <n v="121670"/>
    <n v="95200"/>
  </r>
  <r>
    <s v="Influencer522"/>
    <x v="1"/>
    <x v="0"/>
    <x v="13"/>
    <x v="2"/>
    <x v="4"/>
    <x v="520"/>
    <n v="317.39999999999998"/>
    <n v="7932000"/>
    <n v="737200"/>
    <x v="2"/>
    <n v="131220"/>
    <n v="22000"/>
    <n v="26520"/>
    <n v="121900"/>
    <n v="95380"/>
  </r>
  <r>
    <s v="Influencer523"/>
    <x v="2"/>
    <x v="1"/>
    <x v="14"/>
    <x v="2"/>
    <x v="5"/>
    <x v="521"/>
    <n v="318"/>
    <n v="7947000"/>
    <n v="738600"/>
    <x v="2"/>
    <n v="131470"/>
    <n v="22042"/>
    <n v="26570"/>
    <n v="122130"/>
    <n v="95560"/>
  </r>
  <r>
    <s v="Influencer524"/>
    <x v="0"/>
    <x v="2"/>
    <x v="15"/>
    <x v="3"/>
    <x v="0"/>
    <x v="522"/>
    <n v="318.60000000000002"/>
    <n v="7962000"/>
    <n v="740000"/>
    <x v="2"/>
    <n v="131720"/>
    <n v="22084"/>
    <n v="26620"/>
    <n v="122360"/>
    <n v="95740"/>
  </r>
  <r>
    <s v="Influencer525"/>
    <x v="1"/>
    <x v="3"/>
    <x v="16"/>
    <x v="3"/>
    <x v="1"/>
    <x v="523"/>
    <n v="319.2"/>
    <n v="7977000"/>
    <n v="741400"/>
    <x v="2"/>
    <n v="131970"/>
    <n v="22126"/>
    <n v="26670"/>
    <n v="122590"/>
    <n v="95920"/>
  </r>
  <r>
    <s v="Influencer526"/>
    <x v="2"/>
    <x v="4"/>
    <x v="17"/>
    <x v="4"/>
    <x v="2"/>
    <x v="524"/>
    <n v="319.8"/>
    <n v="7992000"/>
    <n v="742800"/>
    <x v="2"/>
    <n v="132220"/>
    <n v="22168"/>
    <n v="26720"/>
    <n v="122820"/>
    <n v="96100"/>
  </r>
  <r>
    <s v="Influencer527"/>
    <x v="0"/>
    <x v="0"/>
    <x v="18"/>
    <x v="4"/>
    <x v="3"/>
    <x v="525"/>
    <n v="320.39999999999998"/>
    <n v="8007000"/>
    <n v="744200"/>
    <x v="2"/>
    <n v="132470"/>
    <n v="22210"/>
    <n v="26770"/>
    <n v="123050"/>
    <n v="96280"/>
  </r>
  <r>
    <s v="Influencer528"/>
    <x v="1"/>
    <x v="1"/>
    <x v="19"/>
    <x v="4"/>
    <x v="4"/>
    <x v="526"/>
    <n v="321"/>
    <n v="8022000"/>
    <n v="745600"/>
    <x v="2"/>
    <n v="132720"/>
    <n v="22252"/>
    <n v="26820"/>
    <n v="123280"/>
    <n v="96460"/>
  </r>
  <r>
    <s v="Influencer529"/>
    <x v="2"/>
    <x v="2"/>
    <x v="20"/>
    <x v="4"/>
    <x v="5"/>
    <x v="527"/>
    <n v="321.60000000000002"/>
    <n v="8037000"/>
    <n v="747000"/>
    <x v="2"/>
    <n v="132970"/>
    <n v="22294"/>
    <n v="26870"/>
    <n v="123510"/>
    <n v="96640"/>
  </r>
  <r>
    <s v="Influencer530"/>
    <x v="0"/>
    <x v="3"/>
    <x v="0"/>
    <x v="0"/>
    <x v="0"/>
    <x v="528"/>
    <n v="322.2"/>
    <n v="8052000"/>
    <n v="748400"/>
    <x v="2"/>
    <n v="133220"/>
    <n v="22336"/>
    <n v="26920"/>
    <n v="123740"/>
    <n v="96820"/>
  </r>
  <r>
    <s v="Influencer531"/>
    <x v="1"/>
    <x v="4"/>
    <x v="1"/>
    <x v="0"/>
    <x v="1"/>
    <x v="529"/>
    <n v="322.8"/>
    <n v="8067000"/>
    <n v="749800"/>
    <x v="2"/>
    <n v="133470"/>
    <n v="22378"/>
    <n v="26970"/>
    <n v="123970"/>
    <n v="97000"/>
  </r>
  <r>
    <s v="Influencer532"/>
    <x v="2"/>
    <x v="0"/>
    <x v="2"/>
    <x v="0"/>
    <x v="2"/>
    <x v="530"/>
    <n v="323.39999999999998"/>
    <n v="8082000"/>
    <n v="751200"/>
    <x v="2"/>
    <n v="133720"/>
    <n v="22420"/>
    <n v="27020"/>
    <n v="124200"/>
    <n v="97180"/>
  </r>
  <r>
    <s v="Influencer533"/>
    <x v="0"/>
    <x v="1"/>
    <x v="3"/>
    <x v="0"/>
    <x v="3"/>
    <x v="531"/>
    <n v="324"/>
    <n v="8097000"/>
    <n v="752600"/>
    <x v="2"/>
    <n v="133970"/>
    <n v="22462"/>
    <n v="27070"/>
    <n v="124430"/>
    <n v="97360"/>
  </r>
  <r>
    <s v="Influencer534"/>
    <x v="1"/>
    <x v="2"/>
    <x v="4"/>
    <x v="0"/>
    <x v="4"/>
    <x v="532"/>
    <n v="324.60000000000002"/>
    <n v="8112000"/>
    <n v="754000"/>
    <x v="2"/>
    <n v="134220"/>
    <n v="22504"/>
    <n v="27120"/>
    <n v="124660"/>
    <n v="97540"/>
  </r>
  <r>
    <s v="Influencer535"/>
    <x v="2"/>
    <x v="3"/>
    <x v="5"/>
    <x v="0"/>
    <x v="5"/>
    <x v="533"/>
    <n v="325.2"/>
    <n v="8127000"/>
    <n v="755400"/>
    <x v="2"/>
    <n v="134470"/>
    <n v="22546"/>
    <n v="27170"/>
    <n v="124890"/>
    <n v="97720"/>
  </r>
  <r>
    <s v="Influencer536"/>
    <x v="0"/>
    <x v="4"/>
    <x v="6"/>
    <x v="0"/>
    <x v="0"/>
    <x v="534"/>
    <n v="325.8"/>
    <n v="8142000"/>
    <n v="756800"/>
    <x v="2"/>
    <n v="134720"/>
    <n v="22588"/>
    <n v="27220"/>
    <n v="125120"/>
    <n v="97900"/>
  </r>
  <r>
    <s v="Influencer537"/>
    <x v="1"/>
    <x v="0"/>
    <x v="19"/>
    <x v="4"/>
    <x v="1"/>
    <x v="535"/>
    <n v="326.39999999999998"/>
    <n v="8157000"/>
    <n v="758200"/>
    <x v="2"/>
    <n v="134970"/>
    <n v="22630"/>
    <n v="27270"/>
    <n v="125350"/>
    <n v="98080"/>
  </r>
  <r>
    <s v="Influencer538"/>
    <x v="2"/>
    <x v="1"/>
    <x v="6"/>
    <x v="0"/>
    <x v="2"/>
    <x v="536"/>
    <n v="327"/>
    <n v="8172000"/>
    <n v="759600"/>
    <x v="2"/>
    <n v="135220"/>
    <n v="22672"/>
    <n v="27320"/>
    <n v="125580"/>
    <n v="98260"/>
  </r>
  <r>
    <s v="Influencer539"/>
    <x v="0"/>
    <x v="2"/>
    <x v="6"/>
    <x v="0"/>
    <x v="3"/>
    <x v="537"/>
    <n v="327.60000000000002"/>
    <n v="8187000"/>
    <n v="761000"/>
    <x v="2"/>
    <n v="135470"/>
    <n v="22714"/>
    <n v="27370"/>
    <n v="125810"/>
    <n v="98440"/>
  </r>
  <r>
    <s v="Influencer540"/>
    <x v="1"/>
    <x v="3"/>
    <x v="7"/>
    <x v="1"/>
    <x v="4"/>
    <x v="538"/>
    <n v="328.2"/>
    <n v="8202000"/>
    <n v="762400"/>
    <x v="2"/>
    <n v="135720"/>
    <n v="22756"/>
    <n v="27420"/>
    <n v="126040"/>
    <n v="98620"/>
  </r>
  <r>
    <s v="Influencer541"/>
    <x v="2"/>
    <x v="4"/>
    <x v="8"/>
    <x v="1"/>
    <x v="5"/>
    <x v="539"/>
    <n v="328.8"/>
    <n v="8217000"/>
    <n v="763800"/>
    <x v="2"/>
    <n v="135970"/>
    <n v="22798"/>
    <n v="27470"/>
    <n v="126270"/>
    <n v="98800"/>
  </r>
  <r>
    <s v="Influencer542"/>
    <x v="0"/>
    <x v="0"/>
    <x v="9"/>
    <x v="1"/>
    <x v="0"/>
    <x v="540"/>
    <n v="329.4"/>
    <n v="8232000"/>
    <n v="765200"/>
    <x v="2"/>
    <n v="136220"/>
    <n v="22840"/>
    <n v="27520"/>
    <n v="126500"/>
    <n v="98980"/>
  </r>
  <r>
    <s v="Influencer543"/>
    <x v="1"/>
    <x v="1"/>
    <x v="10"/>
    <x v="1"/>
    <x v="1"/>
    <x v="541"/>
    <n v="330"/>
    <n v="8247000"/>
    <n v="766600"/>
    <x v="2"/>
    <n v="136470"/>
    <n v="22882"/>
    <n v="27570"/>
    <n v="126730"/>
    <n v="99160"/>
  </r>
  <r>
    <s v="Influencer544"/>
    <x v="2"/>
    <x v="2"/>
    <x v="11"/>
    <x v="1"/>
    <x v="2"/>
    <x v="542"/>
    <n v="330.6"/>
    <n v="8262000"/>
    <n v="768000"/>
    <x v="2"/>
    <n v="136720"/>
    <n v="22924"/>
    <n v="27620"/>
    <n v="126960"/>
    <n v="99340"/>
  </r>
  <r>
    <s v="Influencer545"/>
    <x v="0"/>
    <x v="3"/>
    <x v="12"/>
    <x v="2"/>
    <x v="3"/>
    <x v="543"/>
    <n v="331.2"/>
    <n v="8277000"/>
    <n v="769400"/>
    <x v="2"/>
    <n v="136970"/>
    <n v="22966"/>
    <n v="27670"/>
    <n v="127190"/>
    <n v="99520"/>
  </r>
  <r>
    <s v="Influencer546"/>
    <x v="1"/>
    <x v="4"/>
    <x v="13"/>
    <x v="2"/>
    <x v="4"/>
    <x v="544"/>
    <n v="331.8"/>
    <n v="8292000"/>
    <n v="770800"/>
    <x v="2"/>
    <n v="137220"/>
    <n v="23008"/>
    <n v="27720"/>
    <n v="127420"/>
    <n v="99700"/>
  </r>
  <r>
    <s v="Influencer547"/>
    <x v="2"/>
    <x v="0"/>
    <x v="14"/>
    <x v="2"/>
    <x v="5"/>
    <x v="545"/>
    <n v="332.4"/>
    <n v="8307000"/>
    <n v="772200"/>
    <x v="2"/>
    <n v="137470"/>
    <n v="23050"/>
    <n v="27770"/>
    <n v="127650"/>
    <n v="99880"/>
  </r>
  <r>
    <s v="Influencer548"/>
    <x v="0"/>
    <x v="1"/>
    <x v="15"/>
    <x v="3"/>
    <x v="0"/>
    <x v="546"/>
    <n v="333"/>
    <n v="8322000"/>
    <n v="773600"/>
    <x v="2"/>
    <n v="137720"/>
    <n v="23092"/>
    <n v="27820"/>
    <n v="127880"/>
    <n v="100060"/>
  </r>
  <r>
    <s v="Influencer549"/>
    <x v="1"/>
    <x v="2"/>
    <x v="16"/>
    <x v="3"/>
    <x v="1"/>
    <x v="547"/>
    <n v="333.6"/>
    <n v="8337000"/>
    <n v="775000"/>
    <x v="2"/>
    <n v="137970"/>
    <n v="23134"/>
    <n v="27870"/>
    <n v="128110"/>
    <n v="100240"/>
  </r>
  <r>
    <s v="Influencer550"/>
    <x v="2"/>
    <x v="3"/>
    <x v="17"/>
    <x v="4"/>
    <x v="2"/>
    <x v="548"/>
    <n v="334.2"/>
    <n v="8352000"/>
    <n v="776400"/>
    <x v="2"/>
    <n v="138220"/>
    <n v="23176"/>
    <n v="27920"/>
    <n v="128340"/>
    <n v="100420"/>
  </r>
  <r>
    <s v="Influencer551"/>
    <x v="0"/>
    <x v="4"/>
    <x v="18"/>
    <x v="4"/>
    <x v="3"/>
    <x v="549"/>
    <n v="334.8"/>
    <n v="8367000"/>
    <n v="777800"/>
    <x v="2"/>
    <n v="138470"/>
    <n v="23218"/>
    <n v="27970"/>
    <n v="128570"/>
    <n v="100600"/>
  </r>
  <r>
    <s v="Influencer552"/>
    <x v="1"/>
    <x v="0"/>
    <x v="19"/>
    <x v="4"/>
    <x v="4"/>
    <x v="550"/>
    <n v="335.4"/>
    <n v="8382000"/>
    <n v="779200"/>
    <x v="2"/>
    <n v="138720"/>
    <n v="23260"/>
    <n v="28020"/>
    <n v="128800"/>
    <n v="100780"/>
  </r>
  <r>
    <s v="Influencer553"/>
    <x v="2"/>
    <x v="1"/>
    <x v="20"/>
    <x v="4"/>
    <x v="5"/>
    <x v="551"/>
    <n v="336"/>
    <n v="8397000"/>
    <n v="780600"/>
    <x v="2"/>
    <n v="138970"/>
    <n v="23302"/>
    <n v="28070"/>
    <n v="129030"/>
    <n v="100960"/>
  </r>
  <r>
    <s v="Influencer554"/>
    <x v="0"/>
    <x v="2"/>
    <x v="0"/>
    <x v="0"/>
    <x v="0"/>
    <x v="552"/>
    <n v="336.6"/>
    <n v="8412000"/>
    <n v="782000"/>
    <x v="2"/>
    <n v="139220"/>
    <n v="23344"/>
    <n v="28120"/>
    <n v="129260"/>
    <n v="101140"/>
  </r>
  <r>
    <s v="Influencer555"/>
    <x v="1"/>
    <x v="3"/>
    <x v="1"/>
    <x v="0"/>
    <x v="1"/>
    <x v="553"/>
    <n v="337.2"/>
    <n v="8427000"/>
    <n v="783400"/>
    <x v="2"/>
    <n v="139470"/>
    <n v="23386"/>
    <n v="28170"/>
    <n v="129490"/>
    <n v="101320"/>
  </r>
  <r>
    <s v="Influencer556"/>
    <x v="2"/>
    <x v="4"/>
    <x v="2"/>
    <x v="0"/>
    <x v="2"/>
    <x v="554"/>
    <n v="337.8"/>
    <n v="8442000"/>
    <n v="784800"/>
    <x v="2"/>
    <n v="139720"/>
    <n v="23428"/>
    <n v="28220"/>
    <n v="129720"/>
    <n v="101500"/>
  </r>
  <r>
    <s v="Influencer557"/>
    <x v="0"/>
    <x v="0"/>
    <x v="3"/>
    <x v="0"/>
    <x v="3"/>
    <x v="555"/>
    <n v="338.4"/>
    <n v="8457000"/>
    <n v="786200"/>
    <x v="2"/>
    <n v="139970"/>
    <n v="23470"/>
    <n v="28270"/>
    <n v="129950"/>
    <n v="101680"/>
  </r>
  <r>
    <s v="Influencer558"/>
    <x v="1"/>
    <x v="1"/>
    <x v="4"/>
    <x v="0"/>
    <x v="4"/>
    <x v="556"/>
    <n v="339"/>
    <n v="8472000"/>
    <n v="787600"/>
    <x v="2"/>
    <n v="140220"/>
    <n v="23512"/>
    <n v="28320"/>
    <n v="130180"/>
    <n v="101860"/>
  </r>
  <r>
    <s v="Influencer559"/>
    <x v="2"/>
    <x v="2"/>
    <x v="5"/>
    <x v="0"/>
    <x v="5"/>
    <x v="557"/>
    <n v="339.6"/>
    <n v="8487000"/>
    <n v="789000"/>
    <x v="2"/>
    <n v="140470"/>
    <n v="23554"/>
    <n v="28370"/>
    <n v="130410"/>
    <n v="102040"/>
  </r>
  <r>
    <s v="Influencer560"/>
    <x v="0"/>
    <x v="3"/>
    <x v="6"/>
    <x v="0"/>
    <x v="0"/>
    <x v="558"/>
    <n v="340.2"/>
    <n v="8502000"/>
    <n v="790400"/>
    <x v="2"/>
    <n v="140720"/>
    <n v="23596"/>
    <n v="28420"/>
    <n v="130640"/>
    <n v="102220"/>
  </r>
  <r>
    <s v="Influencer561"/>
    <x v="1"/>
    <x v="4"/>
    <x v="19"/>
    <x v="4"/>
    <x v="1"/>
    <x v="559"/>
    <n v="340.8"/>
    <n v="8517000"/>
    <n v="791800"/>
    <x v="2"/>
    <n v="140970"/>
    <n v="23638"/>
    <n v="28470"/>
    <n v="130870"/>
    <n v="102400"/>
  </r>
  <r>
    <s v="Influencer562"/>
    <x v="2"/>
    <x v="0"/>
    <x v="6"/>
    <x v="0"/>
    <x v="2"/>
    <x v="560"/>
    <n v="341.4"/>
    <n v="8532000"/>
    <n v="793200"/>
    <x v="2"/>
    <n v="141220"/>
    <n v="23680"/>
    <n v="28520"/>
    <n v="131100"/>
    <n v="102580"/>
  </r>
  <r>
    <s v="Influencer563"/>
    <x v="0"/>
    <x v="1"/>
    <x v="6"/>
    <x v="0"/>
    <x v="3"/>
    <x v="561"/>
    <n v="342"/>
    <n v="8547000"/>
    <n v="794600"/>
    <x v="2"/>
    <n v="141470"/>
    <n v="23722"/>
    <n v="28570"/>
    <n v="131330"/>
    <n v="102760"/>
  </r>
  <r>
    <s v="Influencer564"/>
    <x v="1"/>
    <x v="2"/>
    <x v="7"/>
    <x v="1"/>
    <x v="4"/>
    <x v="562"/>
    <n v="342.6"/>
    <n v="8562000"/>
    <n v="796000"/>
    <x v="2"/>
    <n v="141720"/>
    <n v="23764"/>
    <n v="28620"/>
    <n v="131560"/>
    <n v="102940"/>
  </r>
  <r>
    <s v="Influencer565"/>
    <x v="2"/>
    <x v="3"/>
    <x v="8"/>
    <x v="1"/>
    <x v="5"/>
    <x v="563"/>
    <n v="343.2"/>
    <n v="8577000"/>
    <n v="797400"/>
    <x v="2"/>
    <n v="141970"/>
    <n v="23806"/>
    <n v="28670"/>
    <n v="131790"/>
    <n v="103120"/>
  </r>
  <r>
    <s v="Influencer566"/>
    <x v="0"/>
    <x v="4"/>
    <x v="9"/>
    <x v="1"/>
    <x v="0"/>
    <x v="564"/>
    <n v="343.8"/>
    <n v="8592000"/>
    <n v="798800"/>
    <x v="2"/>
    <n v="142220"/>
    <n v="23848"/>
    <n v="28720"/>
    <n v="132020"/>
    <n v="103300"/>
  </r>
  <r>
    <s v="Influencer567"/>
    <x v="1"/>
    <x v="0"/>
    <x v="10"/>
    <x v="1"/>
    <x v="1"/>
    <x v="565"/>
    <n v="344.4"/>
    <n v="8607000"/>
    <n v="800200"/>
    <x v="2"/>
    <n v="142470"/>
    <n v="23890"/>
    <n v="28770"/>
    <n v="132250"/>
    <n v="103480"/>
  </r>
  <r>
    <s v="Influencer568"/>
    <x v="2"/>
    <x v="1"/>
    <x v="11"/>
    <x v="1"/>
    <x v="2"/>
    <x v="566"/>
    <n v="345"/>
    <n v="8622000"/>
    <n v="801600"/>
    <x v="2"/>
    <n v="142720"/>
    <n v="23932"/>
    <n v="28820"/>
    <n v="132480"/>
    <n v="103660"/>
  </r>
  <r>
    <s v="Influencer569"/>
    <x v="0"/>
    <x v="2"/>
    <x v="12"/>
    <x v="2"/>
    <x v="3"/>
    <x v="567"/>
    <n v="345.6"/>
    <n v="8637000"/>
    <n v="803000"/>
    <x v="2"/>
    <n v="142970"/>
    <n v="23974"/>
    <n v="28870"/>
    <n v="132710"/>
    <n v="103840"/>
  </r>
  <r>
    <s v="Influencer570"/>
    <x v="1"/>
    <x v="3"/>
    <x v="13"/>
    <x v="2"/>
    <x v="4"/>
    <x v="568"/>
    <n v="346.2"/>
    <n v="8652000"/>
    <n v="804400"/>
    <x v="2"/>
    <n v="143220"/>
    <n v="24016"/>
    <n v="28920"/>
    <n v="132940"/>
    <n v="104020"/>
  </r>
  <r>
    <s v="Influencer571"/>
    <x v="2"/>
    <x v="4"/>
    <x v="14"/>
    <x v="2"/>
    <x v="5"/>
    <x v="569"/>
    <n v="346.8"/>
    <n v="8667000"/>
    <n v="805800"/>
    <x v="2"/>
    <n v="143470"/>
    <n v="24058"/>
    <n v="28970"/>
    <n v="133170"/>
    <n v="104200"/>
  </r>
  <r>
    <s v="Influencer572"/>
    <x v="0"/>
    <x v="0"/>
    <x v="15"/>
    <x v="3"/>
    <x v="0"/>
    <x v="570"/>
    <n v="347.4"/>
    <n v="8682000"/>
    <n v="807200"/>
    <x v="2"/>
    <n v="143720"/>
    <n v="24100"/>
    <n v="29020"/>
    <n v="133400"/>
    <n v="104380"/>
  </r>
  <r>
    <s v="Influencer573"/>
    <x v="1"/>
    <x v="1"/>
    <x v="16"/>
    <x v="3"/>
    <x v="1"/>
    <x v="571"/>
    <n v="348"/>
    <n v="8697000"/>
    <n v="808600"/>
    <x v="2"/>
    <n v="143970"/>
    <n v="24142"/>
    <n v="29070"/>
    <n v="133630"/>
    <n v="104560"/>
  </r>
  <r>
    <s v="Influencer574"/>
    <x v="2"/>
    <x v="2"/>
    <x v="17"/>
    <x v="4"/>
    <x v="2"/>
    <x v="572"/>
    <n v="348.6"/>
    <n v="8712000"/>
    <n v="810000"/>
    <x v="2"/>
    <n v="144220"/>
    <n v="24184"/>
    <n v="29120"/>
    <n v="133860"/>
    <n v="104740"/>
  </r>
  <r>
    <s v="Influencer575"/>
    <x v="0"/>
    <x v="3"/>
    <x v="18"/>
    <x v="4"/>
    <x v="3"/>
    <x v="573"/>
    <n v="349.2"/>
    <n v="8727000"/>
    <n v="811400"/>
    <x v="2"/>
    <n v="144470"/>
    <n v="24226"/>
    <n v="29170"/>
    <n v="134090"/>
    <n v="104920"/>
  </r>
  <r>
    <s v="Influencer576"/>
    <x v="1"/>
    <x v="4"/>
    <x v="19"/>
    <x v="4"/>
    <x v="4"/>
    <x v="574"/>
    <n v="349.8"/>
    <n v="8742000"/>
    <n v="812800"/>
    <x v="2"/>
    <n v="144720"/>
    <n v="24268"/>
    <n v="29220"/>
    <n v="134320"/>
    <n v="105100"/>
  </r>
  <r>
    <s v="Influencer577"/>
    <x v="2"/>
    <x v="0"/>
    <x v="20"/>
    <x v="4"/>
    <x v="5"/>
    <x v="575"/>
    <n v="350.4"/>
    <n v="8757000"/>
    <n v="814200"/>
    <x v="2"/>
    <n v="144970"/>
    <n v="24310"/>
    <n v="29270"/>
    <n v="134550"/>
    <n v="105280"/>
  </r>
  <r>
    <s v="Influencer578"/>
    <x v="0"/>
    <x v="1"/>
    <x v="0"/>
    <x v="0"/>
    <x v="0"/>
    <x v="576"/>
    <n v="351"/>
    <n v="8772000"/>
    <n v="815600"/>
    <x v="2"/>
    <n v="145220"/>
    <n v="24352"/>
    <n v="29320"/>
    <n v="134780"/>
    <n v="105460"/>
  </r>
  <r>
    <s v="Influencer579"/>
    <x v="1"/>
    <x v="2"/>
    <x v="1"/>
    <x v="0"/>
    <x v="1"/>
    <x v="577"/>
    <n v="351.6"/>
    <n v="8787000"/>
    <n v="817000"/>
    <x v="2"/>
    <n v="145470"/>
    <n v="24394"/>
    <n v="29370"/>
    <n v="135010"/>
    <n v="105640"/>
  </r>
  <r>
    <s v="Influencer580"/>
    <x v="2"/>
    <x v="3"/>
    <x v="2"/>
    <x v="0"/>
    <x v="2"/>
    <x v="578"/>
    <n v="352.2"/>
    <n v="8802000"/>
    <n v="818400"/>
    <x v="2"/>
    <n v="145720"/>
    <n v="24436"/>
    <n v="29420"/>
    <n v="135240"/>
    <n v="105820"/>
  </r>
  <r>
    <s v="Influencer581"/>
    <x v="0"/>
    <x v="4"/>
    <x v="3"/>
    <x v="0"/>
    <x v="3"/>
    <x v="579"/>
    <n v="352.8"/>
    <n v="8817000"/>
    <n v="819800"/>
    <x v="2"/>
    <n v="145970"/>
    <n v="24478"/>
    <n v="29470"/>
    <n v="135470"/>
    <n v="106000"/>
  </r>
  <r>
    <s v="Influencer582"/>
    <x v="1"/>
    <x v="0"/>
    <x v="4"/>
    <x v="0"/>
    <x v="4"/>
    <x v="580"/>
    <n v="353.4"/>
    <n v="8832000"/>
    <n v="821200"/>
    <x v="2"/>
    <n v="146220"/>
    <n v="24520"/>
    <n v="29520"/>
    <n v="135700"/>
    <n v="106180"/>
  </r>
  <r>
    <s v="Influencer583"/>
    <x v="2"/>
    <x v="1"/>
    <x v="5"/>
    <x v="0"/>
    <x v="5"/>
    <x v="581"/>
    <n v="354"/>
    <n v="8847000"/>
    <n v="822600"/>
    <x v="2"/>
    <n v="146470"/>
    <n v="24562"/>
    <n v="29570"/>
    <n v="135930"/>
    <n v="106360"/>
  </r>
  <r>
    <s v="Influencer584"/>
    <x v="0"/>
    <x v="2"/>
    <x v="6"/>
    <x v="0"/>
    <x v="0"/>
    <x v="582"/>
    <n v="354.6"/>
    <n v="8862000"/>
    <n v="824000"/>
    <x v="2"/>
    <n v="146720"/>
    <n v="24604"/>
    <n v="29620"/>
    <n v="136160"/>
    <n v="106540"/>
  </r>
  <r>
    <s v="Influencer585"/>
    <x v="1"/>
    <x v="0"/>
    <x v="19"/>
    <x v="4"/>
    <x v="1"/>
    <x v="583"/>
    <n v="355.2"/>
    <n v="8877000"/>
    <n v="825400"/>
    <x v="2"/>
    <n v="146970"/>
    <n v="24646"/>
    <n v="29670"/>
    <n v="136390"/>
    <n v="106720"/>
  </r>
  <r>
    <s v="Influencer586"/>
    <x v="2"/>
    <x v="0"/>
    <x v="6"/>
    <x v="0"/>
    <x v="2"/>
    <x v="584"/>
    <n v="355.8"/>
    <n v="8892000"/>
    <n v="826800"/>
    <x v="2"/>
    <n v="147220"/>
    <n v="24688"/>
    <n v="29720"/>
    <n v="136620"/>
    <n v="106900"/>
  </r>
  <r>
    <s v="Influencer587"/>
    <x v="0"/>
    <x v="0"/>
    <x v="6"/>
    <x v="0"/>
    <x v="3"/>
    <x v="585"/>
    <n v="356.4"/>
    <n v="8907000"/>
    <n v="828200"/>
    <x v="2"/>
    <n v="147470"/>
    <n v="24730"/>
    <n v="29770"/>
    <n v="136850"/>
    <n v="107080"/>
  </r>
  <r>
    <s v="Influencer588"/>
    <x v="1"/>
    <x v="0"/>
    <x v="7"/>
    <x v="1"/>
    <x v="4"/>
    <x v="586"/>
    <n v="357"/>
    <n v="8922000"/>
    <n v="829600"/>
    <x v="2"/>
    <n v="147720"/>
    <n v="24772"/>
    <n v="29820"/>
    <n v="137080"/>
    <n v="107260"/>
  </r>
  <r>
    <s v="Influencer589"/>
    <x v="2"/>
    <x v="0"/>
    <x v="8"/>
    <x v="1"/>
    <x v="5"/>
    <x v="587"/>
    <n v="357.6"/>
    <n v="8937000"/>
    <n v="831000"/>
    <x v="2"/>
    <n v="147970"/>
    <n v="24814"/>
    <n v="29870"/>
    <n v="137310"/>
    <n v="107440"/>
  </r>
  <r>
    <s v="Influencer590"/>
    <x v="0"/>
    <x v="0"/>
    <x v="9"/>
    <x v="1"/>
    <x v="0"/>
    <x v="588"/>
    <n v="358.2"/>
    <n v="8952000"/>
    <n v="832400"/>
    <x v="2"/>
    <n v="148220"/>
    <n v="24856"/>
    <n v="29920"/>
    <n v="137540"/>
    <n v="107620"/>
  </r>
  <r>
    <s v="Influencer591"/>
    <x v="1"/>
    <x v="0"/>
    <x v="10"/>
    <x v="1"/>
    <x v="1"/>
    <x v="589"/>
    <n v="358.8"/>
    <n v="8967000"/>
    <n v="833800"/>
    <x v="2"/>
    <n v="148470"/>
    <n v="24898"/>
    <n v="29970"/>
    <n v="137770"/>
    <n v="107800"/>
  </r>
  <r>
    <s v="Influencer592"/>
    <x v="2"/>
    <x v="0"/>
    <x v="11"/>
    <x v="1"/>
    <x v="2"/>
    <x v="590"/>
    <n v="359.4"/>
    <n v="8982000"/>
    <n v="835200"/>
    <x v="2"/>
    <n v="148720"/>
    <n v="24940"/>
    <n v="30020"/>
    <n v="138000"/>
    <n v="107980"/>
  </r>
  <r>
    <s v="Influencer593"/>
    <x v="0"/>
    <x v="0"/>
    <x v="12"/>
    <x v="2"/>
    <x v="3"/>
    <x v="591"/>
    <n v="360"/>
    <n v="8997000"/>
    <n v="836600"/>
    <x v="2"/>
    <n v="148970"/>
    <n v="24982"/>
    <n v="30070"/>
    <n v="138230"/>
    <n v="108160"/>
  </r>
  <r>
    <s v="Influencer594"/>
    <x v="1"/>
    <x v="2"/>
    <x v="13"/>
    <x v="2"/>
    <x v="4"/>
    <x v="592"/>
    <n v="360.6"/>
    <n v="9012000"/>
    <n v="838000"/>
    <x v="2"/>
    <n v="149220"/>
    <n v="25024"/>
    <n v="30120"/>
    <n v="138460"/>
    <n v="108340"/>
  </r>
  <r>
    <s v="Influencer595"/>
    <x v="2"/>
    <x v="3"/>
    <x v="14"/>
    <x v="2"/>
    <x v="5"/>
    <x v="593"/>
    <n v="361.2"/>
    <n v="9027000"/>
    <n v="839400"/>
    <x v="2"/>
    <n v="149470"/>
    <n v="25066"/>
    <n v="30170"/>
    <n v="138690"/>
    <n v="108520"/>
  </r>
  <r>
    <s v="Influencer596"/>
    <x v="0"/>
    <x v="4"/>
    <x v="15"/>
    <x v="3"/>
    <x v="0"/>
    <x v="594"/>
    <n v="361.8"/>
    <n v="9042000"/>
    <n v="840800"/>
    <x v="2"/>
    <n v="149720"/>
    <n v="25108"/>
    <n v="30220"/>
    <n v="138920"/>
    <n v="108700"/>
  </r>
  <r>
    <s v="Influencer597"/>
    <x v="1"/>
    <x v="0"/>
    <x v="16"/>
    <x v="3"/>
    <x v="1"/>
    <x v="595"/>
    <n v="362.4"/>
    <n v="9057000"/>
    <n v="842200"/>
    <x v="2"/>
    <n v="149970"/>
    <n v="25150"/>
    <n v="30270"/>
    <n v="139150"/>
    <n v="108880"/>
  </r>
  <r>
    <s v="Influencer598"/>
    <x v="2"/>
    <x v="1"/>
    <x v="17"/>
    <x v="4"/>
    <x v="2"/>
    <x v="596"/>
    <n v="363"/>
    <n v="9072000"/>
    <n v="843600"/>
    <x v="2"/>
    <n v="150220"/>
    <n v="25192"/>
    <n v="30320"/>
    <n v="139380"/>
    <n v="109060"/>
  </r>
  <r>
    <s v="Influencer599"/>
    <x v="0"/>
    <x v="2"/>
    <x v="18"/>
    <x v="4"/>
    <x v="3"/>
    <x v="597"/>
    <n v="363.6"/>
    <n v="9087000"/>
    <n v="845000"/>
    <x v="2"/>
    <n v="150470"/>
    <n v="25234"/>
    <n v="30370"/>
    <n v="139610"/>
    <n v="109240"/>
  </r>
  <r>
    <s v="Influencer600"/>
    <x v="1"/>
    <x v="3"/>
    <x v="19"/>
    <x v="4"/>
    <x v="4"/>
    <x v="598"/>
    <n v="364.2"/>
    <n v="9102000"/>
    <n v="846400"/>
    <x v="2"/>
    <n v="150720"/>
    <n v="25276"/>
    <n v="30420"/>
    <n v="139840"/>
    <n v="109420"/>
  </r>
  <r>
    <s v="Influencer601"/>
    <x v="2"/>
    <x v="4"/>
    <x v="20"/>
    <x v="4"/>
    <x v="5"/>
    <x v="599"/>
    <n v="364.8"/>
    <n v="9117000"/>
    <n v="847800"/>
    <x v="2"/>
    <n v="150970"/>
    <n v="25318"/>
    <n v="30470"/>
    <n v="140070"/>
    <n v="109600"/>
  </r>
  <r>
    <s v="Influencer602"/>
    <x v="0"/>
    <x v="0"/>
    <x v="0"/>
    <x v="0"/>
    <x v="0"/>
    <x v="600"/>
    <n v="365.4"/>
    <n v="9132000"/>
    <n v="849200"/>
    <x v="2"/>
    <n v="151220"/>
    <n v="25360"/>
    <n v="30520"/>
    <n v="140300"/>
    <n v="109780"/>
  </r>
  <r>
    <s v="Influencer603"/>
    <x v="1"/>
    <x v="1"/>
    <x v="1"/>
    <x v="0"/>
    <x v="1"/>
    <x v="601"/>
    <n v="366"/>
    <n v="9147000"/>
    <n v="850600"/>
    <x v="2"/>
    <n v="151470"/>
    <n v="25402"/>
    <n v="30570"/>
    <n v="140530"/>
    <n v="109960"/>
  </r>
  <r>
    <s v="Influencer604"/>
    <x v="2"/>
    <x v="2"/>
    <x v="2"/>
    <x v="0"/>
    <x v="2"/>
    <x v="602"/>
    <n v="366.6"/>
    <n v="9162000"/>
    <n v="852000"/>
    <x v="2"/>
    <n v="151720"/>
    <n v="25444"/>
    <n v="30620"/>
    <n v="140760"/>
    <n v="110140"/>
  </r>
  <r>
    <s v="Influencer605"/>
    <x v="0"/>
    <x v="3"/>
    <x v="3"/>
    <x v="0"/>
    <x v="3"/>
    <x v="603"/>
    <n v="367.2"/>
    <n v="9177000"/>
    <n v="853400"/>
    <x v="2"/>
    <n v="151970"/>
    <n v="25486"/>
    <n v="30670"/>
    <n v="140990"/>
    <n v="110320"/>
  </r>
  <r>
    <s v="Influencer606"/>
    <x v="1"/>
    <x v="4"/>
    <x v="4"/>
    <x v="0"/>
    <x v="4"/>
    <x v="604"/>
    <n v="367.8"/>
    <n v="9192000"/>
    <n v="854800"/>
    <x v="2"/>
    <n v="152220"/>
    <n v="25528"/>
    <n v="30720"/>
    <n v="141220"/>
    <n v="110500"/>
  </r>
  <r>
    <s v="Influencer607"/>
    <x v="2"/>
    <x v="0"/>
    <x v="5"/>
    <x v="0"/>
    <x v="5"/>
    <x v="605"/>
    <n v="368.4"/>
    <n v="9207000"/>
    <n v="856200"/>
    <x v="2"/>
    <n v="152470"/>
    <n v="25570"/>
    <n v="30770"/>
    <n v="141450"/>
    <n v="110680"/>
  </r>
  <r>
    <s v="Influencer608"/>
    <x v="0"/>
    <x v="1"/>
    <x v="6"/>
    <x v="0"/>
    <x v="0"/>
    <x v="606"/>
    <n v="369"/>
    <n v="9222000"/>
    <n v="857600"/>
    <x v="2"/>
    <n v="152720"/>
    <n v="25612"/>
    <n v="30820"/>
    <n v="141680"/>
    <n v="110860"/>
  </r>
  <r>
    <s v="Influencer609"/>
    <x v="1"/>
    <x v="2"/>
    <x v="19"/>
    <x v="4"/>
    <x v="1"/>
    <x v="607"/>
    <n v="369.6"/>
    <n v="9237000"/>
    <n v="859000"/>
    <x v="2"/>
    <n v="152970"/>
    <n v="25654"/>
    <n v="30870"/>
    <n v="141910"/>
    <n v="111040"/>
  </r>
  <r>
    <s v="Influencer610"/>
    <x v="2"/>
    <x v="3"/>
    <x v="6"/>
    <x v="0"/>
    <x v="2"/>
    <x v="608"/>
    <n v="370.2"/>
    <n v="9252000"/>
    <n v="860400"/>
    <x v="2"/>
    <n v="153220"/>
    <n v="25696"/>
    <n v="30920"/>
    <n v="142140"/>
    <n v="111220"/>
  </r>
  <r>
    <s v="Influencer611"/>
    <x v="0"/>
    <x v="4"/>
    <x v="6"/>
    <x v="0"/>
    <x v="3"/>
    <x v="609"/>
    <n v="370.8"/>
    <n v="9267000"/>
    <n v="861800"/>
    <x v="2"/>
    <n v="153470"/>
    <n v="25738"/>
    <n v="30970"/>
    <n v="142370"/>
    <n v="111400"/>
  </r>
  <r>
    <s v="Influencer612"/>
    <x v="1"/>
    <x v="0"/>
    <x v="7"/>
    <x v="1"/>
    <x v="4"/>
    <x v="610"/>
    <n v="371.4"/>
    <n v="9282000"/>
    <n v="863200"/>
    <x v="2"/>
    <n v="153720"/>
    <n v="25780"/>
    <n v="31020"/>
    <n v="142600"/>
    <n v="111580"/>
  </r>
  <r>
    <s v="Influencer613"/>
    <x v="2"/>
    <x v="1"/>
    <x v="8"/>
    <x v="1"/>
    <x v="5"/>
    <x v="611"/>
    <n v="372"/>
    <n v="9297000"/>
    <n v="864600"/>
    <x v="2"/>
    <n v="153970"/>
    <n v="25822"/>
    <n v="31070"/>
    <n v="142830"/>
    <n v="111760"/>
  </r>
  <r>
    <s v="Influencer614"/>
    <x v="0"/>
    <x v="2"/>
    <x v="9"/>
    <x v="1"/>
    <x v="0"/>
    <x v="612"/>
    <n v="372.6"/>
    <n v="9312000"/>
    <n v="866000"/>
    <x v="2"/>
    <n v="154220"/>
    <n v="25864"/>
    <n v="31120"/>
    <n v="143060"/>
    <n v="111940"/>
  </r>
  <r>
    <s v="Influencer615"/>
    <x v="1"/>
    <x v="3"/>
    <x v="10"/>
    <x v="1"/>
    <x v="1"/>
    <x v="613"/>
    <n v="373.2"/>
    <n v="9327000"/>
    <n v="867400"/>
    <x v="2"/>
    <n v="154470"/>
    <n v="25906"/>
    <n v="31170"/>
    <n v="143290"/>
    <n v="112120"/>
  </r>
  <r>
    <s v="Influencer616"/>
    <x v="2"/>
    <x v="4"/>
    <x v="11"/>
    <x v="1"/>
    <x v="2"/>
    <x v="614"/>
    <n v="373.8"/>
    <n v="9342000"/>
    <n v="868800"/>
    <x v="2"/>
    <n v="154720"/>
    <n v="25948"/>
    <n v="31220"/>
    <n v="143520"/>
    <n v="112300"/>
  </r>
  <r>
    <s v="Influencer617"/>
    <x v="0"/>
    <x v="0"/>
    <x v="12"/>
    <x v="2"/>
    <x v="3"/>
    <x v="615"/>
    <n v="374.4"/>
    <n v="9357000"/>
    <n v="870200"/>
    <x v="2"/>
    <n v="154970"/>
    <n v="25990"/>
    <n v="31270"/>
    <n v="143750"/>
    <n v="112480"/>
  </r>
  <r>
    <s v="Influencer618"/>
    <x v="1"/>
    <x v="1"/>
    <x v="13"/>
    <x v="2"/>
    <x v="4"/>
    <x v="616"/>
    <n v="375"/>
    <n v="9372000"/>
    <n v="871600"/>
    <x v="2"/>
    <n v="155220"/>
    <n v="26032"/>
    <n v="31320"/>
    <n v="143980"/>
    <n v="112660"/>
  </r>
  <r>
    <s v="Influencer619"/>
    <x v="2"/>
    <x v="2"/>
    <x v="14"/>
    <x v="2"/>
    <x v="5"/>
    <x v="617"/>
    <n v="375.6"/>
    <n v="9387000"/>
    <n v="873000"/>
    <x v="2"/>
    <n v="155470"/>
    <n v="26074"/>
    <n v="31370"/>
    <n v="144210"/>
    <n v="112840"/>
  </r>
  <r>
    <s v="Influencer620"/>
    <x v="0"/>
    <x v="3"/>
    <x v="15"/>
    <x v="3"/>
    <x v="0"/>
    <x v="618"/>
    <n v="376.2"/>
    <n v="9402000"/>
    <n v="874400"/>
    <x v="2"/>
    <n v="155720"/>
    <n v="26116"/>
    <n v="31420"/>
    <n v="144440"/>
    <n v="113020"/>
  </r>
  <r>
    <s v="Influencer621"/>
    <x v="1"/>
    <x v="4"/>
    <x v="16"/>
    <x v="3"/>
    <x v="1"/>
    <x v="619"/>
    <n v="376.8"/>
    <n v="9417000"/>
    <n v="875800"/>
    <x v="2"/>
    <n v="155970"/>
    <n v="26158"/>
    <n v="31470"/>
    <n v="144670"/>
    <n v="113200"/>
  </r>
  <r>
    <s v="Influencer622"/>
    <x v="2"/>
    <x v="0"/>
    <x v="17"/>
    <x v="4"/>
    <x v="2"/>
    <x v="620"/>
    <n v="377.4"/>
    <n v="9432000"/>
    <n v="877200"/>
    <x v="2"/>
    <n v="156220"/>
    <n v="26200"/>
    <n v="31520"/>
    <n v="144900"/>
    <n v="113380"/>
  </r>
  <r>
    <s v="Influencer623"/>
    <x v="0"/>
    <x v="1"/>
    <x v="18"/>
    <x v="4"/>
    <x v="3"/>
    <x v="621"/>
    <n v="378"/>
    <n v="9447000"/>
    <n v="878600"/>
    <x v="2"/>
    <n v="156470"/>
    <n v="26242"/>
    <n v="31570"/>
    <n v="145130"/>
    <n v="113560"/>
  </r>
  <r>
    <s v="Influencer624"/>
    <x v="1"/>
    <x v="2"/>
    <x v="19"/>
    <x v="4"/>
    <x v="4"/>
    <x v="622"/>
    <n v="378.6"/>
    <n v="9462000"/>
    <n v="880000"/>
    <x v="2"/>
    <n v="156720"/>
    <n v="26284"/>
    <n v="31620"/>
    <n v="145360"/>
    <n v="113740"/>
  </r>
  <r>
    <s v="Influencer625"/>
    <x v="2"/>
    <x v="3"/>
    <x v="20"/>
    <x v="4"/>
    <x v="5"/>
    <x v="623"/>
    <n v="379.2"/>
    <n v="9477000"/>
    <n v="881400"/>
    <x v="2"/>
    <n v="156970"/>
    <n v="26326"/>
    <n v="31670"/>
    <n v="145590"/>
    <n v="113920"/>
  </r>
  <r>
    <s v="Influencer626"/>
    <x v="0"/>
    <x v="4"/>
    <x v="0"/>
    <x v="0"/>
    <x v="0"/>
    <x v="624"/>
    <n v="379.8"/>
    <n v="9492000"/>
    <n v="882800"/>
    <x v="2"/>
    <n v="157220"/>
    <n v="26368"/>
    <n v="31720"/>
    <n v="145820"/>
    <n v="114100"/>
  </r>
  <r>
    <s v="Influencer627"/>
    <x v="1"/>
    <x v="0"/>
    <x v="1"/>
    <x v="0"/>
    <x v="1"/>
    <x v="625"/>
    <n v="380.4"/>
    <n v="9507000"/>
    <n v="884200"/>
    <x v="2"/>
    <n v="157470"/>
    <n v="26410"/>
    <n v="31770"/>
    <n v="146050"/>
    <n v="114280"/>
  </r>
  <r>
    <s v="Influencer628"/>
    <x v="2"/>
    <x v="1"/>
    <x v="2"/>
    <x v="0"/>
    <x v="2"/>
    <x v="626"/>
    <n v="381"/>
    <n v="9522000"/>
    <n v="885600"/>
    <x v="2"/>
    <n v="157720"/>
    <n v="26452"/>
    <n v="31820"/>
    <n v="146280"/>
    <n v="114460"/>
  </r>
  <r>
    <s v="Influencer629"/>
    <x v="0"/>
    <x v="2"/>
    <x v="3"/>
    <x v="0"/>
    <x v="3"/>
    <x v="627"/>
    <n v="381.6"/>
    <n v="9537000"/>
    <n v="887000"/>
    <x v="2"/>
    <n v="157970"/>
    <n v="26494"/>
    <n v="31870"/>
    <n v="146510"/>
    <n v="114640"/>
  </r>
  <r>
    <s v="Influencer630"/>
    <x v="1"/>
    <x v="3"/>
    <x v="4"/>
    <x v="0"/>
    <x v="4"/>
    <x v="628"/>
    <n v="382.2"/>
    <n v="9552000"/>
    <n v="888400"/>
    <x v="2"/>
    <n v="158220"/>
    <n v="26536"/>
    <n v="31920"/>
    <n v="146740"/>
    <n v="114820"/>
  </r>
  <r>
    <s v="Influencer631"/>
    <x v="2"/>
    <x v="4"/>
    <x v="5"/>
    <x v="0"/>
    <x v="5"/>
    <x v="629"/>
    <n v="382.8"/>
    <n v="9567000"/>
    <n v="889800"/>
    <x v="2"/>
    <n v="158470"/>
    <n v="26578"/>
    <n v="31970"/>
    <n v="146970"/>
    <n v="115000"/>
  </r>
  <r>
    <s v="Influencer632"/>
    <x v="0"/>
    <x v="0"/>
    <x v="6"/>
    <x v="0"/>
    <x v="0"/>
    <x v="630"/>
    <n v="383.4"/>
    <n v="9582000"/>
    <n v="891200"/>
    <x v="2"/>
    <n v="158720"/>
    <n v="26620"/>
    <n v="32020"/>
    <n v="147200"/>
    <n v="115180"/>
  </r>
  <r>
    <s v="Influencer633"/>
    <x v="1"/>
    <x v="1"/>
    <x v="19"/>
    <x v="4"/>
    <x v="1"/>
    <x v="631"/>
    <n v="384"/>
    <n v="9597000"/>
    <n v="892600"/>
    <x v="2"/>
    <n v="158970"/>
    <n v="26662"/>
    <n v="32070"/>
    <n v="147430"/>
    <n v="115360"/>
  </r>
  <r>
    <s v="Influencer634"/>
    <x v="2"/>
    <x v="2"/>
    <x v="6"/>
    <x v="0"/>
    <x v="2"/>
    <x v="632"/>
    <n v="384.6"/>
    <n v="9612000"/>
    <n v="894000"/>
    <x v="2"/>
    <n v="159220"/>
    <n v="26704"/>
    <n v="32120"/>
    <n v="147660"/>
    <n v="115540"/>
  </r>
  <r>
    <s v="Influencer635"/>
    <x v="0"/>
    <x v="3"/>
    <x v="6"/>
    <x v="0"/>
    <x v="3"/>
    <x v="633"/>
    <n v="385.2"/>
    <n v="9627000"/>
    <n v="895400"/>
    <x v="2"/>
    <n v="159470"/>
    <n v="26746"/>
    <n v="32170"/>
    <n v="147890"/>
    <n v="115720"/>
  </r>
  <r>
    <s v="Influencer636"/>
    <x v="1"/>
    <x v="4"/>
    <x v="7"/>
    <x v="1"/>
    <x v="4"/>
    <x v="634"/>
    <n v="385.8"/>
    <n v="9642000"/>
    <n v="896800"/>
    <x v="2"/>
    <n v="159720"/>
    <n v="26788"/>
    <n v="32220"/>
    <n v="148120"/>
    <n v="115900"/>
  </r>
  <r>
    <s v="Influencer637"/>
    <x v="2"/>
    <x v="0"/>
    <x v="8"/>
    <x v="1"/>
    <x v="5"/>
    <x v="635"/>
    <n v="386.4"/>
    <n v="9657000"/>
    <n v="898200"/>
    <x v="2"/>
    <n v="159970"/>
    <n v="26830"/>
    <n v="32270"/>
    <n v="148350"/>
    <n v="116080"/>
  </r>
  <r>
    <s v="Influencer638"/>
    <x v="0"/>
    <x v="1"/>
    <x v="9"/>
    <x v="1"/>
    <x v="0"/>
    <x v="636"/>
    <n v="387"/>
    <n v="9672000"/>
    <n v="899600"/>
    <x v="2"/>
    <n v="160220"/>
    <n v="26872"/>
    <n v="32320"/>
    <n v="148580"/>
    <n v="116260"/>
  </r>
  <r>
    <s v="Influencer639"/>
    <x v="1"/>
    <x v="2"/>
    <x v="10"/>
    <x v="1"/>
    <x v="1"/>
    <x v="637"/>
    <n v="387.6"/>
    <n v="9687000"/>
    <n v="901000"/>
    <x v="2"/>
    <n v="160470"/>
    <n v="26914"/>
    <n v="32370"/>
    <n v="148810"/>
    <n v="116440"/>
  </r>
  <r>
    <s v="Influencer640"/>
    <x v="2"/>
    <x v="0"/>
    <x v="11"/>
    <x v="1"/>
    <x v="2"/>
    <x v="638"/>
    <n v="388.2"/>
    <n v="9702000"/>
    <n v="902400"/>
    <x v="2"/>
    <n v="160720"/>
    <n v="26956"/>
    <n v="32420"/>
    <n v="149040"/>
    <n v="116620"/>
  </r>
  <r>
    <s v="Influencer641"/>
    <x v="0"/>
    <x v="0"/>
    <x v="12"/>
    <x v="2"/>
    <x v="3"/>
    <x v="639"/>
    <n v="388.8"/>
    <n v="9717000"/>
    <n v="903800"/>
    <x v="2"/>
    <n v="160970"/>
    <n v="26998"/>
    <n v="32470"/>
    <n v="149270"/>
    <n v="116800"/>
  </r>
  <r>
    <s v="Influencer642"/>
    <x v="1"/>
    <x v="0"/>
    <x v="13"/>
    <x v="2"/>
    <x v="4"/>
    <x v="640"/>
    <n v="389.4"/>
    <n v="9732000"/>
    <n v="905200"/>
    <x v="2"/>
    <n v="161220"/>
    <n v="27040"/>
    <n v="32520"/>
    <n v="149500"/>
    <n v="116980"/>
  </r>
  <r>
    <s v="Influencer643"/>
    <x v="2"/>
    <x v="0"/>
    <x v="14"/>
    <x v="2"/>
    <x v="5"/>
    <x v="641"/>
    <n v="390"/>
    <n v="9746999.9999999907"/>
    <n v="906600"/>
    <x v="2"/>
    <n v="161470"/>
    <n v="27082"/>
    <n v="32570"/>
    <n v="149730"/>
    <n v="117160"/>
  </r>
  <r>
    <s v="Influencer644"/>
    <x v="0"/>
    <x v="0"/>
    <x v="15"/>
    <x v="3"/>
    <x v="0"/>
    <x v="642"/>
    <n v="390.6"/>
    <n v="9761999.9999999907"/>
    <n v="908000"/>
    <x v="2"/>
    <n v="161720"/>
    <n v="27124"/>
    <n v="32620"/>
    <n v="149960"/>
    <n v="117340"/>
  </r>
  <r>
    <s v="Influencer645"/>
    <x v="1"/>
    <x v="0"/>
    <x v="16"/>
    <x v="3"/>
    <x v="1"/>
    <x v="643"/>
    <n v="391.2"/>
    <n v="9776999.9999999907"/>
    <n v="909400"/>
    <x v="2"/>
    <n v="161970"/>
    <n v="27166"/>
    <n v="32670"/>
    <n v="150190"/>
    <n v="117520"/>
  </r>
  <r>
    <s v="Influencer646"/>
    <x v="2"/>
    <x v="0"/>
    <x v="17"/>
    <x v="4"/>
    <x v="2"/>
    <x v="644"/>
    <n v="391.8"/>
    <n v="9791999.9999999907"/>
    <n v="910800"/>
    <x v="2"/>
    <n v="162220"/>
    <n v="27208"/>
    <n v="32720"/>
    <n v="150420"/>
    <n v="117700"/>
  </r>
  <r>
    <s v="Influencer647"/>
    <x v="0"/>
    <x v="0"/>
    <x v="18"/>
    <x v="4"/>
    <x v="3"/>
    <x v="645"/>
    <n v="392.4"/>
    <n v="9806999.9999999907"/>
    <n v="912200"/>
    <x v="2"/>
    <n v="162470"/>
    <n v="27250"/>
    <n v="32770"/>
    <n v="150650"/>
    <n v="117880"/>
  </r>
  <r>
    <s v="Influencer648"/>
    <x v="1"/>
    <x v="1"/>
    <x v="19"/>
    <x v="4"/>
    <x v="4"/>
    <x v="646"/>
    <n v="393"/>
    <n v="9821999.9999999907"/>
    <n v="913600"/>
    <x v="2"/>
    <n v="162720"/>
    <n v="27292"/>
    <n v="32820"/>
    <n v="150880"/>
    <n v="118060"/>
  </r>
  <r>
    <s v="Influencer649"/>
    <x v="2"/>
    <x v="2"/>
    <x v="20"/>
    <x v="4"/>
    <x v="5"/>
    <x v="647"/>
    <n v="393.6"/>
    <n v="9836999.9999999907"/>
    <n v="915000"/>
    <x v="2"/>
    <n v="162970"/>
    <n v="27334"/>
    <n v="32870"/>
    <n v="151110"/>
    <n v="118240"/>
  </r>
  <r>
    <s v="Influencer650"/>
    <x v="0"/>
    <x v="3"/>
    <x v="0"/>
    <x v="0"/>
    <x v="0"/>
    <x v="648"/>
    <n v="394.2"/>
    <n v="9851999.9999999907"/>
    <n v="916400"/>
    <x v="2"/>
    <n v="163220"/>
    <n v="27376"/>
    <n v="32920"/>
    <n v="151340"/>
    <n v="118420"/>
  </r>
  <r>
    <s v="Influencer651"/>
    <x v="1"/>
    <x v="4"/>
    <x v="1"/>
    <x v="0"/>
    <x v="1"/>
    <x v="649"/>
    <n v="394.8"/>
    <n v="9866999.9999999907"/>
    <n v="917800"/>
    <x v="2"/>
    <n v="163470"/>
    <n v="27418"/>
    <n v="32970"/>
    <n v="151570"/>
    <n v="118600"/>
  </r>
  <r>
    <s v="Influencer652"/>
    <x v="2"/>
    <x v="0"/>
    <x v="2"/>
    <x v="0"/>
    <x v="2"/>
    <x v="650"/>
    <n v="395.4"/>
    <n v="9881999.9999999907"/>
    <n v="919200"/>
    <x v="2"/>
    <n v="163720"/>
    <n v="27460"/>
    <n v="33020"/>
    <n v="151800"/>
    <n v="118780"/>
  </r>
  <r>
    <s v="Influencer653"/>
    <x v="0"/>
    <x v="1"/>
    <x v="3"/>
    <x v="0"/>
    <x v="3"/>
    <x v="651"/>
    <n v="396"/>
    <n v="9896999.9999999907"/>
    <n v="920600"/>
    <x v="2"/>
    <n v="163970"/>
    <n v="27502"/>
    <n v="33070"/>
    <n v="152030"/>
    <n v="118960"/>
  </r>
  <r>
    <s v="Influencer654"/>
    <x v="1"/>
    <x v="2"/>
    <x v="4"/>
    <x v="0"/>
    <x v="4"/>
    <x v="652"/>
    <n v="396.6"/>
    <n v="9911999.9999999907"/>
    <n v="922000"/>
    <x v="2"/>
    <n v="164220"/>
    <n v="27544"/>
    <n v="33120"/>
    <n v="152260"/>
    <n v="119140"/>
  </r>
  <r>
    <s v="Influencer655"/>
    <x v="2"/>
    <x v="3"/>
    <x v="5"/>
    <x v="0"/>
    <x v="5"/>
    <x v="653"/>
    <n v="397.2"/>
    <n v="9926999.9999999907"/>
    <n v="923400"/>
    <x v="2"/>
    <n v="164470"/>
    <n v="27586"/>
    <n v="33170"/>
    <n v="152490"/>
    <n v="119320"/>
  </r>
  <r>
    <s v="Influencer656"/>
    <x v="0"/>
    <x v="4"/>
    <x v="6"/>
    <x v="0"/>
    <x v="0"/>
    <x v="654"/>
    <n v="397.8"/>
    <n v="9941999.9999999907"/>
    <n v="924800"/>
    <x v="2"/>
    <n v="164720"/>
    <n v="27628"/>
    <n v="33220"/>
    <n v="152720"/>
    <n v="119500"/>
  </r>
  <r>
    <s v="Influencer657"/>
    <x v="1"/>
    <x v="0"/>
    <x v="19"/>
    <x v="4"/>
    <x v="1"/>
    <x v="655"/>
    <n v="398.4"/>
    <n v="9956999.9999999907"/>
    <n v="926200"/>
    <x v="2"/>
    <n v="164970"/>
    <n v="27670"/>
    <n v="33270"/>
    <n v="152950"/>
    <n v="119680"/>
  </r>
  <r>
    <s v="Influencer658"/>
    <x v="2"/>
    <x v="1"/>
    <x v="6"/>
    <x v="0"/>
    <x v="2"/>
    <x v="656"/>
    <n v="399"/>
    <n v="9971999.9999999907"/>
    <n v="927600"/>
    <x v="2"/>
    <n v="165220"/>
    <n v="27712"/>
    <n v="33320"/>
    <n v="153180"/>
    <n v="119860"/>
  </r>
  <r>
    <s v="Influencer659"/>
    <x v="0"/>
    <x v="2"/>
    <x v="6"/>
    <x v="0"/>
    <x v="3"/>
    <x v="657"/>
    <n v="399.6"/>
    <n v="9986999.9999999907"/>
    <n v="929000"/>
    <x v="2"/>
    <n v="165470"/>
    <n v="27754"/>
    <n v="33370"/>
    <n v="153410"/>
    <n v="120040"/>
  </r>
  <r>
    <s v="Influencer660"/>
    <x v="1"/>
    <x v="3"/>
    <x v="7"/>
    <x v="1"/>
    <x v="4"/>
    <x v="658"/>
    <n v="400.2"/>
    <n v="10002000"/>
    <n v="930400"/>
    <x v="2"/>
    <n v="165720"/>
    <n v="27796"/>
    <n v="33420"/>
    <n v="153640"/>
    <n v="120220"/>
  </r>
  <r>
    <s v="Influencer661"/>
    <x v="2"/>
    <x v="4"/>
    <x v="8"/>
    <x v="1"/>
    <x v="5"/>
    <x v="659"/>
    <n v="400.8"/>
    <n v="10017000"/>
    <n v="931800"/>
    <x v="2"/>
    <n v="165970"/>
    <n v="27838"/>
    <n v="33470"/>
    <n v="153870"/>
    <n v="120400"/>
  </r>
  <r>
    <s v="Influencer662"/>
    <x v="0"/>
    <x v="0"/>
    <x v="9"/>
    <x v="1"/>
    <x v="0"/>
    <x v="660"/>
    <n v="401.4"/>
    <n v="10032000"/>
    <n v="933200"/>
    <x v="2"/>
    <n v="166220"/>
    <n v="27880"/>
    <n v="33520"/>
    <n v="154100"/>
    <n v="120580"/>
  </r>
  <r>
    <s v="Influencer663"/>
    <x v="1"/>
    <x v="1"/>
    <x v="10"/>
    <x v="1"/>
    <x v="1"/>
    <x v="661"/>
    <n v="402"/>
    <n v="10047000"/>
    <n v="934600"/>
    <x v="2"/>
    <n v="166470"/>
    <n v="27922"/>
    <n v="33570"/>
    <n v="154330"/>
    <n v="120760"/>
  </r>
  <r>
    <s v="Influencer664"/>
    <x v="2"/>
    <x v="2"/>
    <x v="11"/>
    <x v="1"/>
    <x v="2"/>
    <x v="662"/>
    <n v="402.6"/>
    <n v="10062000"/>
    <n v="936000"/>
    <x v="2"/>
    <n v="166720"/>
    <n v="27964"/>
    <n v="33620"/>
    <n v="154560"/>
    <n v="120940"/>
  </r>
  <r>
    <s v="Influencer665"/>
    <x v="0"/>
    <x v="3"/>
    <x v="12"/>
    <x v="2"/>
    <x v="3"/>
    <x v="663"/>
    <n v="403.2"/>
    <n v="10077000"/>
    <n v="937400"/>
    <x v="2"/>
    <n v="166970"/>
    <n v="28006"/>
    <n v="33670"/>
    <n v="154790"/>
    <n v="121120"/>
  </r>
  <r>
    <s v="Influencer666"/>
    <x v="1"/>
    <x v="4"/>
    <x v="13"/>
    <x v="2"/>
    <x v="4"/>
    <x v="664"/>
    <n v="403.8"/>
    <n v="10092000"/>
    <n v="938800"/>
    <x v="2"/>
    <n v="167220"/>
    <n v="28048"/>
    <n v="33720"/>
    <n v="155020"/>
    <n v="121300"/>
  </r>
  <r>
    <s v="Influencer667"/>
    <x v="2"/>
    <x v="0"/>
    <x v="14"/>
    <x v="2"/>
    <x v="5"/>
    <x v="665"/>
    <n v="404.4"/>
    <n v="10107000"/>
    <n v="940200"/>
    <x v="2"/>
    <n v="167470"/>
    <n v="28090"/>
    <n v="33770"/>
    <n v="155250"/>
    <n v="121480"/>
  </r>
  <r>
    <s v="Influencer668"/>
    <x v="0"/>
    <x v="1"/>
    <x v="15"/>
    <x v="3"/>
    <x v="0"/>
    <x v="666"/>
    <n v="405"/>
    <n v="10122000"/>
    <n v="941600"/>
    <x v="2"/>
    <n v="167720"/>
    <n v="28132"/>
    <n v="33820"/>
    <n v="155480"/>
    <n v="121660"/>
  </r>
  <r>
    <s v="Influencer669"/>
    <x v="1"/>
    <x v="2"/>
    <x v="16"/>
    <x v="3"/>
    <x v="1"/>
    <x v="667"/>
    <n v="405.6"/>
    <n v="10137000"/>
    <n v="943000"/>
    <x v="2"/>
    <n v="167970"/>
    <n v="28174"/>
    <n v="33870"/>
    <n v="155710"/>
    <n v="121840"/>
  </r>
  <r>
    <s v="Influencer670"/>
    <x v="2"/>
    <x v="3"/>
    <x v="17"/>
    <x v="4"/>
    <x v="2"/>
    <x v="668"/>
    <n v="406.2"/>
    <n v="10152000"/>
    <n v="944400"/>
    <x v="2"/>
    <n v="168220"/>
    <n v="28216"/>
    <n v="33920"/>
    <n v="155940"/>
    <n v="122020"/>
  </r>
  <r>
    <s v="Influencer671"/>
    <x v="0"/>
    <x v="4"/>
    <x v="18"/>
    <x v="4"/>
    <x v="3"/>
    <x v="669"/>
    <n v="406.8"/>
    <n v="10167000"/>
    <n v="945800"/>
    <x v="2"/>
    <n v="168470"/>
    <n v="28258"/>
    <n v="33970"/>
    <n v="156170"/>
    <n v="122200"/>
  </r>
  <r>
    <s v="Influencer672"/>
    <x v="1"/>
    <x v="0"/>
    <x v="19"/>
    <x v="4"/>
    <x v="4"/>
    <x v="670"/>
    <n v="407.4"/>
    <n v="10182000"/>
    <n v="947200"/>
    <x v="2"/>
    <n v="168720"/>
    <n v="28300"/>
    <n v="34020"/>
    <n v="156400"/>
    <n v="122380"/>
  </r>
  <r>
    <s v="Influencer673"/>
    <x v="2"/>
    <x v="1"/>
    <x v="20"/>
    <x v="4"/>
    <x v="5"/>
    <x v="671"/>
    <n v="408"/>
    <n v="10197000"/>
    <n v="948600"/>
    <x v="2"/>
    <n v="168970"/>
    <n v="28342"/>
    <n v="34070"/>
    <n v="156630"/>
    <n v="122560"/>
  </r>
  <r>
    <s v="Influencer674"/>
    <x v="0"/>
    <x v="2"/>
    <x v="0"/>
    <x v="0"/>
    <x v="0"/>
    <x v="672"/>
    <n v="408.6"/>
    <n v="10212000"/>
    <n v="950000"/>
    <x v="2"/>
    <n v="169220"/>
    <n v="28384"/>
    <n v="34120"/>
    <n v="156860"/>
    <n v="122740"/>
  </r>
  <r>
    <s v="Influencer675"/>
    <x v="1"/>
    <x v="3"/>
    <x v="1"/>
    <x v="0"/>
    <x v="1"/>
    <x v="673"/>
    <n v="409.2"/>
    <n v="10227000"/>
    <n v="951400"/>
    <x v="2"/>
    <n v="169470"/>
    <n v="28426"/>
    <n v="34170"/>
    <n v="157090"/>
    <n v="122920"/>
  </r>
  <r>
    <s v="Influencer676"/>
    <x v="2"/>
    <x v="4"/>
    <x v="2"/>
    <x v="0"/>
    <x v="2"/>
    <x v="674"/>
    <n v="409.8"/>
    <n v="10242000"/>
    <n v="952800"/>
    <x v="2"/>
    <n v="169720"/>
    <n v="28468"/>
    <n v="34220"/>
    <n v="157320"/>
    <n v="123100"/>
  </r>
  <r>
    <s v="Influencer677"/>
    <x v="0"/>
    <x v="0"/>
    <x v="3"/>
    <x v="0"/>
    <x v="3"/>
    <x v="675"/>
    <n v="410.4"/>
    <n v="10257000"/>
    <n v="954200"/>
    <x v="2"/>
    <n v="169970"/>
    <n v="28510"/>
    <n v="34270"/>
    <n v="157550"/>
    <n v="123280"/>
  </r>
  <r>
    <s v="Influencer678"/>
    <x v="1"/>
    <x v="1"/>
    <x v="4"/>
    <x v="0"/>
    <x v="4"/>
    <x v="676"/>
    <n v="411"/>
    <n v="10272000"/>
    <n v="955600"/>
    <x v="2"/>
    <n v="170220"/>
    <n v="28552"/>
    <n v="34320"/>
    <n v="157780"/>
    <n v="123460"/>
  </r>
  <r>
    <s v="Influencer679"/>
    <x v="2"/>
    <x v="2"/>
    <x v="5"/>
    <x v="0"/>
    <x v="5"/>
    <x v="677"/>
    <n v="411.6"/>
    <n v="10287000"/>
    <n v="957000"/>
    <x v="2"/>
    <n v="170470"/>
    <n v="28594"/>
    <n v="34370"/>
    <n v="158010"/>
    <n v="123640"/>
  </r>
  <r>
    <s v="Influencer680"/>
    <x v="0"/>
    <x v="3"/>
    <x v="6"/>
    <x v="0"/>
    <x v="0"/>
    <x v="678"/>
    <n v="412.2"/>
    <n v="10302000"/>
    <n v="958400"/>
    <x v="2"/>
    <n v="170720"/>
    <n v="28636"/>
    <n v="34420"/>
    <n v="158240"/>
    <n v="123820"/>
  </r>
  <r>
    <s v="Influencer681"/>
    <x v="1"/>
    <x v="4"/>
    <x v="19"/>
    <x v="4"/>
    <x v="1"/>
    <x v="679"/>
    <n v="412.8"/>
    <n v="10317000"/>
    <n v="959800"/>
    <x v="2"/>
    <n v="170970"/>
    <n v="28678"/>
    <n v="34470"/>
    <n v="158470"/>
    <n v="124000"/>
  </r>
  <r>
    <s v="Influencer682"/>
    <x v="2"/>
    <x v="0"/>
    <x v="6"/>
    <x v="0"/>
    <x v="2"/>
    <x v="680"/>
    <n v="413.4"/>
    <n v="10332000"/>
    <n v="961200"/>
    <x v="2"/>
    <n v="171220"/>
    <n v="28720"/>
    <n v="34520"/>
    <n v="158700"/>
    <n v="124180"/>
  </r>
  <r>
    <s v="Influencer683"/>
    <x v="0"/>
    <x v="1"/>
    <x v="6"/>
    <x v="0"/>
    <x v="3"/>
    <x v="681"/>
    <n v="414"/>
    <n v="10347000"/>
    <n v="962600"/>
    <x v="2"/>
    <n v="171470"/>
    <n v="28762"/>
    <n v="34570"/>
    <n v="158930"/>
    <n v="124360"/>
  </r>
  <r>
    <s v="Influencer684"/>
    <x v="1"/>
    <x v="2"/>
    <x v="7"/>
    <x v="1"/>
    <x v="4"/>
    <x v="682"/>
    <n v="414.6"/>
    <n v="10362000"/>
    <n v="964000"/>
    <x v="2"/>
    <n v="171720"/>
    <n v="28804"/>
    <n v="34620"/>
    <n v="159160"/>
    <n v="124540"/>
  </r>
  <r>
    <s v="Influencer685"/>
    <x v="2"/>
    <x v="3"/>
    <x v="8"/>
    <x v="1"/>
    <x v="5"/>
    <x v="683"/>
    <n v="415.2"/>
    <n v="10377000"/>
    <n v="965400"/>
    <x v="2"/>
    <n v="171970"/>
    <n v="28846"/>
    <n v="34670"/>
    <n v="159390"/>
    <n v="124720"/>
  </r>
  <r>
    <s v="Influencer686"/>
    <x v="0"/>
    <x v="4"/>
    <x v="9"/>
    <x v="1"/>
    <x v="0"/>
    <x v="684"/>
    <n v="415.8"/>
    <n v="10392000"/>
    <n v="966800"/>
    <x v="2"/>
    <n v="172220"/>
    <n v="28888"/>
    <n v="34720"/>
    <n v="159620"/>
    <n v="124900"/>
  </r>
  <r>
    <s v="Influencer687"/>
    <x v="1"/>
    <x v="0"/>
    <x v="10"/>
    <x v="1"/>
    <x v="1"/>
    <x v="685"/>
    <n v="416.4"/>
    <n v="10407000"/>
    <n v="968200"/>
    <x v="2"/>
    <n v="172470"/>
    <n v="28930"/>
    <n v="34770"/>
    <n v="159850"/>
    <n v="125080"/>
  </r>
  <r>
    <s v="Influencer688"/>
    <x v="2"/>
    <x v="1"/>
    <x v="11"/>
    <x v="1"/>
    <x v="2"/>
    <x v="686"/>
    <n v="417"/>
    <n v="10422000"/>
    <n v="969600"/>
    <x v="2"/>
    <n v="172720"/>
    <n v="28972"/>
    <n v="34820"/>
    <n v="160080"/>
    <n v="125260"/>
  </r>
  <r>
    <s v="Influencer689"/>
    <x v="0"/>
    <x v="2"/>
    <x v="12"/>
    <x v="2"/>
    <x v="3"/>
    <x v="687"/>
    <n v="417.6"/>
    <n v="10437000"/>
    <n v="971000"/>
    <x v="2"/>
    <n v="172970"/>
    <n v="29014"/>
    <n v="34870"/>
    <n v="160310"/>
    <n v="125440"/>
  </r>
  <r>
    <s v="Influencer690"/>
    <x v="1"/>
    <x v="3"/>
    <x v="13"/>
    <x v="2"/>
    <x v="4"/>
    <x v="688"/>
    <n v="418.2"/>
    <n v="10452000"/>
    <n v="972400"/>
    <x v="2"/>
    <n v="173220"/>
    <n v="29056"/>
    <n v="34920"/>
    <n v="160540"/>
    <n v="125620"/>
  </r>
  <r>
    <s v="Influencer691"/>
    <x v="2"/>
    <x v="4"/>
    <x v="14"/>
    <x v="2"/>
    <x v="5"/>
    <x v="689"/>
    <n v="418.8"/>
    <n v="10467000"/>
    <n v="973800"/>
    <x v="2"/>
    <n v="173470"/>
    <n v="29098"/>
    <n v="34970"/>
    <n v="160770"/>
    <n v="125800"/>
  </r>
  <r>
    <s v="Influencer692"/>
    <x v="0"/>
    <x v="0"/>
    <x v="15"/>
    <x v="3"/>
    <x v="0"/>
    <x v="690"/>
    <n v="419.4"/>
    <n v="10482000"/>
    <n v="975200"/>
    <x v="2"/>
    <n v="173720"/>
    <n v="29140"/>
    <n v="35020"/>
    <n v="161000"/>
    <n v="125980"/>
  </r>
  <r>
    <s v="Influencer693"/>
    <x v="1"/>
    <x v="1"/>
    <x v="16"/>
    <x v="3"/>
    <x v="1"/>
    <x v="691"/>
    <n v="420"/>
    <n v="10497000"/>
    <n v="976600"/>
    <x v="2"/>
    <n v="173970"/>
    <n v="29182"/>
    <n v="35070"/>
    <n v="161230"/>
    <n v="126160"/>
  </r>
  <r>
    <s v="Influencer694"/>
    <x v="2"/>
    <x v="2"/>
    <x v="17"/>
    <x v="4"/>
    <x v="2"/>
    <x v="692"/>
    <n v="420.6"/>
    <n v="10512000"/>
    <n v="978000"/>
    <x v="2"/>
    <n v="174220"/>
    <n v="29224"/>
    <n v="35120"/>
    <n v="161460"/>
    <n v="126340"/>
  </r>
  <r>
    <s v="Influencer695"/>
    <x v="0"/>
    <x v="3"/>
    <x v="18"/>
    <x v="4"/>
    <x v="3"/>
    <x v="693"/>
    <n v="421.2"/>
    <n v="10527000"/>
    <n v="979400"/>
    <x v="2"/>
    <n v="174470"/>
    <n v="29266"/>
    <n v="35170"/>
    <n v="161690"/>
    <n v="126520"/>
  </r>
  <r>
    <s v="Influencer696"/>
    <x v="1"/>
    <x v="4"/>
    <x v="19"/>
    <x v="4"/>
    <x v="4"/>
    <x v="694"/>
    <n v="421.8"/>
    <n v="10542000"/>
    <n v="980800"/>
    <x v="2"/>
    <n v="174720"/>
    <n v="29308"/>
    <n v="35220"/>
    <n v="161920"/>
    <n v="126700"/>
  </r>
  <r>
    <s v="Influencer697"/>
    <x v="2"/>
    <x v="0"/>
    <x v="20"/>
    <x v="4"/>
    <x v="5"/>
    <x v="695"/>
    <n v="422.4"/>
    <n v="10557000"/>
    <n v="982200"/>
    <x v="2"/>
    <n v="174970"/>
    <n v="29350"/>
    <n v="35270"/>
    <n v="162150"/>
    <n v="126880"/>
  </r>
  <r>
    <s v="Influencer698"/>
    <x v="0"/>
    <x v="1"/>
    <x v="0"/>
    <x v="0"/>
    <x v="0"/>
    <x v="696"/>
    <n v="423"/>
    <n v="10572000"/>
    <n v="983600"/>
    <x v="2"/>
    <n v="175220"/>
    <n v="29392"/>
    <n v="35320"/>
    <n v="162380"/>
    <n v="127060"/>
  </r>
  <r>
    <s v="Influencer699"/>
    <x v="1"/>
    <x v="2"/>
    <x v="1"/>
    <x v="0"/>
    <x v="1"/>
    <x v="697"/>
    <n v="423.6"/>
    <n v="10587000"/>
    <n v="985000"/>
    <x v="2"/>
    <n v="175470"/>
    <n v="29434"/>
    <n v="35370"/>
    <n v="162610"/>
    <n v="127240"/>
  </r>
  <r>
    <s v="Influencer700"/>
    <x v="2"/>
    <x v="3"/>
    <x v="2"/>
    <x v="0"/>
    <x v="2"/>
    <x v="698"/>
    <n v="424.2"/>
    <n v="10602000"/>
    <n v="986400"/>
    <x v="2"/>
    <n v="175720"/>
    <n v="29476"/>
    <n v="35420"/>
    <n v="162840"/>
    <n v="127420"/>
  </r>
  <r>
    <s v="Influencer701"/>
    <x v="0"/>
    <x v="4"/>
    <x v="3"/>
    <x v="0"/>
    <x v="3"/>
    <x v="699"/>
    <n v="424.8"/>
    <n v="10617000"/>
    <n v="987800"/>
    <x v="2"/>
    <n v="175970"/>
    <n v="29518"/>
    <n v="35470"/>
    <n v="163070"/>
    <n v="127600"/>
  </r>
  <r>
    <s v="Influencer702"/>
    <x v="1"/>
    <x v="0"/>
    <x v="4"/>
    <x v="0"/>
    <x v="4"/>
    <x v="700"/>
    <n v="425.4"/>
    <n v="10632000"/>
    <n v="989200"/>
    <x v="2"/>
    <n v="176220"/>
    <n v="29560"/>
    <n v="35520"/>
    <n v="163300"/>
    <n v="127780"/>
  </r>
  <r>
    <s v="Influencer703"/>
    <x v="2"/>
    <x v="1"/>
    <x v="5"/>
    <x v="0"/>
    <x v="5"/>
    <x v="701"/>
    <n v="426"/>
    <n v="10647000"/>
    <n v="990600"/>
    <x v="2"/>
    <n v="176470"/>
    <n v="29602"/>
    <n v="35570"/>
    <n v="163530"/>
    <n v="127960"/>
  </r>
  <r>
    <s v="Influencer704"/>
    <x v="0"/>
    <x v="2"/>
    <x v="6"/>
    <x v="0"/>
    <x v="0"/>
    <x v="702"/>
    <n v="426.6"/>
    <n v="10662000"/>
    <n v="992000"/>
    <x v="2"/>
    <n v="176720"/>
    <n v="29644"/>
    <n v="35620"/>
    <n v="163760"/>
    <n v="128140"/>
  </r>
  <r>
    <s v="Influencer705"/>
    <x v="1"/>
    <x v="3"/>
    <x v="19"/>
    <x v="4"/>
    <x v="1"/>
    <x v="703"/>
    <n v="427.2"/>
    <n v="10677000"/>
    <n v="993400"/>
    <x v="2"/>
    <n v="176970"/>
    <n v="29686"/>
    <n v="35670"/>
    <n v="163990"/>
    <n v="128320"/>
  </r>
  <r>
    <s v="Influencer706"/>
    <x v="2"/>
    <x v="4"/>
    <x v="6"/>
    <x v="0"/>
    <x v="2"/>
    <x v="704"/>
    <n v="427.8"/>
    <n v="10692000"/>
    <n v="994800"/>
    <x v="2"/>
    <n v="177220"/>
    <n v="29728"/>
    <n v="35720"/>
    <n v="164220"/>
    <n v="128500"/>
  </r>
  <r>
    <s v="Influencer707"/>
    <x v="0"/>
    <x v="0"/>
    <x v="6"/>
    <x v="0"/>
    <x v="3"/>
    <x v="705"/>
    <n v="428.4"/>
    <n v="10707000"/>
    <n v="996200"/>
    <x v="2"/>
    <n v="177470"/>
    <n v="29770"/>
    <n v="35770"/>
    <n v="164450"/>
    <n v="128680"/>
  </r>
  <r>
    <s v="Influencer708"/>
    <x v="1"/>
    <x v="1"/>
    <x v="7"/>
    <x v="1"/>
    <x v="4"/>
    <x v="706"/>
    <n v="429"/>
    <n v="10722000"/>
    <n v="997600"/>
    <x v="2"/>
    <n v="177720"/>
    <n v="29812"/>
    <n v="35820"/>
    <n v="164680"/>
    <n v="128860"/>
  </r>
  <r>
    <s v="Influencer709"/>
    <x v="2"/>
    <x v="2"/>
    <x v="8"/>
    <x v="1"/>
    <x v="5"/>
    <x v="707"/>
    <n v="429.6"/>
    <n v="10737000"/>
    <n v="999000"/>
    <x v="2"/>
    <n v="177970"/>
    <n v="29854"/>
    <n v="35870"/>
    <n v="164910"/>
    <n v="129040"/>
  </r>
  <r>
    <s v="Influencer710"/>
    <x v="0"/>
    <x v="3"/>
    <x v="9"/>
    <x v="1"/>
    <x v="0"/>
    <x v="708"/>
    <n v="430.2"/>
    <n v="10752000"/>
    <n v="1000400"/>
    <x v="2"/>
    <n v="178220"/>
    <n v="29896"/>
    <n v="35920"/>
    <n v="165140"/>
    <n v="129220"/>
  </r>
  <r>
    <s v="Influencer711"/>
    <x v="1"/>
    <x v="4"/>
    <x v="10"/>
    <x v="1"/>
    <x v="1"/>
    <x v="709"/>
    <n v="430.8"/>
    <n v="10767000"/>
    <n v="1001800"/>
    <x v="2"/>
    <n v="178470"/>
    <n v="29938"/>
    <n v="35970"/>
    <n v="165370"/>
    <n v="129400"/>
  </r>
  <r>
    <s v="Influencer712"/>
    <x v="2"/>
    <x v="0"/>
    <x v="11"/>
    <x v="1"/>
    <x v="2"/>
    <x v="710"/>
    <n v="431.4"/>
    <n v="10782000"/>
    <n v="1003200"/>
    <x v="2"/>
    <n v="178720"/>
    <n v="29980"/>
    <n v="36020"/>
    <n v="165600"/>
    <n v="129580"/>
  </r>
  <r>
    <s v="Influencer713"/>
    <x v="0"/>
    <x v="1"/>
    <x v="12"/>
    <x v="2"/>
    <x v="3"/>
    <x v="711"/>
    <n v="432"/>
    <n v="10797000"/>
    <n v="1004600"/>
    <x v="2"/>
    <n v="178970"/>
    <n v="30022"/>
    <n v="36070"/>
    <n v="165830"/>
    <n v="129760"/>
  </r>
  <r>
    <s v="Influencer714"/>
    <x v="1"/>
    <x v="2"/>
    <x v="13"/>
    <x v="2"/>
    <x v="4"/>
    <x v="712"/>
    <n v="432.6"/>
    <n v="10812000"/>
    <n v="1006000"/>
    <x v="2"/>
    <n v="179220"/>
    <n v="30064"/>
    <n v="36120"/>
    <n v="166060"/>
    <n v="129940"/>
  </r>
  <r>
    <s v="Influencer715"/>
    <x v="2"/>
    <x v="3"/>
    <x v="14"/>
    <x v="2"/>
    <x v="5"/>
    <x v="713"/>
    <n v="433.2"/>
    <n v="10827000"/>
    <n v="1007400"/>
    <x v="2"/>
    <n v="179470"/>
    <n v="30106"/>
    <n v="36170"/>
    <n v="166290"/>
    <n v="130120"/>
  </r>
  <r>
    <s v="Influencer716"/>
    <x v="0"/>
    <x v="4"/>
    <x v="15"/>
    <x v="3"/>
    <x v="0"/>
    <x v="714"/>
    <n v="433.8"/>
    <n v="10842000"/>
    <n v="1008800"/>
    <x v="2"/>
    <n v="179720"/>
    <n v="30148"/>
    <n v="36220"/>
    <n v="166520"/>
    <n v="130300"/>
  </r>
  <r>
    <s v="Influencer717"/>
    <x v="1"/>
    <x v="0"/>
    <x v="16"/>
    <x v="3"/>
    <x v="1"/>
    <x v="715"/>
    <n v="434.4"/>
    <n v="10857000"/>
    <n v="1010200"/>
    <x v="2"/>
    <n v="179970"/>
    <n v="30190"/>
    <n v="36270"/>
    <n v="166750"/>
    <n v="130480"/>
  </r>
  <r>
    <s v="Influencer718"/>
    <x v="2"/>
    <x v="1"/>
    <x v="17"/>
    <x v="4"/>
    <x v="2"/>
    <x v="716"/>
    <n v="435"/>
    <n v="10872000"/>
    <n v="1011600"/>
    <x v="2"/>
    <n v="180220"/>
    <n v="30232"/>
    <n v="36320"/>
    <n v="166980"/>
    <n v="130660"/>
  </r>
  <r>
    <s v="Influencer719"/>
    <x v="0"/>
    <x v="2"/>
    <x v="18"/>
    <x v="4"/>
    <x v="3"/>
    <x v="717"/>
    <n v="435.6"/>
    <n v="10887000"/>
    <n v="1013000"/>
    <x v="2"/>
    <n v="180470"/>
    <n v="30274"/>
    <n v="36370"/>
    <n v="167210"/>
    <n v="130840"/>
  </r>
  <r>
    <s v="Influencer720"/>
    <x v="1"/>
    <x v="3"/>
    <x v="19"/>
    <x v="4"/>
    <x v="4"/>
    <x v="718"/>
    <n v="436.2"/>
    <n v="10902000"/>
    <n v="1014400"/>
    <x v="2"/>
    <n v="180720"/>
    <n v="30316"/>
    <n v="36420"/>
    <n v="167440"/>
    <n v="131020"/>
  </r>
  <r>
    <s v="Influencer721"/>
    <x v="2"/>
    <x v="4"/>
    <x v="20"/>
    <x v="4"/>
    <x v="5"/>
    <x v="719"/>
    <n v="436.8"/>
    <n v="10917000"/>
    <n v="1015800"/>
    <x v="2"/>
    <n v="180970"/>
    <n v="30358"/>
    <n v="36470"/>
    <n v="167670"/>
    <n v="131200"/>
  </r>
  <r>
    <s v="Influencer722"/>
    <x v="0"/>
    <x v="0"/>
    <x v="0"/>
    <x v="0"/>
    <x v="0"/>
    <x v="720"/>
    <n v="437.4"/>
    <n v="10932000"/>
    <n v="1017200"/>
    <x v="2"/>
    <n v="181220"/>
    <n v="30400"/>
    <n v="36520"/>
    <n v="167900"/>
    <n v="131380"/>
  </r>
  <r>
    <s v="Influencer723"/>
    <x v="1"/>
    <x v="1"/>
    <x v="1"/>
    <x v="0"/>
    <x v="1"/>
    <x v="721"/>
    <n v="438"/>
    <n v="10947000"/>
    <n v="1018600"/>
    <x v="2"/>
    <n v="181470"/>
    <n v="30442"/>
    <n v="36570"/>
    <n v="168130"/>
    <n v="131560"/>
  </r>
  <r>
    <s v="Influencer724"/>
    <x v="2"/>
    <x v="2"/>
    <x v="2"/>
    <x v="0"/>
    <x v="2"/>
    <x v="722"/>
    <n v="438.6"/>
    <n v="10962000"/>
    <n v="1020000"/>
    <x v="2"/>
    <n v="181720"/>
    <n v="30484"/>
    <n v="36620"/>
    <n v="168360"/>
    <n v="131740"/>
  </r>
  <r>
    <s v="Influencer725"/>
    <x v="0"/>
    <x v="3"/>
    <x v="3"/>
    <x v="0"/>
    <x v="3"/>
    <x v="723"/>
    <n v="439.2"/>
    <n v="10977000"/>
    <n v="1021400"/>
    <x v="2"/>
    <n v="181970"/>
    <n v="30526"/>
    <n v="36670"/>
    <n v="168590"/>
    <n v="131920"/>
  </r>
  <r>
    <s v="Influencer726"/>
    <x v="1"/>
    <x v="4"/>
    <x v="4"/>
    <x v="0"/>
    <x v="4"/>
    <x v="724"/>
    <n v="439.8"/>
    <n v="10992000"/>
    <n v="1022800"/>
    <x v="2"/>
    <n v="182220"/>
    <n v="30568"/>
    <n v="36720"/>
    <n v="168820"/>
    <n v="132100"/>
  </r>
  <r>
    <s v="Influencer727"/>
    <x v="2"/>
    <x v="0"/>
    <x v="5"/>
    <x v="0"/>
    <x v="5"/>
    <x v="725"/>
    <n v="440.4"/>
    <n v="11007000"/>
    <n v="1024200"/>
    <x v="2"/>
    <n v="182470"/>
    <n v="30610"/>
    <n v="36770"/>
    <n v="169050"/>
    <n v="132280"/>
  </r>
  <r>
    <s v="Influencer728"/>
    <x v="0"/>
    <x v="1"/>
    <x v="6"/>
    <x v="0"/>
    <x v="0"/>
    <x v="726"/>
    <n v="441"/>
    <n v="11022000"/>
    <n v="1025600"/>
    <x v="2"/>
    <n v="182720"/>
    <n v="30652"/>
    <n v="36820"/>
    <n v="169280"/>
    <n v="132460"/>
  </r>
  <r>
    <s v="Influencer729"/>
    <x v="1"/>
    <x v="2"/>
    <x v="19"/>
    <x v="4"/>
    <x v="1"/>
    <x v="727"/>
    <n v="441.6"/>
    <n v="11037000"/>
    <n v="1027000"/>
    <x v="2"/>
    <n v="182970"/>
    <n v="30694"/>
    <n v="36870"/>
    <n v="169510"/>
    <n v="132640"/>
  </r>
  <r>
    <s v="Influencer730"/>
    <x v="2"/>
    <x v="3"/>
    <x v="6"/>
    <x v="0"/>
    <x v="2"/>
    <x v="728"/>
    <n v="442.2"/>
    <n v="11052000"/>
    <n v="1028400"/>
    <x v="2"/>
    <n v="183220"/>
    <n v="30736"/>
    <n v="36920"/>
    <n v="169740"/>
    <n v="132820"/>
  </r>
  <r>
    <s v="Influencer731"/>
    <x v="0"/>
    <x v="4"/>
    <x v="6"/>
    <x v="0"/>
    <x v="3"/>
    <x v="729"/>
    <n v="442.8"/>
    <n v="11067000"/>
    <n v="1029800"/>
    <x v="2"/>
    <n v="183470"/>
    <n v="30778"/>
    <n v="36970"/>
    <n v="169970"/>
    <n v="133000"/>
  </r>
  <r>
    <s v="Influencer732"/>
    <x v="1"/>
    <x v="0"/>
    <x v="7"/>
    <x v="1"/>
    <x v="4"/>
    <x v="730"/>
    <n v="443.4"/>
    <n v="11082000"/>
    <n v="1031200"/>
    <x v="2"/>
    <n v="183720"/>
    <n v="30820"/>
    <n v="37020"/>
    <n v="170200"/>
    <n v="133180"/>
  </r>
  <r>
    <s v="Influencer733"/>
    <x v="2"/>
    <x v="1"/>
    <x v="8"/>
    <x v="1"/>
    <x v="5"/>
    <x v="731"/>
    <n v="444"/>
    <n v="11097000"/>
    <n v="1032600"/>
    <x v="2"/>
    <n v="183970"/>
    <n v="30862"/>
    <n v="37070"/>
    <n v="170430"/>
    <n v="133360"/>
  </r>
  <r>
    <s v="Influencer734"/>
    <x v="0"/>
    <x v="2"/>
    <x v="9"/>
    <x v="1"/>
    <x v="0"/>
    <x v="732"/>
    <n v="444.6"/>
    <n v="11112000"/>
    <n v="1034000"/>
    <x v="2"/>
    <n v="184220"/>
    <n v="30904"/>
    <n v="37120"/>
    <n v="170660"/>
    <n v="133540"/>
  </r>
  <r>
    <s v="Influencer735"/>
    <x v="1"/>
    <x v="3"/>
    <x v="10"/>
    <x v="1"/>
    <x v="1"/>
    <x v="733"/>
    <n v="445.2"/>
    <n v="11127000"/>
    <n v="1035400"/>
    <x v="2"/>
    <n v="184470"/>
    <n v="30946"/>
    <n v="37170"/>
    <n v="170890"/>
    <n v="133720"/>
  </r>
  <r>
    <s v="Influencer736"/>
    <x v="2"/>
    <x v="4"/>
    <x v="11"/>
    <x v="1"/>
    <x v="2"/>
    <x v="734"/>
    <n v="445.8"/>
    <n v="11142000"/>
    <n v="1036800"/>
    <x v="2"/>
    <n v="184720"/>
    <n v="30988"/>
    <n v="37220"/>
    <n v="171120"/>
    <n v="133900"/>
  </r>
  <r>
    <s v="Influencer737"/>
    <x v="0"/>
    <x v="0"/>
    <x v="12"/>
    <x v="2"/>
    <x v="3"/>
    <x v="735"/>
    <n v="446.4"/>
    <n v="11157000"/>
    <n v="1038200"/>
    <x v="2"/>
    <n v="184970"/>
    <n v="31030"/>
    <n v="37270"/>
    <n v="171350"/>
    <n v="134080"/>
  </r>
  <r>
    <s v="Influencer738"/>
    <x v="1"/>
    <x v="1"/>
    <x v="13"/>
    <x v="2"/>
    <x v="4"/>
    <x v="736"/>
    <n v="447"/>
    <n v="11172000"/>
    <n v="1039600"/>
    <x v="2"/>
    <n v="185220"/>
    <n v="31072"/>
    <n v="37320"/>
    <n v="171580"/>
    <n v="134260"/>
  </r>
  <r>
    <s v="Influencer739"/>
    <x v="2"/>
    <x v="2"/>
    <x v="14"/>
    <x v="2"/>
    <x v="5"/>
    <x v="737"/>
    <n v="447.6"/>
    <n v="11187000"/>
    <n v="1041000"/>
    <x v="2"/>
    <n v="185470"/>
    <n v="31114"/>
    <n v="37370"/>
    <n v="171810"/>
    <n v="134440"/>
  </r>
  <r>
    <s v="Influencer740"/>
    <x v="0"/>
    <x v="3"/>
    <x v="15"/>
    <x v="3"/>
    <x v="0"/>
    <x v="738"/>
    <n v="448.2"/>
    <n v="11202000"/>
    <n v="1042400"/>
    <x v="2"/>
    <n v="185720"/>
    <n v="31156"/>
    <n v="37420"/>
    <n v="172040"/>
    <n v="134620"/>
  </r>
  <r>
    <s v="Influencer741"/>
    <x v="1"/>
    <x v="4"/>
    <x v="16"/>
    <x v="3"/>
    <x v="1"/>
    <x v="739"/>
    <n v="448.8"/>
    <n v="11217000"/>
    <n v="1043800"/>
    <x v="2"/>
    <n v="185970"/>
    <n v="31198"/>
    <n v="37470"/>
    <n v="172270"/>
    <n v="134800"/>
  </r>
  <r>
    <s v="Influencer742"/>
    <x v="2"/>
    <x v="0"/>
    <x v="17"/>
    <x v="4"/>
    <x v="2"/>
    <x v="740"/>
    <n v="449.4"/>
    <n v="11232000"/>
    <n v="1045200"/>
    <x v="2"/>
    <n v="186220"/>
    <n v="31240"/>
    <n v="37520"/>
    <n v="172500"/>
    <n v="134980"/>
  </r>
  <r>
    <s v="Influencer743"/>
    <x v="0"/>
    <x v="1"/>
    <x v="18"/>
    <x v="4"/>
    <x v="3"/>
    <x v="741"/>
    <n v="450"/>
    <n v="11247000"/>
    <n v="1046600"/>
    <x v="2"/>
    <n v="186470"/>
    <n v="31282"/>
    <n v="37570"/>
    <n v="172730"/>
    <n v="135160"/>
  </r>
  <r>
    <s v="Influencer744"/>
    <x v="1"/>
    <x v="2"/>
    <x v="19"/>
    <x v="4"/>
    <x v="4"/>
    <x v="742"/>
    <n v="450.6"/>
    <n v="11262000"/>
    <n v="1048000"/>
    <x v="2"/>
    <n v="186720"/>
    <n v="31324"/>
    <n v="37620"/>
    <n v="172960"/>
    <n v="135340"/>
  </r>
  <r>
    <s v="Influencer745"/>
    <x v="2"/>
    <x v="3"/>
    <x v="20"/>
    <x v="4"/>
    <x v="5"/>
    <x v="743"/>
    <n v="451.2"/>
    <n v="11277000"/>
    <n v="1049400"/>
    <x v="2"/>
    <n v="186970"/>
    <n v="31366"/>
    <n v="37670"/>
    <n v="173190"/>
    <n v="135520"/>
  </r>
  <r>
    <s v="Influencer746"/>
    <x v="0"/>
    <x v="4"/>
    <x v="0"/>
    <x v="0"/>
    <x v="0"/>
    <x v="744"/>
    <n v="451.8"/>
    <n v="11292000"/>
    <n v="1050800"/>
    <x v="2"/>
    <n v="187220"/>
    <n v="31408"/>
    <n v="37720"/>
    <n v="173420"/>
    <n v="135700"/>
  </r>
  <r>
    <s v="Influencer747"/>
    <x v="1"/>
    <x v="0"/>
    <x v="1"/>
    <x v="0"/>
    <x v="1"/>
    <x v="745"/>
    <n v="452.4"/>
    <n v="11307000"/>
    <n v="1052200"/>
    <x v="2"/>
    <n v="187470"/>
    <n v="31450"/>
    <n v="37770"/>
    <n v="173650"/>
    <n v="135880"/>
  </r>
  <r>
    <s v="Influencer748"/>
    <x v="2"/>
    <x v="1"/>
    <x v="2"/>
    <x v="0"/>
    <x v="2"/>
    <x v="746"/>
    <n v="453"/>
    <n v="11322000"/>
    <n v="1053600"/>
    <x v="2"/>
    <n v="187720"/>
    <n v="31492"/>
    <n v="37820"/>
    <n v="173880"/>
    <n v="136060"/>
  </r>
  <r>
    <s v="Influencer749"/>
    <x v="0"/>
    <x v="2"/>
    <x v="3"/>
    <x v="0"/>
    <x v="3"/>
    <x v="747"/>
    <n v="453.6"/>
    <n v="11337000"/>
    <n v="1055000"/>
    <x v="2"/>
    <n v="187970"/>
    <n v="31534"/>
    <n v="37870"/>
    <n v="174110"/>
    <n v="136240"/>
  </r>
  <r>
    <s v="Influencer750"/>
    <x v="1"/>
    <x v="3"/>
    <x v="4"/>
    <x v="0"/>
    <x v="4"/>
    <x v="748"/>
    <n v="454.2"/>
    <n v="11352000"/>
    <n v="1056400"/>
    <x v="2"/>
    <n v="188220"/>
    <n v="31576"/>
    <n v="37920"/>
    <n v="174340"/>
    <n v="136420"/>
  </r>
  <r>
    <s v="Influencer751"/>
    <x v="2"/>
    <x v="4"/>
    <x v="5"/>
    <x v="0"/>
    <x v="5"/>
    <x v="749"/>
    <n v="454.8"/>
    <n v="11367000"/>
    <n v="1057800"/>
    <x v="2"/>
    <n v="188470"/>
    <n v="31618"/>
    <n v="37970"/>
    <n v="174570"/>
    <n v="136600"/>
  </r>
  <r>
    <s v="Influencer752"/>
    <x v="0"/>
    <x v="0"/>
    <x v="6"/>
    <x v="0"/>
    <x v="0"/>
    <x v="750"/>
    <n v="455.4"/>
    <n v="11382000"/>
    <n v="1059200"/>
    <x v="2"/>
    <n v="188720"/>
    <n v="31660"/>
    <n v="38020"/>
    <n v="174800"/>
    <n v="136780"/>
  </r>
  <r>
    <s v="Influencer753"/>
    <x v="1"/>
    <x v="1"/>
    <x v="19"/>
    <x v="4"/>
    <x v="1"/>
    <x v="751"/>
    <n v="456"/>
    <n v="11397000"/>
    <n v="1060600"/>
    <x v="2"/>
    <n v="188970"/>
    <n v="31702"/>
    <n v="38070"/>
    <n v="175030"/>
    <n v="136960"/>
  </r>
  <r>
    <s v="Influencer754"/>
    <x v="2"/>
    <x v="2"/>
    <x v="6"/>
    <x v="0"/>
    <x v="2"/>
    <x v="752"/>
    <n v="456.6"/>
    <n v="11412000"/>
    <n v="1062000"/>
    <x v="2"/>
    <n v="189220"/>
    <n v="31744"/>
    <n v="38120"/>
    <n v="175260"/>
    <n v="137140"/>
  </r>
  <r>
    <s v="Influencer755"/>
    <x v="0"/>
    <x v="3"/>
    <x v="6"/>
    <x v="0"/>
    <x v="3"/>
    <x v="753"/>
    <n v="457.2"/>
    <n v="11427000"/>
    <n v="1063400"/>
    <x v="2"/>
    <n v="189470"/>
    <n v="31786"/>
    <n v="38170"/>
    <n v="175490"/>
    <n v="137320"/>
  </r>
  <r>
    <s v="Influencer756"/>
    <x v="1"/>
    <x v="4"/>
    <x v="7"/>
    <x v="1"/>
    <x v="4"/>
    <x v="754"/>
    <n v="457.8"/>
    <n v="11442000"/>
    <n v="1064800"/>
    <x v="2"/>
    <n v="189720"/>
    <n v="31828"/>
    <n v="38220"/>
    <n v="175720"/>
    <n v="137500"/>
  </r>
  <r>
    <s v="Influencer757"/>
    <x v="2"/>
    <x v="0"/>
    <x v="8"/>
    <x v="1"/>
    <x v="5"/>
    <x v="755"/>
    <n v="458.4"/>
    <n v="11457000"/>
    <n v="1066200"/>
    <x v="2"/>
    <n v="189970"/>
    <n v="31870"/>
    <n v="38270"/>
    <n v="175950"/>
    <n v="137680"/>
  </r>
  <r>
    <s v="Influencer758"/>
    <x v="0"/>
    <x v="1"/>
    <x v="9"/>
    <x v="1"/>
    <x v="0"/>
    <x v="756"/>
    <n v="459"/>
    <n v="11472000"/>
    <n v="1067600"/>
    <x v="2"/>
    <n v="190220"/>
    <n v="31912"/>
    <n v="38320"/>
    <n v="176180"/>
    <n v="137860"/>
  </r>
  <r>
    <s v="Influencer759"/>
    <x v="1"/>
    <x v="2"/>
    <x v="10"/>
    <x v="1"/>
    <x v="1"/>
    <x v="757"/>
    <n v="459.6"/>
    <n v="11487000"/>
    <n v="1069000"/>
    <x v="2"/>
    <n v="190470"/>
    <n v="31954"/>
    <n v="38370"/>
    <n v="176410"/>
    <n v="138040"/>
  </r>
  <r>
    <s v="Influencer760"/>
    <x v="2"/>
    <x v="3"/>
    <x v="11"/>
    <x v="1"/>
    <x v="2"/>
    <x v="758"/>
    <n v="460.2"/>
    <n v="11502000"/>
    <n v="1070400"/>
    <x v="2"/>
    <n v="190720"/>
    <n v="31996"/>
    <n v="38420"/>
    <n v="176640"/>
    <n v="138220"/>
  </r>
  <r>
    <s v="Influencer761"/>
    <x v="0"/>
    <x v="4"/>
    <x v="12"/>
    <x v="2"/>
    <x v="3"/>
    <x v="759"/>
    <n v="460.8"/>
    <n v="11517000"/>
    <n v="1071800"/>
    <x v="2"/>
    <n v="190970"/>
    <n v="32038"/>
    <n v="38470"/>
    <n v="176870"/>
    <n v="138400"/>
  </r>
  <r>
    <s v="Influencer762"/>
    <x v="1"/>
    <x v="2"/>
    <x v="13"/>
    <x v="2"/>
    <x v="4"/>
    <x v="760"/>
    <n v="461.4"/>
    <n v="11532000"/>
    <n v="1073200"/>
    <x v="2"/>
    <n v="191220"/>
    <n v="32080"/>
    <n v="38520"/>
    <n v="177100"/>
    <n v="138580"/>
  </r>
  <r>
    <s v="Influencer763"/>
    <x v="2"/>
    <x v="2"/>
    <x v="14"/>
    <x v="2"/>
    <x v="5"/>
    <x v="761"/>
    <n v="462"/>
    <n v="11547000"/>
    <n v="1074600"/>
    <x v="2"/>
    <n v="191470"/>
    <n v="32122"/>
    <n v="38570"/>
    <n v="177330"/>
    <n v="138760"/>
  </r>
  <r>
    <s v="Influencer764"/>
    <x v="0"/>
    <x v="2"/>
    <x v="15"/>
    <x v="3"/>
    <x v="0"/>
    <x v="762"/>
    <n v="462.6"/>
    <n v="11562000"/>
    <n v="1076000"/>
    <x v="2"/>
    <n v="191720"/>
    <n v="32164"/>
    <n v="38620"/>
    <n v="177560"/>
    <n v="138940"/>
  </r>
  <r>
    <s v="Influencer765"/>
    <x v="1"/>
    <x v="2"/>
    <x v="16"/>
    <x v="3"/>
    <x v="1"/>
    <x v="763"/>
    <n v="463.2"/>
    <n v="11577000"/>
    <n v="1077400"/>
    <x v="2"/>
    <n v="191970"/>
    <n v="32206"/>
    <n v="38670"/>
    <n v="177790"/>
    <n v="139120"/>
  </r>
  <r>
    <s v="Influencer766"/>
    <x v="2"/>
    <x v="2"/>
    <x v="17"/>
    <x v="4"/>
    <x v="2"/>
    <x v="764"/>
    <n v="463.8"/>
    <n v="11592000"/>
    <n v="1078800"/>
    <x v="2"/>
    <n v="192220"/>
    <n v="32248"/>
    <n v="38720"/>
    <n v="178020"/>
    <n v="139300"/>
  </r>
  <r>
    <s v="Influencer767"/>
    <x v="0"/>
    <x v="2"/>
    <x v="18"/>
    <x v="4"/>
    <x v="3"/>
    <x v="765"/>
    <n v="464.4"/>
    <n v="11607000"/>
    <n v="1080200"/>
    <x v="2"/>
    <n v="192470"/>
    <n v="32290"/>
    <n v="38770"/>
    <n v="178250"/>
    <n v="139480"/>
  </r>
  <r>
    <s v="Influencer768"/>
    <x v="1"/>
    <x v="2"/>
    <x v="19"/>
    <x v="4"/>
    <x v="4"/>
    <x v="766"/>
    <n v="465"/>
    <n v="11622000"/>
    <n v="1081600"/>
    <x v="2"/>
    <n v="192720"/>
    <n v="32332"/>
    <n v="38820"/>
    <n v="178480"/>
    <n v="139660"/>
  </r>
  <r>
    <s v="Influencer769"/>
    <x v="2"/>
    <x v="2"/>
    <x v="20"/>
    <x v="4"/>
    <x v="5"/>
    <x v="767"/>
    <n v="465.6"/>
    <n v="11637000"/>
    <n v="1083000"/>
    <x v="2"/>
    <n v="192970"/>
    <n v="32374"/>
    <n v="38870"/>
    <n v="178710"/>
    <n v="139840"/>
  </r>
  <r>
    <s v="Influencer770"/>
    <x v="0"/>
    <x v="2"/>
    <x v="0"/>
    <x v="0"/>
    <x v="0"/>
    <x v="768"/>
    <n v="466.2"/>
    <n v="11652000"/>
    <n v="1084400"/>
    <x v="2"/>
    <n v="193220"/>
    <n v="32416"/>
    <n v="38920"/>
    <n v="178940"/>
    <n v="140020"/>
  </r>
  <r>
    <s v="Influencer771"/>
    <x v="1"/>
    <x v="2"/>
    <x v="1"/>
    <x v="0"/>
    <x v="1"/>
    <x v="769"/>
    <n v="466.8"/>
    <n v="11667000"/>
    <n v="1085800"/>
    <x v="2"/>
    <n v="193470"/>
    <n v="32458"/>
    <n v="38970"/>
    <n v="179170"/>
    <n v="140200"/>
  </r>
  <r>
    <s v="Influencer772"/>
    <x v="2"/>
    <x v="0"/>
    <x v="2"/>
    <x v="0"/>
    <x v="2"/>
    <x v="770"/>
    <n v="467.4"/>
    <n v="11682000"/>
    <n v="1087200"/>
    <x v="2"/>
    <n v="193720"/>
    <n v="32500"/>
    <n v="39020"/>
    <n v="179400"/>
    <n v="140380"/>
  </r>
  <r>
    <s v="Influencer773"/>
    <x v="0"/>
    <x v="1"/>
    <x v="3"/>
    <x v="0"/>
    <x v="3"/>
    <x v="771"/>
    <n v="468"/>
    <n v="11697000"/>
    <n v="1088600"/>
    <x v="2"/>
    <n v="193970"/>
    <n v="32542"/>
    <n v="39070"/>
    <n v="179630"/>
    <n v="140560"/>
  </r>
  <r>
    <s v="Influencer774"/>
    <x v="1"/>
    <x v="2"/>
    <x v="4"/>
    <x v="0"/>
    <x v="4"/>
    <x v="772"/>
    <n v="468.6"/>
    <n v="11712000"/>
    <n v="1090000"/>
    <x v="2"/>
    <n v="194220"/>
    <n v="32584"/>
    <n v="39120"/>
    <n v="179860"/>
    <n v="140740"/>
  </r>
  <r>
    <s v="Influencer775"/>
    <x v="2"/>
    <x v="3"/>
    <x v="5"/>
    <x v="0"/>
    <x v="5"/>
    <x v="773"/>
    <n v="469.2"/>
    <n v="11727000"/>
    <n v="1091400"/>
    <x v="2"/>
    <n v="194470"/>
    <n v="32626"/>
    <n v="39170"/>
    <n v="180090"/>
    <n v="140920"/>
  </r>
  <r>
    <s v="Influencer776"/>
    <x v="0"/>
    <x v="4"/>
    <x v="6"/>
    <x v="0"/>
    <x v="0"/>
    <x v="774"/>
    <n v="469.8"/>
    <n v="11742000"/>
    <n v="1092800"/>
    <x v="2"/>
    <n v="194720"/>
    <n v="32668"/>
    <n v="39220"/>
    <n v="180320"/>
    <n v="141100"/>
  </r>
  <r>
    <s v="Influencer777"/>
    <x v="1"/>
    <x v="0"/>
    <x v="19"/>
    <x v="4"/>
    <x v="1"/>
    <x v="775"/>
    <n v="470.4"/>
    <n v="11757000"/>
    <n v="1094200"/>
    <x v="2"/>
    <n v="194970"/>
    <n v="32710"/>
    <n v="39270"/>
    <n v="180550"/>
    <n v="141280"/>
  </r>
  <r>
    <s v="Influencer778"/>
    <x v="2"/>
    <x v="1"/>
    <x v="6"/>
    <x v="0"/>
    <x v="2"/>
    <x v="776"/>
    <n v="471"/>
    <n v="11772000"/>
    <n v="1095600"/>
    <x v="2"/>
    <n v="195220"/>
    <n v="32752"/>
    <n v="39320"/>
    <n v="180780"/>
    <n v="141460"/>
  </r>
  <r>
    <s v="Influencer779"/>
    <x v="0"/>
    <x v="2"/>
    <x v="6"/>
    <x v="0"/>
    <x v="3"/>
    <x v="777"/>
    <n v="471.6"/>
    <n v="11787000"/>
    <n v="1097000"/>
    <x v="2"/>
    <n v="195470"/>
    <n v="32794"/>
    <n v="39370"/>
    <n v="181010"/>
    <n v="141640"/>
  </r>
  <r>
    <s v="Influencer780"/>
    <x v="1"/>
    <x v="3"/>
    <x v="7"/>
    <x v="1"/>
    <x v="4"/>
    <x v="778"/>
    <n v="472.2"/>
    <n v="11802000"/>
    <n v="1098400"/>
    <x v="2"/>
    <n v="195720"/>
    <n v="32836"/>
    <n v="39420"/>
    <n v="181240"/>
    <n v="141820"/>
  </r>
  <r>
    <s v="Influencer781"/>
    <x v="2"/>
    <x v="4"/>
    <x v="8"/>
    <x v="1"/>
    <x v="5"/>
    <x v="779"/>
    <n v="472.8"/>
    <n v="11817000"/>
    <n v="1099800"/>
    <x v="2"/>
    <n v="195970"/>
    <n v="32878"/>
    <n v="39470"/>
    <n v="181470"/>
    <n v="142000"/>
  </r>
  <r>
    <s v="Influencer782"/>
    <x v="0"/>
    <x v="0"/>
    <x v="9"/>
    <x v="1"/>
    <x v="0"/>
    <x v="780"/>
    <n v="473.4"/>
    <n v="11832000"/>
    <n v="1101200"/>
    <x v="2"/>
    <n v="196220"/>
    <n v="32920"/>
    <n v="39520"/>
    <n v="181700"/>
    <n v="142180"/>
  </r>
  <r>
    <s v="Influencer783"/>
    <x v="1"/>
    <x v="1"/>
    <x v="10"/>
    <x v="1"/>
    <x v="1"/>
    <x v="781"/>
    <n v="474"/>
    <n v="11847000"/>
    <n v="1102600"/>
    <x v="2"/>
    <n v="196470"/>
    <n v="32962"/>
    <n v="39570"/>
    <n v="181930"/>
    <n v="142360"/>
  </r>
  <r>
    <s v="Influencer784"/>
    <x v="2"/>
    <x v="2"/>
    <x v="11"/>
    <x v="1"/>
    <x v="2"/>
    <x v="782"/>
    <n v="474.6"/>
    <n v="11862000"/>
    <n v="1104000"/>
    <x v="2"/>
    <n v="196720"/>
    <n v="33004"/>
    <n v="39620"/>
    <n v="182160"/>
    <n v="142540"/>
  </r>
  <r>
    <s v="Influencer785"/>
    <x v="0"/>
    <x v="3"/>
    <x v="12"/>
    <x v="2"/>
    <x v="3"/>
    <x v="783"/>
    <n v="475.2"/>
    <n v="11877000"/>
    <n v="1105400"/>
    <x v="2"/>
    <n v="196970"/>
    <n v="33046"/>
    <n v="39670"/>
    <n v="182390"/>
    <n v="142720"/>
  </r>
  <r>
    <s v="Influencer786"/>
    <x v="1"/>
    <x v="4"/>
    <x v="13"/>
    <x v="2"/>
    <x v="4"/>
    <x v="784"/>
    <n v="475.8"/>
    <n v="11892000"/>
    <n v="1106800"/>
    <x v="2"/>
    <n v="197220"/>
    <n v="33088"/>
    <n v="39720"/>
    <n v="182620"/>
    <n v="142900"/>
  </r>
  <r>
    <s v="Influencer787"/>
    <x v="2"/>
    <x v="0"/>
    <x v="14"/>
    <x v="2"/>
    <x v="5"/>
    <x v="785"/>
    <n v="476.4"/>
    <n v="11907000"/>
    <n v="1108200"/>
    <x v="2"/>
    <n v="197470"/>
    <n v="33130"/>
    <n v="39770"/>
    <n v="182850"/>
    <n v="143080"/>
  </r>
  <r>
    <s v="Influencer788"/>
    <x v="0"/>
    <x v="1"/>
    <x v="15"/>
    <x v="3"/>
    <x v="0"/>
    <x v="786"/>
    <n v="477"/>
    <n v="11922000"/>
    <n v="1109600"/>
    <x v="2"/>
    <n v="197720"/>
    <n v="33172"/>
    <n v="39820"/>
    <n v="183080"/>
    <n v="143260"/>
  </r>
  <r>
    <s v="Influencer789"/>
    <x v="1"/>
    <x v="2"/>
    <x v="16"/>
    <x v="3"/>
    <x v="1"/>
    <x v="787"/>
    <n v="477.6"/>
    <n v="11937000"/>
    <n v="1111000"/>
    <x v="2"/>
    <n v="197970"/>
    <n v="33214"/>
    <n v="39870"/>
    <n v="183310"/>
    <n v="143440"/>
  </r>
  <r>
    <s v="Influencer790"/>
    <x v="2"/>
    <x v="3"/>
    <x v="17"/>
    <x v="4"/>
    <x v="2"/>
    <x v="788"/>
    <n v="478.2"/>
    <n v="11952000"/>
    <n v="1112400"/>
    <x v="2"/>
    <n v="198220"/>
    <n v="33256"/>
    <n v="39920"/>
    <n v="183540"/>
    <n v="143620"/>
  </r>
  <r>
    <s v="Influencer791"/>
    <x v="0"/>
    <x v="4"/>
    <x v="18"/>
    <x v="4"/>
    <x v="3"/>
    <x v="789"/>
    <n v="478.8"/>
    <n v="11967000"/>
    <n v="1113800"/>
    <x v="2"/>
    <n v="198470"/>
    <n v="33298"/>
    <n v="39970"/>
    <n v="183770"/>
    <n v="143800"/>
  </r>
  <r>
    <s v="Influencer792"/>
    <x v="1"/>
    <x v="0"/>
    <x v="19"/>
    <x v="4"/>
    <x v="4"/>
    <x v="790"/>
    <n v="479.4"/>
    <n v="11982000"/>
    <n v="1115200"/>
    <x v="2"/>
    <n v="198720"/>
    <n v="33340"/>
    <n v="40020"/>
    <n v="184000"/>
    <n v="143980"/>
  </r>
  <r>
    <s v="Influencer793"/>
    <x v="2"/>
    <x v="1"/>
    <x v="20"/>
    <x v="4"/>
    <x v="5"/>
    <x v="791"/>
    <n v="480"/>
    <n v="11997000"/>
    <n v="1116600"/>
    <x v="2"/>
    <n v="198970"/>
    <n v="33382"/>
    <n v="40070"/>
    <n v="184230"/>
    <n v="144160"/>
  </r>
  <r>
    <s v="Influencer794"/>
    <x v="0"/>
    <x v="2"/>
    <x v="0"/>
    <x v="0"/>
    <x v="0"/>
    <x v="792"/>
    <n v="480.6"/>
    <n v="12012000"/>
    <n v="1118000"/>
    <x v="2"/>
    <n v="199220"/>
    <n v="33424"/>
    <n v="40120"/>
    <n v="184460"/>
    <n v="144340"/>
  </r>
  <r>
    <s v="Influencer795"/>
    <x v="1"/>
    <x v="3"/>
    <x v="1"/>
    <x v="0"/>
    <x v="1"/>
    <x v="793"/>
    <n v="481.2"/>
    <n v="12027000"/>
    <n v="1119400"/>
    <x v="2"/>
    <n v="199470"/>
    <n v="33466"/>
    <n v="40170"/>
    <n v="184690"/>
    <n v="144520"/>
  </r>
  <r>
    <s v="Influencer796"/>
    <x v="2"/>
    <x v="4"/>
    <x v="2"/>
    <x v="0"/>
    <x v="2"/>
    <x v="794"/>
    <n v="481.8"/>
    <n v="12042000"/>
    <n v="1120800"/>
    <x v="2"/>
    <n v="199720"/>
    <n v="33508"/>
    <n v="40220"/>
    <n v="184920"/>
    <n v="144700"/>
  </r>
  <r>
    <s v="Influencer797"/>
    <x v="0"/>
    <x v="0"/>
    <x v="3"/>
    <x v="0"/>
    <x v="3"/>
    <x v="795"/>
    <n v="482.4"/>
    <n v="12057000"/>
    <n v="1122200"/>
    <x v="2"/>
    <n v="199970"/>
    <n v="33550"/>
    <n v="40270"/>
    <n v="185150"/>
    <n v="144880"/>
  </r>
  <r>
    <s v="Influencer798"/>
    <x v="1"/>
    <x v="1"/>
    <x v="4"/>
    <x v="0"/>
    <x v="4"/>
    <x v="796"/>
    <n v="483"/>
    <n v="12072000"/>
    <n v="1123600"/>
    <x v="2"/>
    <n v="200220"/>
    <n v="33592"/>
    <n v="40320"/>
    <n v="185380"/>
    <n v="145060"/>
  </r>
  <r>
    <s v="Influencer799"/>
    <x v="2"/>
    <x v="2"/>
    <x v="5"/>
    <x v="0"/>
    <x v="5"/>
    <x v="797"/>
    <n v="483.6"/>
    <n v="12087000"/>
    <n v="1125000"/>
    <x v="2"/>
    <n v="200470"/>
    <n v="33634"/>
    <n v="40370"/>
    <n v="185610"/>
    <n v="145240"/>
  </r>
  <r>
    <s v="Influencer800"/>
    <x v="0"/>
    <x v="3"/>
    <x v="6"/>
    <x v="0"/>
    <x v="0"/>
    <x v="798"/>
    <n v="484.2"/>
    <n v="12102000"/>
    <n v="1126400"/>
    <x v="2"/>
    <n v="200720"/>
    <n v="33676"/>
    <n v="40420"/>
    <n v="185840"/>
    <n v="145420"/>
  </r>
  <r>
    <s v="Influencer801"/>
    <x v="1"/>
    <x v="4"/>
    <x v="19"/>
    <x v="4"/>
    <x v="1"/>
    <x v="799"/>
    <n v="484.8"/>
    <n v="12117000"/>
    <n v="1127800"/>
    <x v="2"/>
    <n v="200970"/>
    <n v="33718"/>
    <n v="40470"/>
    <n v="186070"/>
    <n v="145600"/>
  </r>
  <r>
    <s v="Influencer802"/>
    <x v="2"/>
    <x v="0"/>
    <x v="6"/>
    <x v="0"/>
    <x v="2"/>
    <x v="800"/>
    <n v="485.4"/>
    <n v="12132000"/>
    <n v="1129200"/>
    <x v="2"/>
    <n v="201220"/>
    <n v="33760"/>
    <n v="40520"/>
    <n v="186300"/>
    <n v="145780"/>
  </r>
  <r>
    <s v="Influencer803"/>
    <x v="0"/>
    <x v="1"/>
    <x v="6"/>
    <x v="0"/>
    <x v="3"/>
    <x v="801"/>
    <n v="486"/>
    <n v="12147000"/>
    <n v="1130600"/>
    <x v="2"/>
    <n v="201470"/>
    <n v="33802"/>
    <n v="40570"/>
    <n v="186530"/>
    <n v="145960"/>
  </r>
  <r>
    <s v="Influencer804"/>
    <x v="1"/>
    <x v="2"/>
    <x v="7"/>
    <x v="1"/>
    <x v="4"/>
    <x v="802"/>
    <n v="486.6"/>
    <n v="12162000"/>
    <n v="1132000"/>
    <x v="2"/>
    <n v="201720"/>
    <n v="33844"/>
    <n v="40620"/>
    <n v="186760"/>
    <n v="146140"/>
  </r>
  <r>
    <s v="Influencer805"/>
    <x v="2"/>
    <x v="3"/>
    <x v="8"/>
    <x v="1"/>
    <x v="5"/>
    <x v="803"/>
    <n v="487.2"/>
    <n v="12177000"/>
    <n v="1133400"/>
    <x v="2"/>
    <n v="201970"/>
    <n v="33886"/>
    <n v="40670"/>
    <n v="186990"/>
    <n v="146320"/>
  </r>
  <r>
    <s v="Influencer806"/>
    <x v="0"/>
    <x v="4"/>
    <x v="9"/>
    <x v="1"/>
    <x v="0"/>
    <x v="804"/>
    <n v="487.8"/>
    <n v="12192000"/>
    <n v="1134800"/>
    <x v="2"/>
    <n v="202220"/>
    <n v="33928"/>
    <n v="40720"/>
    <n v="187220"/>
    <n v="146500"/>
  </r>
  <r>
    <s v="Influencer807"/>
    <x v="1"/>
    <x v="0"/>
    <x v="10"/>
    <x v="1"/>
    <x v="1"/>
    <x v="805"/>
    <n v="488.4"/>
    <n v="12207000"/>
    <n v="1136200"/>
    <x v="2"/>
    <n v="202470"/>
    <n v="33970"/>
    <n v="40770"/>
    <n v="187450"/>
    <n v="146680"/>
  </r>
  <r>
    <s v="Influencer808"/>
    <x v="2"/>
    <x v="1"/>
    <x v="11"/>
    <x v="1"/>
    <x v="2"/>
    <x v="806"/>
    <n v="489"/>
    <n v="12222000"/>
    <n v="1137600"/>
    <x v="2"/>
    <n v="202720"/>
    <n v="34012"/>
    <n v="40820"/>
    <n v="187680"/>
    <n v="146860"/>
  </r>
  <r>
    <s v="Influencer809"/>
    <x v="0"/>
    <x v="2"/>
    <x v="12"/>
    <x v="2"/>
    <x v="3"/>
    <x v="807"/>
    <n v="489.6"/>
    <n v="12237000"/>
    <n v="1139000"/>
    <x v="2"/>
    <n v="202970"/>
    <n v="34054"/>
    <n v="40870"/>
    <n v="187910"/>
    <n v="147040"/>
  </r>
  <r>
    <s v="Influencer810"/>
    <x v="1"/>
    <x v="3"/>
    <x v="13"/>
    <x v="2"/>
    <x v="4"/>
    <x v="808"/>
    <n v="490.2"/>
    <n v="12252000"/>
    <n v="1140400"/>
    <x v="2"/>
    <n v="203220"/>
    <n v="34096"/>
    <n v="40920"/>
    <n v="188140"/>
    <n v="147220"/>
  </r>
  <r>
    <s v="Influencer811"/>
    <x v="2"/>
    <x v="4"/>
    <x v="14"/>
    <x v="2"/>
    <x v="5"/>
    <x v="809"/>
    <n v="490.8"/>
    <n v="12267000"/>
    <n v="1141800"/>
    <x v="2"/>
    <n v="203470"/>
    <n v="34138"/>
    <n v="40970"/>
    <n v="188370"/>
    <n v="147400"/>
  </r>
  <r>
    <s v="Influencer812"/>
    <x v="0"/>
    <x v="0"/>
    <x v="15"/>
    <x v="3"/>
    <x v="0"/>
    <x v="810"/>
    <n v="491.4"/>
    <n v="12282000"/>
    <n v="1143200"/>
    <x v="2"/>
    <n v="203720"/>
    <n v="34180"/>
    <n v="41020"/>
    <n v="188600"/>
    <n v="147580"/>
  </r>
  <r>
    <s v="Influencer813"/>
    <x v="1"/>
    <x v="1"/>
    <x v="16"/>
    <x v="3"/>
    <x v="1"/>
    <x v="811"/>
    <n v="492"/>
    <n v="12297000"/>
    <n v="1144600"/>
    <x v="2"/>
    <n v="203970"/>
    <n v="34222"/>
    <n v="41070"/>
    <n v="188830"/>
    <n v="147760"/>
  </r>
  <r>
    <s v="Influencer814"/>
    <x v="2"/>
    <x v="2"/>
    <x v="17"/>
    <x v="4"/>
    <x v="2"/>
    <x v="812"/>
    <n v="492.6"/>
    <n v="12312000"/>
    <n v="1146000"/>
    <x v="2"/>
    <n v="204220"/>
    <n v="34264"/>
    <n v="41120"/>
    <n v="189060"/>
    <n v="147940"/>
  </r>
  <r>
    <s v="Influencer815"/>
    <x v="0"/>
    <x v="3"/>
    <x v="18"/>
    <x v="4"/>
    <x v="3"/>
    <x v="813"/>
    <n v="493.2"/>
    <n v="12327000"/>
    <n v="1147400"/>
    <x v="2"/>
    <n v="204470"/>
    <n v="34306"/>
    <n v="41170"/>
    <n v="189290"/>
    <n v="148120"/>
  </r>
  <r>
    <s v="Influencer816"/>
    <x v="1"/>
    <x v="4"/>
    <x v="19"/>
    <x v="4"/>
    <x v="4"/>
    <x v="814"/>
    <n v="493.8"/>
    <n v="12342000"/>
    <n v="1148800"/>
    <x v="2"/>
    <n v="204720"/>
    <n v="34348"/>
    <n v="41220"/>
    <n v="189520"/>
    <n v="148300"/>
  </r>
  <r>
    <s v="Influencer817"/>
    <x v="2"/>
    <x v="0"/>
    <x v="20"/>
    <x v="4"/>
    <x v="5"/>
    <x v="815"/>
    <n v="494.4"/>
    <n v="12357000"/>
    <n v="1150200"/>
    <x v="2"/>
    <n v="204970"/>
    <n v="34390"/>
    <n v="41270"/>
    <n v="189750"/>
    <n v="148480"/>
  </r>
  <r>
    <s v="Influencer818"/>
    <x v="0"/>
    <x v="1"/>
    <x v="0"/>
    <x v="0"/>
    <x v="0"/>
    <x v="816"/>
    <n v="495"/>
    <n v="12372000"/>
    <n v="1151600"/>
    <x v="2"/>
    <n v="205220"/>
    <n v="34432"/>
    <n v="41320"/>
    <n v="189980"/>
    <n v="148660"/>
  </r>
  <r>
    <s v="Influencer819"/>
    <x v="1"/>
    <x v="2"/>
    <x v="1"/>
    <x v="0"/>
    <x v="1"/>
    <x v="817"/>
    <n v="495.6"/>
    <n v="12387000"/>
    <n v="1153000"/>
    <x v="2"/>
    <n v="205470"/>
    <n v="34474"/>
    <n v="41370"/>
    <n v="190210"/>
    <n v="148840"/>
  </r>
  <r>
    <s v="Influencer820"/>
    <x v="2"/>
    <x v="3"/>
    <x v="2"/>
    <x v="0"/>
    <x v="2"/>
    <x v="818"/>
    <n v="496.2"/>
    <n v="12402000"/>
    <n v="1154400"/>
    <x v="2"/>
    <n v="205720"/>
    <n v="34516"/>
    <n v="41420"/>
    <n v="190440"/>
    <n v="149020"/>
  </r>
  <r>
    <s v="Influencer821"/>
    <x v="0"/>
    <x v="4"/>
    <x v="3"/>
    <x v="0"/>
    <x v="3"/>
    <x v="819"/>
    <n v="496.8"/>
    <n v="12417000"/>
    <n v="1155800"/>
    <x v="2"/>
    <n v="205970"/>
    <n v="34558"/>
    <n v="41470"/>
    <n v="190670"/>
    <n v="149200"/>
  </r>
  <r>
    <s v="Influencer822"/>
    <x v="1"/>
    <x v="0"/>
    <x v="4"/>
    <x v="0"/>
    <x v="4"/>
    <x v="820"/>
    <n v="497.4"/>
    <n v="12432000"/>
    <n v="1157200"/>
    <x v="2"/>
    <n v="206220"/>
    <n v="34600"/>
    <n v="41520"/>
    <n v="190900"/>
    <n v="149380"/>
  </r>
  <r>
    <s v="Influencer823"/>
    <x v="2"/>
    <x v="1"/>
    <x v="5"/>
    <x v="0"/>
    <x v="5"/>
    <x v="821"/>
    <n v="498"/>
    <n v="12447000"/>
    <n v="1158600"/>
    <x v="2"/>
    <n v="206470"/>
    <n v="34642"/>
    <n v="41570"/>
    <n v="191130"/>
    <n v="149560"/>
  </r>
  <r>
    <s v="Influencer824"/>
    <x v="0"/>
    <x v="2"/>
    <x v="6"/>
    <x v="0"/>
    <x v="0"/>
    <x v="822"/>
    <n v="498.6"/>
    <n v="12462000"/>
    <n v="1160000"/>
    <x v="2"/>
    <n v="206720"/>
    <n v="34684"/>
    <n v="41620"/>
    <n v="191360"/>
    <n v="149740"/>
  </r>
  <r>
    <s v="Influencer825"/>
    <x v="1"/>
    <x v="3"/>
    <x v="19"/>
    <x v="4"/>
    <x v="1"/>
    <x v="823"/>
    <n v="499.2"/>
    <n v="12477000"/>
    <n v="1161400"/>
    <x v="2"/>
    <n v="206970"/>
    <n v="34726"/>
    <n v="41670"/>
    <n v="191590"/>
    <n v="149920"/>
  </r>
  <r>
    <s v="Influencer826"/>
    <x v="2"/>
    <x v="4"/>
    <x v="6"/>
    <x v="0"/>
    <x v="2"/>
    <x v="824"/>
    <n v="499.8"/>
    <n v="12492000"/>
    <n v="1162800"/>
    <x v="2"/>
    <n v="207220"/>
    <n v="34768"/>
    <n v="41720"/>
    <n v="191820"/>
    <n v="150100"/>
  </r>
  <r>
    <s v="Influencer827"/>
    <x v="0"/>
    <x v="0"/>
    <x v="6"/>
    <x v="0"/>
    <x v="3"/>
    <x v="825"/>
    <n v="500.4"/>
    <n v="12507000"/>
    <n v="1164200"/>
    <x v="2"/>
    <n v="207470"/>
    <n v="34810"/>
    <n v="41770"/>
    <n v="192050"/>
    <n v="150280"/>
  </r>
  <r>
    <s v="Influencer828"/>
    <x v="1"/>
    <x v="1"/>
    <x v="7"/>
    <x v="1"/>
    <x v="4"/>
    <x v="826"/>
    <n v="501"/>
    <n v="12522000"/>
    <n v="1165600"/>
    <x v="2"/>
    <n v="207720"/>
    <n v="34852"/>
    <n v="41820"/>
    <n v="192280"/>
    <n v="150460"/>
  </r>
  <r>
    <s v="Influencer829"/>
    <x v="2"/>
    <x v="2"/>
    <x v="8"/>
    <x v="1"/>
    <x v="5"/>
    <x v="827"/>
    <n v="501.6"/>
    <n v="12537000"/>
    <n v="1167000"/>
    <x v="2"/>
    <n v="207970"/>
    <n v="34894"/>
    <n v="41870"/>
    <n v="192510"/>
    <n v="150640"/>
  </r>
  <r>
    <s v="Influencer830"/>
    <x v="0"/>
    <x v="3"/>
    <x v="9"/>
    <x v="1"/>
    <x v="0"/>
    <x v="828"/>
    <n v="502.2"/>
    <n v="12552000"/>
    <n v="1168400"/>
    <x v="2"/>
    <n v="208220"/>
    <n v="34936"/>
    <n v="41920"/>
    <n v="192740"/>
    <n v="150820"/>
  </r>
  <r>
    <s v="Influencer831"/>
    <x v="1"/>
    <x v="4"/>
    <x v="10"/>
    <x v="1"/>
    <x v="1"/>
    <x v="829"/>
    <n v="502.8"/>
    <n v="12567000"/>
    <n v="1169800"/>
    <x v="2"/>
    <n v="208470"/>
    <n v="34978"/>
    <n v="41970"/>
    <n v="192970"/>
    <n v="151000"/>
  </r>
  <r>
    <s v="Influencer832"/>
    <x v="2"/>
    <x v="0"/>
    <x v="11"/>
    <x v="1"/>
    <x v="2"/>
    <x v="830"/>
    <n v="503.4"/>
    <n v="12582000"/>
    <n v="1171200"/>
    <x v="2"/>
    <n v="208720"/>
    <n v="35020"/>
    <n v="42020"/>
    <n v="193200"/>
    <n v="151180"/>
  </r>
  <r>
    <s v="Influencer833"/>
    <x v="0"/>
    <x v="1"/>
    <x v="12"/>
    <x v="2"/>
    <x v="3"/>
    <x v="831"/>
    <n v="504"/>
    <n v="12597000"/>
    <n v="1172600"/>
    <x v="2"/>
    <n v="208970"/>
    <n v="35062"/>
    <n v="42070"/>
    <n v="193430"/>
    <n v="151360"/>
  </r>
  <r>
    <s v="Influencer834"/>
    <x v="1"/>
    <x v="2"/>
    <x v="13"/>
    <x v="2"/>
    <x v="4"/>
    <x v="832"/>
    <n v="504.6"/>
    <n v="12612000"/>
    <n v="1174000"/>
    <x v="2"/>
    <n v="209220"/>
    <n v="35104"/>
    <n v="42120"/>
    <n v="193660"/>
    <n v="151540"/>
  </r>
  <r>
    <s v="Influencer835"/>
    <x v="2"/>
    <x v="3"/>
    <x v="14"/>
    <x v="2"/>
    <x v="5"/>
    <x v="833"/>
    <n v="505.2"/>
    <n v="12627000"/>
    <n v="1175400"/>
    <x v="2"/>
    <n v="209470"/>
    <n v="35146"/>
    <n v="42170"/>
    <n v="193890"/>
    <n v="151720"/>
  </r>
  <r>
    <s v="Influencer836"/>
    <x v="0"/>
    <x v="4"/>
    <x v="15"/>
    <x v="3"/>
    <x v="0"/>
    <x v="834"/>
    <n v="505.8"/>
    <n v="12642000"/>
    <n v="1176800"/>
    <x v="2"/>
    <n v="209720"/>
    <n v="35188"/>
    <n v="42220"/>
    <n v="194120"/>
    <n v="151900"/>
  </r>
  <r>
    <s v="Influencer837"/>
    <x v="1"/>
    <x v="0"/>
    <x v="16"/>
    <x v="3"/>
    <x v="1"/>
    <x v="835"/>
    <n v="506.4"/>
    <n v="12657000"/>
    <n v="1178200"/>
    <x v="2"/>
    <n v="209970"/>
    <n v="35230"/>
    <n v="42270"/>
    <n v="194350"/>
    <n v="152080"/>
  </r>
  <r>
    <s v="Influencer838"/>
    <x v="2"/>
    <x v="1"/>
    <x v="17"/>
    <x v="4"/>
    <x v="2"/>
    <x v="836"/>
    <n v="507"/>
    <n v="12672000"/>
    <n v="1179600"/>
    <x v="2"/>
    <n v="210220"/>
    <n v="35272"/>
    <n v="42320"/>
    <n v="194580"/>
    <n v="152260"/>
  </r>
  <r>
    <s v="Influencer839"/>
    <x v="0"/>
    <x v="2"/>
    <x v="18"/>
    <x v="4"/>
    <x v="3"/>
    <x v="837"/>
    <n v="507.6"/>
    <n v="12687000"/>
    <n v="1181000"/>
    <x v="2"/>
    <n v="210470"/>
    <n v="35314"/>
    <n v="42370"/>
    <n v="194810"/>
    <n v="152440"/>
  </r>
  <r>
    <s v="Influencer840"/>
    <x v="1"/>
    <x v="3"/>
    <x v="19"/>
    <x v="4"/>
    <x v="4"/>
    <x v="838"/>
    <n v="508.2"/>
    <n v="12702000"/>
    <n v="1182400"/>
    <x v="2"/>
    <n v="210720"/>
    <n v="35356"/>
    <n v="42420"/>
    <n v="195040"/>
    <n v="152620"/>
  </r>
  <r>
    <s v="Influencer841"/>
    <x v="2"/>
    <x v="4"/>
    <x v="20"/>
    <x v="4"/>
    <x v="5"/>
    <x v="839"/>
    <n v="508.8"/>
    <n v="12717000"/>
    <n v="1183800"/>
    <x v="2"/>
    <n v="210970"/>
    <n v="35398"/>
    <n v="42470"/>
    <n v="195270"/>
    <n v="152800"/>
  </r>
  <r>
    <s v="Influencer842"/>
    <x v="0"/>
    <x v="0"/>
    <x v="0"/>
    <x v="0"/>
    <x v="0"/>
    <x v="840"/>
    <n v="509.4"/>
    <n v="12732000"/>
    <n v="1185200"/>
    <x v="2"/>
    <n v="211220"/>
    <n v="35440"/>
    <n v="42520"/>
    <n v="195500"/>
    <n v="152980"/>
  </r>
  <r>
    <s v="Influencer843"/>
    <x v="1"/>
    <x v="1"/>
    <x v="1"/>
    <x v="0"/>
    <x v="1"/>
    <x v="841"/>
    <n v="510"/>
    <n v="12747000"/>
    <n v="1186600"/>
    <x v="2"/>
    <n v="211470"/>
    <n v="35482"/>
    <n v="42570"/>
    <n v="195730"/>
    <n v="153160"/>
  </r>
  <r>
    <s v="Influencer844"/>
    <x v="2"/>
    <x v="2"/>
    <x v="2"/>
    <x v="0"/>
    <x v="2"/>
    <x v="842"/>
    <n v="510.6"/>
    <n v="12762000"/>
    <n v="1188000"/>
    <x v="2"/>
    <n v="211720"/>
    <n v="35524"/>
    <n v="42620"/>
    <n v="195960"/>
    <n v="153340"/>
  </r>
  <r>
    <s v="Influencer845"/>
    <x v="0"/>
    <x v="3"/>
    <x v="3"/>
    <x v="0"/>
    <x v="3"/>
    <x v="843"/>
    <n v="511.2"/>
    <n v="12777000"/>
    <n v="1189400"/>
    <x v="2"/>
    <n v="211970"/>
    <n v="35566"/>
    <n v="42670"/>
    <n v="196190"/>
    <n v="153520"/>
  </r>
  <r>
    <s v="Influencer846"/>
    <x v="1"/>
    <x v="4"/>
    <x v="4"/>
    <x v="0"/>
    <x v="4"/>
    <x v="844"/>
    <n v="511.8"/>
    <n v="12792000"/>
    <n v="1190800"/>
    <x v="2"/>
    <n v="212220"/>
    <n v="35608"/>
    <n v="42720"/>
    <n v="196420"/>
    <n v="153700"/>
  </r>
  <r>
    <s v="Influencer847"/>
    <x v="2"/>
    <x v="0"/>
    <x v="5"/>
    <x v="0"/>
    <x v="5"/>
    <x v="845"/>
    <n v="512.4"/>
    <n v="12807000"/>
    <n v="1192200"/>
    <x v="2"/>
    <n v="212470"/>
    <n v="35650"/>
    <n v="42770"/>
    <n v="196650"/>
    <n v="153880"/>
  </r>
  <r>
    <s v="Influencer848"/>
    <x v="0"/>
    <x v="1"/>
    <x v="6"/>
    <x v="0"/>
    <x v="0"/>
    <x v="846"/>
    <n v="513"/>
    <n v="12822000"/>
    <n v="1193600"/>
    <x v="2"/>
    <n v="212720"/>
    <n v="35692"/>
    <n v="42820"/>
    <n v="196880"/>
    <n v="154060"/>
  </r>
  <r>
    <s v="Influencer849"/>
    <x v="1"/>
    <x v="2"/>
    <x v="19"/>
    <x v="4"/>
    <x v="1"/>
    <x v="847"/>
    <n v="513.6"/>
    <n v="12837000"/>
    <n v="1195000"/>
    <x v="2"/>
    <n v="212970"/>
    <n v="35734"/>
    <n v="42870"/>
    <n v="197110"/>
    <n v="154240"/>
  </r>
  <r>
    <s v="Influencer850"/>
    <x v="2"/>
    <x v="2"/>
    <x v="6"/>
    <x v="0"/>
    <x v="2"/>
    <x v="848"/>
    <n v="514.20000000000005"/>
    <n v="12852000"/>
    <n v="1196400"/>
    <x v="2"/>
    <n v="213220"/>
    <n v="35776"/>
    <n v="42920"/>
    <n v="197340"/>
    <n v="154420"/>
  </r>
  <r>
    <s v="Influencer851"/>
    <x v="0"/>
    <x v="2"/>
    <x v="6"/>
    <x v="0"/>
    <x v="3"/>
    <x v="849"/>
    <n v="514.79999999999995"/>
    <n v="12867000"/>
    <n v="1197800"/>
    <x v="2"/>
    <n v="213470"/>
    <n v="35818"/>
    <n v="42970"/>
    <n v="197570"/>
    <n v="154600"/>
  </r>
  <r>
    <s v="Influencer852"/>
    <x v="1"/>
    <x v="2"/>
    <x v="7"/>
    <x v="1"/>
    <x v="4"/>
    <x v="850"/>
    <n v="515.4"/>
    <n v="12882000"/>
    <n v="1199200"/>
    <x v="2"/>
    <n v="213720"/>
    <n v="35860"/>
    <n v="43020"/>
    <n v="197800"/>
    <n v="154780"/>
  </r>
  <r>
    <s v="Influencer853"/>
    <x v="2"/>
    <x v="2"/>
    <x v="8"/>
    <x v="1"/>
    <x v="5"/>
    <x v="851"/>
    <n v="516"/>
    <n v="12897000"/>
    <n v="1200600"/>
    <x v="2"/>
    <n v="213970"/>
    <n v="35902"/>
    <n v="43070"/>
    <n v="198030"/>
    <n v="154960"/>
  </r>
  <r>
    <s v="Influencer854"/>
    <x v="0"/>
    <x v="2"/>
    <x v="9"/>
    <x v="1"/>
    <x v="0"/>
    <x v="852"/>
    <n v="516.6"/>
    <n v="12912000"/>
    <n v="1202000"/>
    <x v="2"/>
    <n v="214220"/>
    <n v="35944"/>
    <n v="43120"/>
    <n v="198260"/>
    <n v="155140"/>
  </r>
  <r>
    <s v="Influencer855"/>
    <x v="1"/>
    <x v="2"/>
    <x v="10"/>
    <x v="1"/>
    <x v="1"/>
    <x v="853"/>
    <n v="517.20000000000005"/>
    <n v="12927000"/>
    <n v="1203400"/>
    <x v="2"/>
    <n v="214470"/>
    <n v="35986"/>
    <n v="43170"/>
    <n v="198490"/>
    <n v="155320"/>
  </r>
  <r>
    <s v="Influencer856"/>
    <x v="2"/>
    <x v="2"/>
    <x v="11"/>
    <x v="1"/>
    <x v="2"/>
    <x v="854"/>
    <n v="517.79999999999995"/>
    <n v="12942000"/>
    <n v="1204800"/>
    <x v="2"/>
    <n v="214720"/>
    <n v="36028"/>
    <n v="43220"/>
    <n v="198720"/>
    <n v="155500"/>
  </r>
  <r>
    <s v="Influencer857"/>
    <x v="0"/>
    <x v="2"/>
    <x v="12"/>
    <x v="2"/>
    <x v="3"/>
    <x v="855"/>
    <n v="518.4"/>
    <n v="12957000"/>
    <n v="1206200"/>
    <x v="2"/>
    <n v="214970"/>
    <n v="36070"/>
    <n v="43270"/>
    <n v="198950"/>
    <n v="155680"/>
  </r>
  <r>
    <s v="Influencer858"/>
    <x v="1"/>
    <x v="2"/>
    <x v="13"/>
    <x v="2"/>
    <x v="4"/>
    <x v="856"/>
    <n v="519"/>
    <n v="12972000"/>
    <n v="1207600"/>
    <x v="2"/>
    <n v="215220"/>
    <n v="36112"/>
    <n v="43320"/>
    <n v="199180"/>
    <n v="155860"/>
  </r>
  <r>
    <s v="Influencer859"/>
    <x v="2"/>
    <x v="2"/>
    <x v="14"/>
    <x v="2"/>
    <x v="5"/>
    <x v="857"/>
    <n v="519.6"/>
    <n v="12987000"/>
    <n v="1209000"/>
    <x v="2"/>
    <n v="215470"/>
    <n v="36154"/>
    <n v="43370"/>
    <n v="199410"/>
    <n v="156040"/>
  </r>
  <r>
    <s v="Influencer860"/>
    <x v="0"/>
    <x v="3"/>
    <x v="15"/>
    <x v="3"/>
    <x v="0"/>
    <x v="858"/>
    <n v="520.20000000000005"/>
    <n v="13002000"/>
    <n v="1210400"/>
    <x v="2"/>
    <n v="215720"/>
    <n v="36196"/>
    <n v="43420"/>
    <n v="199640"/>
    <n v="156220"/>
  </r>
  <r>
    <s v="Influencer861"/>
    <x v="1"/>
    <x v="4"/>
    <x v="16"/>
    <x v="3"/>
    <x v="1"/>
    <x v="859"/>
    <n v="520.79999999999995"/>
    <n v="13017000"/>
    <n v="1211800"/>
    <x v="2"/>
    <n v="215970"/>
    <n v="36238"/>
    <n v="43470"/>
    <n v="199870"/>
    <n v="156400"/>
  </r>
  <r>
    <s v="Influencer862"/>
    <x v="2"/>
    <x v="0"/>
    <x v="17"/>
    <x v="4"/>
    <x v="2"/>
    <x v="860"/>
    <n v="521.4"/>
    <n v="13032000"/>
    <n v="1213200"/>
    <x v="2"/>
    <n v="216220"/>
    <n v="36280"/>
    <n v="43520"/>
    <n v="200100"/>
    <n v="156580"/>
  </r>
  <r>
    <s v="Influencer863"/>
    <x v="0"/>
    <x v="1"/>
    <x v="18"/>
    <x v="4"/>
    <x v="3"/>
    <x v="861"/>
    <n v="522"/>
    <n v="13047000"/>
    <n v="1214600"/>
    <x v="2"/>
    <n v="216470"/>
    <n v="36322"/>
    <n v="43570"/>
    <n v="200330"/>
    <n v="156760"/>
  </r>
  <r>
    <s v="Influencer864"/>
    <x v="1"/>
    <x v="2"/>
    <x v="19"/>
    <x v="4"/>
    <x v="4"/>
    <x v="862"/>
    <n v="522.6"/>
    <n v="13062000"/>
    <n v="1216000"/>
    <x v="2"/>
    <n v="216720"/>
    <n v="36364"/>
    <n v="43620"/>
    <n v="200560"/>
    <n v="156940"/>
  </r>
  <r>
    <s v="Influencer865"/>
    <x v="2"/>
    <x v="3"/>
    <x v="20"/>
    <x v="4"/>
    <x v="5"/>
    <x v="863"/>
    <n v="523.20000000000005"/>
    <n v="13077000"/>
    <n v="1217400"/>
    <x v="2"/>
    <n v="216970"/>
    <n v="36406"/>
    <n v="43670"/>
    <n v="200790"/>
    <n v="157120"/>
  </r>
  <r>
    <s v="Influencer866"/>
    <x v="0"/>
    <x v="4"/>
    <x v="0"/>
    <x v="0"/>
    <x v="0"/>
    <x v="864"/>
    <n v="523.79999999999995"/>
    <n v="13092000"/>
    <n v="1218800"/>
    <x v="2"/>
    <n v="217220"/>
    <n v="36448"/>
    <n v="43720"/>
    <n v="201020"/>
    <n v="157300"/>
  </r>
  <r>
    <s v="Influencer867"/>
    <x v="1"/>
    <x v="0"/>
    <x v="1"/>
    <x v="0"/>
    <x v="1"/>
    <x v="865"/>
    <n v="524.4"/>
    <n v="13107000"/>
    <n v="1220200"/>
    <x v="2"/>
    <n v="217470"/>
    <n v="36490"/>
    <n v="43770"/>
    <n v="201250"/>
    <n v="157480"/>
  </r>
  <r>
    <s v="Influencer868"/>
    <x v="2"/>
    <x v="1"/>
    <x v="2"/>
    <x v="0"/>
    <x v="2"/>
    <x v="866"/>
    <n v="525"/>
    <n v="13122000"/>
    <n v="1221600"/>
    <x v="2"/>
    <n v="217720"/>
    <n v="36532"/>
    <n v="43820"/>
    <n v="201480"/>
    <n v="157660"/>
  </r>
  <r>
    <s v="Influencer869"/>
    <x v="0"/>
    <x v="2"/>
    <x v="3"/>
    <x v="0"/>
    <x v="3"/>
    <x v="867"/>
    <n v="525.6"/>
    <n v="13137000"/>
    <n v="1223000"/>
    <x v="2"/>
    <n v="217970"/>
    <n v="36574"/>
    <n v="43870"/>
    <n v="201710"/>
    <n v="157840"/>
  </r>
  <r>
    <s v="Influencer870"/>
    <x v="1"/>
    <x v="3"/>
    <x v="4"/>
    <x v="0"/>
    <x v="4"/>
    <x v="868"/>
    <n v="526.20000000000005"/>
    <n v="13152000"/>
    <n v="1224400"/>
    <x v="2"/>
    <n v="218220"/>
    <n v="36616"/>
    <n v="43920"/>
    <n v="201940"/>
    <n v="158020"/>
  </r>
  <r>
    <s v="Influencer871"/>
    <x v="2"/>
    <x v="4"/>
    <x v="5"/>
    <x v="0"/>
    <x v="5"/>
    <x v="869"/>
    <n v="526.79999999999995"/>
    <n v="13167000"/>
    <n v="1225800"/>
    <x v="2"/>
    <n v="218470"/>
    <n v="36658"/>
    <n v="43970"/>
    <n v="202170"/>
    <n v="158200"/>
  </r>
  <r>
    <s v="Influencer872"/>
    <x v="0"/>
    <x v="0"/>
    <x v="6"/>
    <x v="0"/>
    <x v="0"/>
    <x v="870"/>
    <n v="527.4"/>
    <n v="13182000"/>
    <n v="1227200"/>
    <x v="2"/>
    <n v="218720"/>
    <n v="36700"/>
    <n v="44020"/>
    <n v="202400"/>
    <n v="158380"/>
  </r>
  <r>
    <s v="Influencer873"/>
    <x v="1"/>
    <x v="1"/>
    <x v="19"/>
    <x v="4"/>
    <x v="1"/>
    <x v="871"/>
    <n v="528"/>
    <n v="13197000"/>
    <n v="1228600"/>
    <x v="2"/>
    <n v="218970"/>
    <n v="36742"/>
    <n v="44070"/>
    <n v="202630"/>
    <n v="158560"/>
  </r>
  <r>
    <s v="Influencer874"/>
    <x v="2"/>
    <x v="2"/>
    <x v="6"/>
    <x v="0"/>
    <x v="2"/>
    <x v="872"/>
    <n v="528.6"/>
    <n v="13212000"/>
    <n v="1230000"/>
    <x v="2"/>
    <n v="219220"/>
    <n v="36784"/>
    <n v="44120"/>
    <n v="202860"/>
    <n v="158740"/>
  </r>
  <r>
    <s v="Influencer875"/>
    <x v="0"/>
    <x v="3"/>
    <x v="6"/>
    <x v="0"/>
    <x v="3"/>
    <x v="873"/>
    <n v="529.20000000000005"/>
    <n v="13227000"/>
    <n v="1231400"/>
    <x v="2"/>
    <n v="219470"/>
    <n v="36826"/>
    <n v="44170"/>
    <n v="203090"/>
    <n v="158920"/>
  </r>
  <r>
    <s v="Influencer876"/>
    <x v="1"/>
    <x v="4"/>
    <x v="7"/>
    <x v="1"/>
    <x v="4"/>
    <x v="874"/>
    <n v="529.79999999999995"/>
    <n v="13242000"/>
    <n v="1232800"/>
    <x v="2"/>
    <n v="219720"/>
    <n v="36868"/>
    <n v="44220"/>
    <n v="203320"/>
    <n v="159100"/>
  </r>
  <r>
    <s v="Influencer877"/>
    <x v="2"/>
    <x v="0"/>
    <x v="8"/>
    <x v="1"/>
    <x v="5"/>
    <x v="875"/>
    <n v="530.4"/>
    <n v="13257000"/>
    <n v="1234200"/>
    <x v="2"/>
    <n v="219970"/>
    <n v="36910"/>
    <n v="44270"/>
    <n v="203550"/>
    <n v="159280"/>
  </r>
  <r>
    <s v="Influencer878"/>
    <x v="0"/>
    <x v="1"/>
    <x v="9"/>
    <x v="1"/>
    <x v="0"/>
    <x v="876"/>
    <n v="531"/>
    <n v="13272000"/>
    <n v="1235600"/>
    <x v="2"/>
    <n v="220220"/>
    <n v="36952"/>
    <n v="44320"/>
    <n v="203780"/>
    <n v="159460"/>
  </r>
  <r>
    <s v="Influencer879"/>
    <x v="1"/>
    <x v="2"/>
    <x v="10"/>
    <x v="1"/>
    <x v="1"/>
    <x v="877"/>
    <n v="531.6"/>
    <n v="13287000"/>
    <n v="1237000"/>
    <x v="2"/>
    <n v="220470"/>
    <n v="36994"/>
    <n v="44370"/>
    <n v="204010"/>
    <n v="159640"/>
  </r>
  <r>
    <s v="Influencer880"/>
    <x v="2"/>
    <x v="3"/>
    <x v="11"/>
    <x v="1"/>
    <x v="2"/>
    <x v="878"/>
    <n v="532.20000000000005"/>
    <n v="13302000"/>
    <n v="1238400"/>
    <x v="2"/>
    <n v="220720"/>
    <n v="37036"/>
    <n v="44420"/>
    <n v="204240"/>
    <n v="159820"/>
  </r>
  <r>
    <s v="Influencer881"/>
    <x v="0"/>
    <x v="4"/>
    <x v="12"/>
    <x v="2"/>
    <x v="3"/>
    <x v="879"/>
    <n v="532.79999999999995"/>
    <n v="13317000"/>
    <n v="1239800"/>
    <x v="2"/>
    <n v="220970"/>
    <n v="37078"/>
    <n v="44470"/>
    <n v="204470"/>
    <n v="160000"/>
  </r>
  <r>
    <s v="Influencer882"/>
    <x v="1"/>
    <x v="0"/>
    <x v="13"/>
    <x v="2"/>
    <x v="4"/>
    <x v="880"/>
    <n v="533.4"/>
    <n v="13332000"/>
    <n v="1241200"/>
    <x v="2"/>
    <n v="221220"/>
    <n v="37120"/>
    <n v="44520"/>
    <n v="204700"/>
    <n v="160180"/>
  </r>
  <r>
    <s v="Influencer883"/>
    <x v="2"/>
    <x v="1"/>
    <x v="14"/>
    <x v="2"/>
    <x v="5"/>
    <x v="881"/>
    <n v="534"/>
    <n v="13347000"/>
    <n v="1242600"/>
    <x v="2"/>
    <n v="221470"/>
    <n v="37162"/>
    <n v="44570"/>
    <n v="204930"/>
    <n v="160360"/>
  </r>
  <r>
    <s v="Influencer884"/>
    <x v="0"/>
    <x v="2"/>
    <x v="15"/>
    <x v="3"/>
    <x v="0"/>
    <x v="882"/>
    <n v="534.6"/>
    <n v="13362000"/>
    <n v="1244000"/>
    <x v="2"/>
    <n v="221720"/>
    <n v="37204"/>
    <n v="44620"/>
    <n v="205160"/>
    <n v="160540"/>
  </r>
  <r>
    <s v="Influencer885"/>
    <x v="1"/>
    <x v="3"/>
    <x v="16"/>
    <x v="3"/>
    <x v="1"/>
    <x v="883"/>
    <n v="535.20000000000005"/>
    <n v="13377000"/>
    <n v="1245400"/>
    <x v="2"/>
    <n v="221970"/>
    <n v="37246"/>
    <n v="44670"/>
    <n v="205390"/>
    <n v="160720"/>
  </r>
  <r>
    <s v="Influencer886"/>
    <x v="2"/>
    <x v="4"/>
    <x v="17"/>
    <x v="4"/>
    <x v="2"/>
    <x v="884"/>
    <n v="535.79999999999995"/>
    <n v="13392000"/>
    <n v="1246800"/>
    <x v="2"/>
    <n v="222220"/>
    <n v="37288"/>
    <n v="44720"/>
    <n v="205620"/>
    <n v="160900"/>
  </r>
  <r>
    <s v="Influencer887"/>
    <x v="0"/>
    <x v="0"/>
    <x v="18"/>
    <x v="4"/>
    <x v="3"/>
    <x v="885"/>
    <n v="536.4"/>
    <n v="13407000"/>
    <n v="1248200"/>
    <x v="2"/>
    <n v="222470"/>
    <n v="37330"/>
    <n v="44770"/>
    <n v="205850"/>
    <n v="161080"/>
  </r>
  <r>
    <s v="Influencer888"/>
    <x v="1"/>
    <x v="1"/>
    <x v="19"/>
    <x v="4"/>
    <x v="4"/>
    <x v="886"/>
    <n v="537"/>
    <n v="13422000"/>
    <n v="1249600"/>
    <x v="2"/>
    <n v="222720"/>
    <n v="37372"/>
    <n v="44820"/>
    <n v="206080"/>
    <n v="161260"/>
  </r>
  <r>
    <s v="Influencer889"/>
    <x v="2"/>
    <x v="2"/>
    <x v="20"/>
    <x v="4"/>
    <x v="5"/>
    <x v="887"/>
    <n v="537.6"/>
    <n v="13437000"/>
    <n v="1251000"/>
    <x v="2"/>
    <n v="222970"/>
    <n v="37414"/>
    <n v="44870"/>
    <n v="206310"/>
    <n v="161440"/>
  </r>
  <r>
    <s v="Influencer890"/>
    <x v="0"/>
    <x v="3"/>
    <x v="0"/>
    <x v="0"/>
    <x v="0"/>
    <x v="888"/>
    <n v="538.20000000000005"/>
    <n v="13452000"/>
    <n v="1252400"/>
    <x v="2"/>
    <n v="223220"/>
    <n v="37456"/>
    <n v="44920"/>
    <n v="206540"/>
    <n v="161620"/>
  </r>
  <r>
    <s v="Influencer891"/>
    <x v="1"/>
    <x v="4"/>
    <x v="1"/>
    <x v="0"/>
    <x v="1"/>
    <x v="889"/>
    <n v="538.79999999999995"/>
    <n v="13467000"/>
    <n v="1253800"/>
    <x v="2"/>
    <n v="223470"/>
    <n v="37498"/>
    <n v="44970"/>
    <n v="206770"/>
    <n v="161800"/>
  </r>
  <r>
    <s v="Influencer892"/>
    <x v="2"/>
    <x v="0"/>
    <x v="2"/>
    <x v="0"/>
    <x v="2"/>
    <x v="890"/>
    <n v="539.4"/>
    <n v="13482000"/>
    <n v="1255200"/>
    <x v="2"/>
    <n v="223720"/>
    <n v="37540"/>
    <n v="45020"/>
    <n v="207000"/>
    <n v="161980"/>
  </r>
  <r>
    <s v="Influencer893"/>
    <x v="0"/>
    <x v="1"/>
    <x v="3"/>
    <x v="0"/>
    <x v="3"/>
    <x v="891"/>
    <n v="540"/>
    <n v="13497000"/>
    <n v="1256600"/>
    <x v="2"/>
    <n v="223970"/>
    <n v="37582"/>
    <n v="45070"/>
    <n v="207230"/>
    <n v="162160"/>
  </r>
  <r>
    <s v="Influencer894"/>
    <x v="1"/>
    <x v="2"/>
    <x v="4"/>
    <x v="0"/>
    <x v="4"/>
    <x v="892"/>
    <n v="540.6"/>
    <n v="13512000"/>
    <n v="1258000"/>
    <x v="2"/>
    <n v="224220"/>
    <n v="37624"/>
    <n v="45120"/>
    <n v="207460"/>
    <n v="162340"/>
  </r>
  <r>
    <s v="Influencer895"/>
    <x v="2"/>
    <x v="3"/>
    <x v="5"/>
    <x v="0"/>
    <x v="5"/>
    <x v="893"/>
    <n v="541.20000000000005"/>
    <n v="13527000"/>
    <n v="1259400"/>
    <x v="2"/>
    <n v="224470"/>
    <n v="37666"/>
    <n v="45170"/>
    <n v="207690"/>
    <n v="162520"/>
  </r>
  <r>
    <s v="Influencer896"/>
    <x v="0"/>
    <x v="4"/>
    <x v="6"/>
    <x v="0"/>
    <x v="0"/>
    <x v="894"/>
    <n v="541.79999999999995"/>
    <n v="13542000"/>
    <n v="1260800"/>
    <x v="2"/>
    <n v="224720"/>
    <n v="37708"/>
    <n v="45220"/>
    <n v="207920"/>
    <n v="162700"/>
  </r>
  <r>
    <s v="Influencer897"/>
    <x v="1"/>
    <x v="0"/>
    <x v="19"/>
    <x v="4"/>
    <x v="1"/>
    <x v="895"/>
    <n v="542.4"/>
    <n v="13557000"/>
    <n v="1262200"/>
    <x v="2"/>
    <n v="224970"/>
    <n v="37750"/>
    <n v="45270"/>
    <n v="208150"/>
    <n v="162880"/>
  </r>
  <r>
    <s v="Influencer898"/>
    <x v="2"/>
    <x v="1"/>
    <x v="6"/>
    <x v="0"/>
    <x v="2"/>
    <x v="896"/>
    <n v="543"/>
    <n v="13572000"/>
    <n v="1263600"/>
    <x v="2"/>
    <n v="225220"/>
    <n v="37792"/>
    <n v="45320"/>
    <n v="208380"/>
    <n v="163060"/>
  </r>
  <r>
    <s v="Influencer899"/>
    <x v="0"/>
    <x v="2"/>
    <x v="6"/>
    <x v="0"/>
    <x v="3"/>
    <x v="897"/>
    <n v="543.6"/>
    <n v="13587000"/>
    <n v="1265000"/>
    <x v="2"/>
    <n v="225470"/>
    <n v="37834"/>
    <n v="45370"/>
    <n v="208610"/>
    <n v="163240"/>
  </r>
  <r>
    <s v="Influencer900"/>
    <x v="1"/>
    <x v="3"/>
    <x v="7"/>
    <x v="1"/>
    <x v="4"/>
    <x v="898"/>
    <n v="544.20000000000005"/>
    <n v="13602000"/>
    <n v="1266400"/>
    <x v="2"/>
    <n v="225720"/>
    <n v="37876"/>
    <n v="45420"/>
    <n v="208840"/>
    <n v="163420"/>
  </r>
  <r>
    <s v="Influencer901"/>
    <x v="2"/>
    <x v="4"/>
    <x v="8"/>
    <x v="1"/>
    <x v="5"/>
    <x v="899"/>
    <n v="544.79999999999995"/>
    <n v="13617000"/>
    <n v="1267800"/>
    <x v="2"/>
    <n v="225970"/>
    <n v="37918"/>
    <n v="45470"/>
    <n v="209070"/>
    <n v="163600"/>
  </r>
  <r>
    <s v="Influencer902"/>
    <x v="0"/>
    <x v="0"/>
    <x v="9"/>
    <x v="1"/>
    <x v="0"/>
    <x v="900"/>
    <n v="545.4"/>
    <n v="13632000"/>
    <n v="1269200"/>
    <x v="2"/>
    <n v="226220"/>
    <n v="37960"/>
    <n v="45520"/>
    <n v="209300"/>
    <n v="163780"/>
  </r>
  <r>
    <s v="Influencer903"/>
    <x v="1"/>
    <x v="1"/>
    <x v="10"/>
    <x v="1"/>
    <x v="1"/>
    <x v="901"/>
    <n v="546"/>
    <n v="13647000"/>
    <n v="1270600"/>
    <x v="2"/>
    <n v="226470"/>
    <n v="38002"/>
    <n v="45570"/>
    <n v="209530"/>
    <n v="163960"/>
  </r>
  <r>
    <s v="Influencer904"/>
    <x v="2"/>
    <x v="2"/>
    <x v="11"/>
    <x v="1"/>
    <x v="2"/>
    <x v="902"/>
    <n v="546.6"/>
    <n v="13662000"/>
    <n v="1272000"/>
    <x v="2"/>
    <n v="226720"/>
    <n v="38044"/>
    <n v="45620"/>
    <n v="209760"/>
    <n v="164140"/>
  </r>
  <r>
    <s v="Influencer905"/>
    <x v="0"/>
    <x v="3"/>
    <x v="12"/>
    <x v="2"/>
    <x v="3"/>
    <x v="903"/>
    <n v="547.20000000000005"/>
    <n v="13677000"/>
    <n v="1273400"/>
    <x v="2"/>
    <n v="226970"/>
    <n v="38086"/>
    <n v="45670"/>
    <n v="209990"/>
    <n v="164320"/>
  </r>
  <r>
    <s v="Influencer906"/>
    <x v="1"/>
    <x v="4"/>
    <x v="13"/>
    <x v="2"/>
    <x v="4"/>
    <x v="904"/>
    <n v="547.79999999999995"/>
    <n v="13692000"/>
    <n v="1274800"/>
    <x v="2"/>
    <n v="227220"/>
    <n v="38128"/>
    <n v="45720"/>
    <n v="210220"/>
    <n v="164500"/>
  </r>
  <r>
    <s v="Influencer907"/>
    <x v="2"/>
    <x v="0"/>
    <x v="14"/>
    <x v="2"/>
    <x v="5"/>
    <x v="905"/>
    <n v="548.4"/>
    <n v="13707000"/>
    <n v="1276200"/>
    <x v="2"/>
    <n v="227470"/>
    <n v="38170"/>
    <n v="45770"/>
    <n v="210450"/>
    <n v="164680"/>
  </r>
  <r>
    <s v="Influencer908"/>
    <x v="0"/>
    <x v="1"/>
    <x v="15"/>
    <x v="3"/>
    <x v="0"/>
    <x v="906"/>
    <n v="549"/>
    <n v="13722000"/>
    <n v="1277600"/>
    <x v="2"/>
    <n v="227720"/>
    <n v="38212"/>
    <n v="45820"/>
    <n v="210680"/>
    <n v="164860"/>
  </r>
  <r>
    <s v="Influencer909"/>
    <x v="1"/>
    <x v="2"/>
    <x v="16"/>
    <x v="3"/>
    <x v="1"/>
    <x v="907"/>
    <n v="549.6"/>
    <n v="13737000"/>
    <n v="1279000"/>
    <x v="2"/>
    <n v="227970"/>
    <n v="38254"/>
    <n v="45870"/>
    <n v="210910"/>
    <n v="165040"/>
  </r>
  <r>
    <s v="Influencer910"/>
    <x v="2"/>
    <x v="3"/>
    <x v="17"/>
    <x v="4"/>
    <x v="2"/>
    <x v="908"/>
    <n v="550.20000000000005"/>
    <n v="13752000"/>
    <n v="1280400"/>
    <x v="2"/>
    <n v="228220"/>
    <n v="38296"/>
    <n v="45920"/>
    <n v="211140"/>
    <n v="165220"/>
  </r>
  <r>
    <s v="Influencer911"/>
    <x v="0"/>
    <x v="4"/>
    <x v="18"/>
    <x v="4"/>
    <x v="3"/>
    <x v="909"/>
    <n v="550.79999999999995"/>
    <n v="13767000"/>
    <n v="1281800"/>
    <x v="2"/>
    <n v="228470"/>
    <n v="38338"/>
    <n v="45970"/>
    <n v="211370"/>
    <n v="165400"/>
  </r>
  <r>
    <s v="Influencer912"/>
    <x v="1"/>
    <x v="0"/>
    <x v="19"/>
    <x v="4"/>
    <x v="4"/>
    <x v="910"/>
    <n v="551.4"/>
    <n v="13782000"/>
    <n v="1283200"/>
    <x v="2"/>
    <n v="228720"/>
    <n v="38380"/>
    <n v="46020"/>
    <n v="211600"/>
    <n v="165580"/>
  </r>
  <r>
    <s v="Influencer913"/>
    <x v="2"/>
    <x v="1"/>
    <x v="20"/>
    <x v="4"/>
    <x v="5"/>
    <x v="911"/>
    <n v="552"/>
    <n v="13797000"/>
    <n v="1284600"/>
    <x v="2"/>
    <n v="228970"/>
    <n v="38422"/>
    <n v="46070"/>
    <n v="211830"/>
    <n v="165760"/>
  </r>
  <r>
    <s v="Influencer914"/>
    <x v="0"/>
    <x v="2"/>
    <x v="0"/>
    <x v="0"/>
    <x v="0"/>
    <x v="912"/>
    <n v="552.6"/>
    <n v="13812000"/>
    <n v="1286000"/>
    <x v="2"/>
    <n v="229220"/>
    <n v="38464"/>
    <n v="46120"/>
    <n v="212060"/>
    <n v="165940"/>
  </r>
  <r>
    <s v="Influencer915"/>
    <x v="1"/>
    <x v="3"/>
    <x v="1"/>
    <x v="0"/>
    <x v="1"/>
    <x v="913"/>
    <n v="553.20000000000005"/>
    <n v="13827000"/>
    <n v="1287400"/>
    <x v="2"/>
    <n v="229470"/>
    <n v="38506"/>
    <n v="46170"/>
    <n v="212290"/>
    <n v="166120"/>
  </r>
  <r>
    <s v="Influencer916"/>
    <x v="2"/>
    <x v="4"/>
    <x v="2"/>
    <x v="0"/>
    <x v="2"/>
    <x v="914"/>
    <n v="553.79999999999995"/>
    <n v="13842000"/>
    <n v="1288800"/>
    <x v="2"/>
    <n v="229720"/>
    <n v="38548"/>
    <n v="46220"/>
    <n v="212520"/>
    <n v="166300"/>
  </r>
  <r>
    <s v="Influencer917"/>
    <x v="0"/>
    <x v="0"/>
    <x v="3"/>
    <x v="0"/>
    <x v="3"/>
    <x v="915"/>
    <n v="554.4"/>
    <n v="13857000"/>
    <n v="1290200"/>
    <x v="2"/>
    <n v="229970"/>
    <n v="38590"/>
    <n v="46270"/>
    <n v="212750"/>
    <n v="166480"/>
  </r>
  <r>
    <s v="Influencer918"/>
    <x v="1"/>
    <x v="1"/>
    <x v="4"/>
    <x v="0"/>
    <x v="4"/>
    <x v="916"/>
    <n v="555"/>
    <n v="13872000"/>
    <n v="1291600"/>
    <x v="2"/>
    <n v="230220"/>
    <n v="38632"/>
    <n v="46320"/>
    <n v="212980"/>
    <n v="166660"/>
  </r>
  <r>
    <s v="Influencer919"/>
    <x v="2"/>
    <x v="2"/>
    <x v="5"/>
    <x v="0"/>
    <x v="5"/>
    <x v="917"/>
    <n v="555.6"/>
    <n v="13887000"/>
    <n v="1293000"/>
    <x v="2"/>
    <n v="230470"/>
    <n v="38674"/>
    <n v="46370"/>
    <n v="213210"/>
    <n v="166840"/>
  </r>
  <r>
    <s v="Influencer920"/>
    <x v="0"/>
    <x v="3"/>
    <x v="6"/>
    <x v="0"/>
    <x v="0"/>
    <x v="918"/>
    <n v="556.20000000000005"/>
    <n v="13902000"/>
    <n v="1294400"/>
    <x v="2"/>
    <n v="230720"/>
    <n v="38716"/>
    <n v="46420"/>
    <n v="213440"/>
    <n v="167020"/>
  </r>
  <r>
    <s v="Influencer921"/>
    <x v="1"/>
    <x v="4"/>
    <x v="19"/>
    <x v="4"/>
    <x v="1"/>
    <x v="919"/>
    <n v="556.79999999999995"/>
    <n v="13917000"/>
    <n v="1295800"/>
    <x v="2"/>
    <n v="230970"/>
    <n v="38758"/>
    <n v="46470"/>
    <n v="213670"/>
    <n v="167200"/>
  </r>
  <r>
    <s v="Influencer922"/>
    <x v="2"/>
    <x v="0"/>
    <x v="6"/>
    <x v="0"/>
    <x v="2"/>
    <x v="920"/>
    <n v="557.4"/>
    <n v="13932000"/>
    <n v="1297200"/>
    <x v="2"/>
    <n v="231220"/>
    <n v="38800"/>
    <n v="46520"/>
    <n v="213900"/>
    <n v="167380"/>
  </r>
  <r>
    <s v="Influencer923"/>
    <x v="0"/>
    <x v="1"/>
    <x v="6"/>
    <x v="0"/>
    <x v="3"/>
    <x v="921"/>
    <n v="558"/>
    <n v="13947000"/>
    <n v="1298600"/>
    <x v="2"/>
    <n v="231470"/>
    <n v="38842"/>
    <n v="46570"/>
    <n v="214130"/>
    <n v="167560"/>
  </r>
  <r>
    <s v="Influencer924"/>
    <x v="1"/>
    <x v="2"/>
    <x v="7"/>
    <x v="1"/>
    <x v="4"/>
    <x v="922"/>
    <n v="558.6"/>
    <n v="13962000"/>
    <n v="1300000"/>
    <x v="2"/>
    <n v="231720"/>
    <n v="38884"/>
    <n v="46620"/>
    <n v="214360"/>
    <n v="167740"/>
  </r>
  <r>
    <s v="Influencer925"/>
    <x v="2"/>
    <x v="3"/>
    <x v="8"/>
    <x v="1"/>
    <x v="5"/>
    <x v="923"/>
    <n v="559.20000000000005"/>
    <n v="13977000"/>
    <n v="1301400"/>
    <x v="2"/>
    <n v="231970"/>
    <n v="38926"/>
    <n v="46670"/>
    <n v="214590"/>
    <n v="167920"/>
  </r>
  <r>
    <s v="Influencer926"/>
    <x v="0"/>
    <x v="4"/>
    <x v="9"/>
    <x v="1"/>
    <x v="0"/>
    <x v="924"/>
    <n v="559.79999999999995"/>
    <n v="13992000"/>
    <n v="1302800"/>
    <x v="2"/>
    <n v="232220"/>
    <n v="38968"/>
    <n v="46720"/>
    <n v="214820"/>
    <n v="168100"/>
  </r>
  <r>
    <s v="Influencer927"/>
    <x v="1"/>
    <x v="0"/>
    <x v="10"/>
    <x v="1"/>
    <x v="1"/>
    <x v="925"/>
    <n v="560.4"/>
    <n v="14007000"/>
    <n v="1304200"/>
    <x v="2"/>
    <n v="232470"/>
    <n v="39010"/>
    <n v="46770"/>
    <n v="215050"/>
    <n v="168280"/>
  </r>
  <r>
    <s v="Influencer928"/>
    <x v="2"/>
    <x v="1"/>
    <x v="11"/>
    <x v="1"/>
    <x v="2"/>
    <x v="926"/>
    <n v="561"/>
    <n v="14022000"/>
    <n v="1305600"/>
    <x v="2"/>
    <n v="232720"/>
    <n v="39052"/>
    <n v="46820"/>
    <n v="215280"/>
    <n v="168460"/>
  </r>
  <r>
    <s v="Influencer929"/>
    <x v="0"/>
    <x v="2"/>
    <x v="12"/>
    <x v="2"/>
    <x v="3"/>
    <x v="927"/>
    <n v="561.6"/>
    <n v="14037000"/>
    <n v="1307000"/>
    <x v="2"/>
    <n v="232970"/>
    <n v="39094"/>
    <n v="46870"/>
    <n v="215510"/>
    <n v="168640"/>
  </r>
  <r>
    <s v="Influencer930"/>
    <x v="1"/>
    <x v="3"/>
    <x v="13"/>
    <x v="2"/>
    <x v="4"/>
    <x v="928"/>
    <n v="562.20000000000005"/>
    <n v="14052000"/>
    <n v="1308400"/>
    <x v="2"/>
    <n v="233220"/>
    <n v="39136"/>
    <n v="46920"/>
    <n v="215740"/>
    <n v="168820"/>
  </r>
  <r>
    <s v="Influencer931"/>
    <x v="2"/>
    <x v="4"/>
    <x v="14"/>
    <x v="2"/>
    <x v="5"/>
    <x v="929"/>
    <n v="562.79999999999995"/>
    <n v="14067000"/>
    <n v="1309800"/>
    <x v="2"/>
    <n v="233470"/>
    <n v="39178"/>
    <n v="46970"/>
    <n v="215970"/>
    <n v="169000"/>
  </r>
  <r>
    <s v="Influencer932"/>
    <x v="0"/>
    <x v="0"/>
    <x v="15"/>
    <x v="3"/>
    <x v="0"/>
    <x v="930"/>
    <n v="563.4"/>
    <n v="14082000"/>
    <n v="1311200"/>
    <x v="2"/>
    <n v="233720"/>
    <n v="39220"/>
    <n v="47020"/>
    <n v="216200"/>
    <n v="169180"/>
  </r>
  <r>
    <s v="Influencer933"/>
    <x v="1"/>
    <x v="1"/>
    <x v="16"/>
    <x v="3"/>
    <x v="1"/>
    <x v="931"/>
    <n v="564"/>
    <n v="14097000"/>
    <n v="1312600"/>
    <x v="2"/>
    <n v="233970"/>
    <n v="39262"/>
    <n v="47070"/>
    <n v="216430"/>
    <n v="169360"/>
  </r>
  <r>
    <s v="Influencer934"/>
    <x v="2"/>
    <x v="2"/>
    <x v="17"/>
    <x v="4"/>
    <x v="2"/>
    <x v="932"/>
    <n v="564.6"/>
    <n v="14112000"/>
    <n v="1314000"/>
    <x v="2"/>
    <n v="234220"/>
    <n v="39304"/>
    <n v="47120"/>
    <n v="216660"/>
    <n v="169540"/>
  </r>
  <r>
    <s v="Influencer935"/>
    <x v="0"/>
    <x v="3"/>
    <x v="18"/>
    <x v="4"/>
    <x v="3"/>
    <x v="933"/>
    <n v="565.20000000000005"/>
    <n v="14127000"/>
    <n v="1315400"/>
    <x v="2"/>
    <n v="234470"/>
    <n v="39346"/>
    <n v="47170"/>
    <n v="216890"/>
    <n v="169720"/>
  </r>
  <r>
    <s v="Influencer936"/>
    <x v="1"/>
    <x v="4"/>
    <x v="19"/>
    <x v="4"/>
    <x v="4"/>
    <x v="934"/>
    <n v="565.79999999999995"/>
    <n v="14142000"/>
    <n v="1316800"/>
    <x v="2"/>
    <n v="234720"/>
    <n v="39388"/>
    <n v="47220"/>
    <n v="217120"/>
    <n v="169900"/>
  </r>
  <r>
    <s v="Influencer937"/>
    <x v="2"/>
    <x v="0"/>
    <x v="20"/>
    <x v="4"/>
    <x v="5"/>
    <x v="935"/>
    <n v="566.4"/>
    <n v="14157000"/>
    <n v="1318200"/>
    <x v="2"/>
    <n v="234970"/>
    <n v="39430"/>
    <n v="47270"/>
    <n v="217350"/>
    <n v="170080"/>
  </r>
  <r>
    <s v="Influencer938"/>
    <x v="0"/>
    <x v="1"/>
    <x v="0"/>
    <x v="0"/>
    <x v="0"/>
    <x v="936"/>
    <n v="567"/>
    <n v="14172000"/>
    <n v="1319600"/>
    <x v="2"/>
    <n v="235220"/>
    <n v="39472"/>
    <n v="47320"/>
    <n v="217580"/>
    <n v="170260"/>
  </r>
  <r>
    <s v="Influencer939"/>
    <x v="1"/>
    <x v="2"/>
    <x v="1"/>
    <x v="0"/>
    <x v="1"/>
    <x v="937"/>
    <n v="567.6"/>
    <n v="14187000"/>
    <n v="1321000"/>
    <x v="2"/>
    <n v="235470"/>
    <n v="39514"/>
    <n v="47370"/>
    <n v="217810"/>
    <n v="170440"/>
  </r>
  <r>
    <s v="Influencer940"/>
    <x v="2"/>
    <x v="3"/>
    <x v="2"/>
    <x v="0"/>
    <x v="2"/>
    <x v="938"/>
    <n v="568.20000000000005"/>
    <n v="14202000"/>
    <n v="1322400"/>
    <x v="2"/>
    <n v="235720"/>
    <n v="39556"/>
    <n v="47420"/>
    <n v="218040"/>
    <n v="170620"/>
  </r>
  <r>
    <s v="Influencer941"/>
    <x v="0"/>
    <x v="4"/>
    <x v="3"/>
    <x v="0"/>
    <x v="3"/>
    <x v="939"/>
    <n v="568.79999999999995"/>
    <n v="14217000"/>
    <n v="1323800"/>
    <x v="2"/>
    <n v="235970"/>
    <n v="39598"/>
    <n v="47470"/>
    <n v="218270"/>
    <n v="170800"/>
  </r>
  <r>
    <s v="Influencer942"/>
    <x v="1"/>
    <x v="0"/>
    <x v="4"/>
    <x v="0"/>
    <x v="4"/>
    <x v="940"/>
    <n v="569.4"/>
    <n v="14232000"/>
    <n v="1325200"/>
    <x v="2"/>
    <n v="236220"/>
    <n v="39640"/>
    <n v="47520"/>
    <n v="218500"/>
    <n v="170980"/>
  </r>
  <r>
    <s v="Influencer943"/>
    <x v="2"/>
    <x v="1"/>
    <x v="5"/>
    <x v="0"/>
    <x v="5"/>
    <x v="941"/>
    <n v="570"/>
    <n v="14247000"/>
    <n v="1326600"/>
    <x v="2"/>
    <n v="236470"/>
    <n v="39682"/>
    <n v="47570"/>
    <n v="218730"/>
    <n v="171160"/>
  </r>
  <r>
    <s v="Influencer944"/>
    <x v="0"/>
    <x v="2"/>
    <x v="6"/>
    <x v="0"/>
    <x v="0"/>
    <x v="942"/>
    <n v="570.6"/>
    <n v="14262000"/>
    <n v="1328000"/>
    <x v="2"/>
    <n v="236720"/>
    <n v="39724"/>
    <n v="47620"/>
    <n v="218960"/>
    <n v="171340"/>
  </r>
  <r>
    <s v="Influencer945"/>
    <x v="1"/>
    <x v="3"/>
    <x v="19"/>
    <x v="4"/>
    <x v="1"/>
    <x v="943"/>
    <n v="571.20000000000005"/>
    <n v="14277000"/>
    <n v="1329400"/>
    <x v="2"/>
    <n v="236970"/>
    <n v="39766"/>
    <n v="47670"/>
    <n v="219190"/>
    <n v="171520"/>
  </r>
  <r>
    <s v="Influencer946"/>
    <x v="2"/>
    <x v="4"/>
    <x v="6"/>
    <x v="0"/>
    <x v="2"/>
    <x v="944"/>
    <n v="571.79999999999995"/>
    <n v="14292000"/>
    <n v="1330800"/>
    <x v="2"/>
    <n v="237220"/>
    <n v="39808"/>
    <n v="47720"/>
    <n v="219420"/>
    <n v="171700"/>
  </r>
  <r>
    <s v="Influencer947"/>
    <x v="0"/>
    <x v="2"/>
    <x v="6"/>
    <x v="0"/>
    <x v="3"/>
    <x v="945"/>
    <n v="572.4"/>
    <n v="14307000"/>
    <n v="1332200"/>
    <x v="2"/>
    <n v="237470"/>
    <n v="39850"/>
    <n v="47770"/>
    <n v="219650"/>
    <n v="171880"/>
  </r>
  <r>
    <s v="Influencer948"/>
    <x v="1"/>
    <x v="2"/>
    <x v="7"/>
    <x v="1"/>
    <x v="4"/>
    <x v="946"/>
    <n v="573"/>
    <n v="14322000"/>
    <n v="1333600"/>
    <x v="2"/>
    <n v="237720"/>
    <n v="39892"/>
    <n v="47820"/>
    <n v="219880"/>
    <n v="172060"/>
  </r>
  <r>
    <s v="Influencer949"/>
    <x v="2"/>
    <x v="2"/>
    <x v="8"/>
    <x v="1"/>
    <x v="5"/>
    <x v="947"/>
    <n v="573.6"/>
    <n v="14337000"/>
    <n v="1335000"/>
    <x v="2"/>
    <n v="237970"/>
    <n v="39934"/>
    <n v="47870"/>
    <n v="220110"/>
    <n v="172240"/>
  </r>
  <r>
    <s v="Influencer950"/>
    <x v="0"/>
    <x v="2"/>
    <x v="9"/>
    <x v="1"/>
    <x v="0"/>
    <x v="948"/>
    <n v="574.20000000000005"/>
    <n v="14352000"/>
    <n v="1336400"/>
    <x v="2"/>
    <n v="238220"/>
    <n v="39976"/>
    <n v="47920"/>
    <n v="220340"/>
    <n v="172420"/>
  </r>
  <r>
    <s v="Influencer951"/>
    <x v="1"/>
    <x v="2"/>
    <x v="10"/>
    <x v="1"/>
    <x v="1"/>
    <x v="949"/>
    <n v="574.79999999999995"/>
    <n v="14367000"/>
    <n v="1337800"/>
    <x v="2"/>
    <n v="238470"/>
    <n v="40018"/>
    <n v="47970"/>
    <n v="220570"/>
    <n v="172600"/>
  </r>
  <r>
    <s v="Influencer952"/>
    <x v="2"/>
    <x v="2"/>
    <x v="11"/>
    <x v="1"/>
    <x v="2"/>
    <x v="950"/>
    <n v="575.4"/>
    <n v="14382000"/>
    <n v="1339200"/>
    <x v="2"/>
    <n v="238720"/>
    <n v="40060"/>
    <n v="48020"/>
    <n v="220800"/>
    <n v="172780"/>
  </r>
  <r>
    <s v="Influencer953"/>
    <x v="0"/>
    <x v="2"/>
    <x v="12"/>
    <x v="2"/>
    <x v="3"/>
    <x v="951"/>
    <n v="576"/>
    <n v="14397000"/>
    <n v="1340600"/>
    <x v="2"/>
    <n v="238970"/>
    <n v="40102"/>
    <n v="48070"/>
    <n v="221030"/>
    <n v="172960"/>
  </r>
  <r>
    <s v="Influencer954"/>
    <x v="1"/>
    <x v="2"/>
    <x v="13"/>
    <x v="2"/>
    <x v="4"/>
    <x v="952"/>
    <n v="576.6"/>
    <n v="14412000"/>
    <n v="1342000"/>
    <x v="2"/>
    <n v="239220"/>
    <n v="40144"/>
    <n v="48120"/>
    <n v="221260"/>
    <n v="173140"/>
  </r>
  <r>
    <s v="Influencer955"/>
    <x v="2"/>
    <x v="2"/>
    <x v="14"/>
    <x v="2"/>
    <x v="5"/>
    <x v="953"/>
    <n v="577.20000000000005"/>
    <n v="14427000"/>
    <n v="1343400"/>
    <x v="2"/>
    <n v="239470"/>
    <n v="40186"/>
    <n v="48170"/>
    <n v="221490"/>
    <n v="173320"/>
  </r>
  <r>
    <s v="Influencer956"/>
    <x v="0"/>
    <x v="4"/>
    <x v="15"/>
    <x v="3"/>
    <x v="0"/>
    <x v="954"/>
    <n v="577.79999999999995"/>
    <n v="14442000"/>
    <n v="1344800"/>
    <x v="2"/>
    <n v="239720"/>
    <n v="40228"/>
    <n v="48220"/>
    <n v="221720"/>
    <n v="173500"/>
  </r>
  <r>
    <s v="Influencer957"/>
    <x v="1"/>
    <x v="0"/>
    <x v="16"/>
    <x v="3"/>
    <x v="1"/>
    <x v="955"/>
    <n v="578.4"/>
    <n v="14457000"/>
    <n v="1346200"/>
    <x v="2"/>
    <n v="239970"/>
    <n v="40270"/>
    <n v="48270"/>
    <n v="221950"/>
    <n v="173680"/>
  </r>
  <r>
    <s v="Influencer958"/>
    <x v="2"/>
    <x v="1"/>
    <x v="17"/>
    <x v="4"/>
    <x v="2"/>
    <x v="956"/>
    <n v="579"/>
    <n v="14472000"/>
    <n v="1347600"/>
    <x v="2"/>
    <n v="240220"/>
    <n v="40312"/>
    <n v="48320"/>
    <n v="222180"/>
    <n v="173860"/>
  </r>
  <r>
    <s v="Influencer959"/>
    <x v="0"/>
    <x v="2"/>
    <x v="18"/>
    <x v="4"/>
    <x v="3"/>
    <x v="957"/>
    <n v="579.6"/>
    <n v="14487000"/>
    <n v="1349000"/>
    <x v="2"/>
    <n v="240470"/>
    <n v="40354"/>
    <n v="48370"/>
    <n v="222410"/>
    <n v="174040"/>
  </r>
  <r>
    <s v="Influencer960"/>
    <x v="1"/>
    <x v="3"/>
    <x v="19"/>
    <x v="4"/>
    <x v="4"/>
    <x v="958"/>
    <n v="580.20000000000005"/>
    <n v="14502000"/>
    <n v="1350400"/>
    <x v="2"/>
    <n v="240720"/>
    <n v="40396"/>
    <n v="48420"/>
    <n v="222640"/>
    <n v="174220"/>
  </r>
  <r>
    <s v="Influencer961"/>
    <x v="2"/>
    <x v="4"/>
    <x v="20"/>
    <x v="4"/>
    <x v="5"/>
    <x v="959"/>
    <n v="580.79999999999995"/>
    <n v="14517000"/>
    <n v="1351800"/>
    <x v="2"/>
    <n v="240970"/>
    <n v="40438"/>
    <n v="48470"/>
    <n v="222870"/>
    <n v="174400"/>
  </r>
  <r>
    <s v="Influencer962"/>
    <x v="0"/>
    <x v="0"/>
    <x v="0"/>
    <x v="0"/>
    <x v="0"/>
    <x v="960"/>
    <n v="581.4"/>
    <n v="14532000"/>
    <n v="1353200"/>
    <x v="2"/>
    <n v="241220"/>
    <n v="40480"/>
    <n v="48520"/>
    <n v="223100"/>
    <n v="174580"/>
  </r>
  <r>
    <s v="Influencer963"/>
    <x v="1"/>
    <x v="1"/>
    <x v="1"/>
    <x v="0"/>
    <x v="1"/>
    <x v="961"/>
    <n v="582"/>
    <n v="14547000"/>
    <n v="1354600"/>
    <x v="2"/>
    <n v="241470"/>
    <n v="40522"/>
    <n v="48570"/>
    <n v="223330"/>
    <n v="174760"/>
  </r>
  <r>
    <s v="Influencer964"/>
    <x v="2"/>
    <x v="2"/>
    <x v="2"/>
    <x v="0"/>
    <x v="2"/>
    <x v="962"/>
    <n v="582.6"/>
    <n v="14562000"/>
    <n v="1356000"/>
    <x v="2"/>
    <n v="241720"/>
    <n v="40564"/>
    <n v="48620"/>
    <n v="223560"/>
    <n v="174940"/>
  </r>
  <r>
    <s v="Influencer965"/>
    <x v="0"/>
    <x v="3"/>
    <x v="3"/>
    <x v="0"/>
    <x v="3"/>
    <x v="963"/>
    <n v="583.20000000000005"/>
    <n v="14577000"/>
    <n v="1357400"/>
    <x v="2"/>
    <n v="241970"/>
    <n v="40606"/>
    <n v="48670"/>
    <n v="223790"/>
    <n v="175120"/>
  </r>
  <r>
    <s v="Influencer966"/>
    <x v="1"/>
    <x v="4"/>
    <x v="4"/>
    <x v="0"/>
    <x v="4"/>
    <x v="964"/>
    <n v="583.79999999999995"/>
    <n v="14592000"/>
    <n v="1358800"/>
    <x v="2"/>
    <n v="242220"/>
    <n v="40648"/>
    <n v="48720"/>
    <n v="224020"/>
    <n v="175300"/>
  </r>
  <r>
    <s v="Influencer967"/>
    <x v="2"/>
    <x v="0"/>
    <x v="5"/>
    <x v="0"/>
    <x v="5"/>
    <x v="965"/>
    <n v="584.4"/>
    <n v="14607000"/>
    <n v="1360200"/>
    <x v="2"/>
    <n v="242470"/>
    <n v="40690"/>
    <n v="48770"/>
    <n v="224250"/>
    <n v="175480"/>
  </r>
  <r>
    <s v="Influencer968"/>
    <x v="0"/>
    <x v="1"/>
    <x v="6"/>
    <x v="0"/>
    <x v="0"/>
    <x v="966"/>
    <n v="585"/>
    <n v="14622000"/>
    <n v="1361600"/>
    <x v="2"/>
    <n v="242720"/>
    <n v="40732"/>
    <n v="48820"/>
    <n v="224480"/>
    <n v="175660"/>
  </r>
  <r>
    <s v="Influencer969"/>
    <x v="1"/>
    <x v="2"/>
    <x v="19"/>
    <x v="4"/>
    <x v="1"/>
    <x v="967"/>
    <n v="585.6"/>
    <n v="14637000"/>
    <n v="1363000"/>
    <x v="2"/>
    <n v="242970"/>
    <n v="40774"/>
    <n v="48870"/>
    <n v="224710"/>
    <n v="175840"/>
  </r>
  <r>
    <s v="Influencer970"/>
    <x v="2"/>
    <x v="3"/>
    <x v="6"/>
    <x v="0"/>
    <x v="2"/>
    <x v="968"/>
    <n v="586.20000000000005"/>
    <n v="14652000"/>
    <n v="1364400"/>
    <x v="2"/>
    <n v="243220"/>
    <n v="40816"/>
    <n v="48920"/>
    <n v="224940"/>
    <n v="176020"/>
  </r>
  <r>
    <s v="Influencer971"/>
    <x v="0"/>
    <x v="4"/>
    <x v="6"/>
    <x v="0"/>
    <x v="3"/>
    <x v="969"/>
    <n v="586.79999999999995"/>
    <n v="14667000"/>
    <n v="1365800"/>
    <x v="2"/>
    <n v="243470"/>
    <n v="40858"/>
    <n v="48970"/>
    <n v="225170"/>
    <n v="176200"/>
  </r>
  <r>
    <s v="Influencer972"/>
    <x v="1"/>
    <x v="0"/>
    <x v="7"/>
    <x v="1"/>
    <x v="4"/>
    <x v="970"/>
    <n v="587.4"/>
    <n v="14682000"/>
    <n v="1367200"/>
    <x v="2"/>
    <n v="243720"/>
    <n v="40900"/>
    <n v="49020"/>
    <n v="225400"/>
    <n v="176380"/>
  </r>
  <r>
    <s v="Influencer973"/>
    <x v="2"/>
    <x v="2"/>
    <x v="8"/>
    <x v="1"/>
    <x v="5"/>
    <x v="971"/>
    <n v="588"/>
    <n v="14697000"/>
    <n v="1368600"/>
    <x v="2"/>
    <n v="243970"/>
    <n v="40942"/>
    <n v="49070"/>
    <n v="225630"/>
    <n v="176560"/>
  </r>
  <r>
    <s v="Influencer974"/>
    <x v="0"/>
    <x v="2"/>
    <x v="9"/>
    <x v="1"/>
    <x v="0"/>
    <x v="972"/>
    <n v="588.6"/>
    <n v="14712000"/>
    <n v="1370000"/>
    <x v="2"/>
    <n v="244220"/>
    <n v="40984"/>
    <n v="49120"/>
    <n v="225860"/>
    <n v="176740"/>
  </r>
  <r>
    <s v="Influencer975"/>
    <x v="1"/>
    <x v="2"/>
    <x v="10"/>
    <x v="1"/>
    <x v="1"/>
    <x v="973"/>
    <n v="589.20000000000005"/>
    <n v="14727000"/>
    <n v="1371400"/>
    <x v="2"/>
    <n v="244470"/>
    <n v="41026"/>
    <n v="49170"/>
    <n v="226090"/>
    <n v="176920"/>
  </r>
  <r>
    <s v="Influencer976"/>
    <x v="2"/>
    <x v="2"/>
    <x v="11"/>
    <x v="1"/>
    <x v="2"/>
    <x v="974"/>
    <n v="589.79999999999995"/>
    <n v="14742000"/>
    <n v="1372800"/>
    <x v="2"/>
    <n v="244720"/>
    <n v="41068"/>
    <n v="49220"/>
    <n v="226320"/>
    <n v="177100"/>
  </r>
  <r>
    <s v="Influencer977"/>
    <x v="0"/>
    <x v="2"/>
    <x v="12"/>
    <x v="2"/>
    <x v="3"/>
    <x v="975"/>
    <n v="590.4"/>
    <n v="14757000"/>
    <n v="1374200"/>
    <x v="2"/>
    <n v="244970"/>
    <n v="41110"/>
    <n v="49270"/>
    <n v="226550"/>
    <n v="177280"/>
  </r>
  <r>
    <s v="Influencer978"/>
    <x v="1"/>
    <x v="2"/>
    <x v="13"/>
    <x v="2"/>
    <x v="4"/>
    <x v="976"/>
    <n v="591"/>
    <n v="14772000"/>
    <n v="1375600"/>
    <x v="2"/>
    <n v="245220"/>
    <n v="41152"/>
    <n v="49320"/>
    <n v="226780"/>
    <n v="177460"/>
  </r>
  <r>
    <s v="Influencer979"/>
    <x v="2"/>
    <x v="2"/>
    <x v="14"/>
    <x v="2"/>
    <x v="5"/>
    <x v="977"/>
    <n v="591.6"/>
    <n v="14787000"/>
    <n v="1377000"/>
    <x v="2"/>
    <n v="245470"/>
    <n v="41194"/>
    <n v="49370"/>
    <n v="227010"/>
    <n v="177640"/>
  </r>
  <r>
    <s v="Influencer980"/>
    <x v="0"/>
    <x v="2"/>
    <x v="15"/>
    <x v="3"/>
    <x v="0"/>
    <x v="978"/>
    <n v="592.20000000000005"/>
    <n v="14802000"/>
    <n v="1378400"/>
    <x v="2"/>
    <n v="245720"/>
    <n v="41236"/>
    <n v="49420"/>
    <n v="227240"/>
    <n v="177820"/>
  </r>
  <r>
    <s v="Influencer981"/>
    <x v="1"/>
    <x v="2"/>
    <x v="16"/>
    <x v="3"/>
    <x v="1"/>
    <x v="979"/>
    <n v="592.79999999999995"/>
    <n v="14817000"/>
    <n v="1379800"/>
    <x v="2"/>
    <n v="245970"/>
    <n v="41278"/>
    <n v="49470"/>
    <n v="227470"/>
    <n v="178000"/>
  </r>
  <r>
    <s v="Influencer982"/>
    <x v="2"/>
    <x v="2"/>
    <x v="17"/>
    <x v="4"/>
    <x v="2"/>
    <x v="980"/>
    <n v="593.4"/>
    <n v="14832000"/>
    <n v="1381200"/>
    <x v="2"/>
    <n v="246220"/>
    <n v="41320"/>
    <n v="49520"/>
    <n v="227700"/>
    <n v="178180"/>
  </r>
  <r>
    <s v="Influencer983"/>
    <x v="0"/>
    <x v="2"/>
    <x v="18"/>
    <x v="4"/>
    <x v="3"/>
    <x v="981"/>
    <n v="594"/>
    <n v="14847000"/>
    <n v="1382600"/>
    <x v="2"/>
    <n v="246470"/>
    <n v="41362"/>
    <n v="49570"/>
    <n v="227930"/>
    <n v="178360"/>
  </r>
  <r>
    <s v="Influencer984"/>
    <x v="1"/>
    <x v="2"/>
    <x v="19"/>
    <x v="4"/>
    <x v="4"/>
    <x v="982"/>
    <n v="594.6"/>
    <n v="14862000"/>
    <n v="1384000"/>
    <x v="2"/>
    <n v="246720"/>
    <n v="41404"/>
    <n v="49620"/>
    <n v="228160"/>
    <n v="178540"/>
  </r>
  <r>
    <s v="Influencer985"/>
    <x v="2"/>
    <x v="2"/>
    <x v="20"/>
    <x v="4"/>
    <x v="5"/>
    <x v="983"/>
    <n v="595.20000000000005"/>
    <n v="14877000"/>
    <n v="1385400"/>
    <x v="2"/>
    <n v="246970"/>
    <n v="41446"/>
    <n v="49670"/>
    <n v="228390"/>
    <n v="178720"/>
  </r>
  <r>
    <s v="Influencer986"/>
    <x v="0"/>
    <x v="2"/>
    <x v="0"/>
    <x v="0"/>
    <x v="0"/>
    <x v="984"/>
    <n v="595.79999999999995"/>
    <n v="14892000"/>
    <n v="1386800"/>
    <x v="2"/>
    <n v="247220"/>
    <n v="41488"/>
    <n v="49720"/>
    <n v="228620"/>
    <n v="178900"/>
  </r>
  <r>
    <s v="Influencer987"/>
    <x v="1"/>
    <x v="2"/>
    <x v="1"/>
    <x v="0"/>
    <x v="1"/>
    <x v="985"/>
    <n v="596.4"/>
    <n v="14907000"/>
    <n v="1388200"/>
    <x v="2"/>
    <n v="247470"/>
    <n v="41530"/>
    <n v="49770"/>
    <n v="228850"/>
    <n v="179080"/>
  </r>
  <r>
    <s v="Influencer988"/>
    <x v="2"/>
    <x v="2"/>
    <x v="2"/>
    <x v="0"/>
    <x v="2"/>
    <x v="986"/>
    <n v="597"/>
    <n v="14922000"/>
    <n v="1389600"/>
    <x v="2"/>
    <n v="247720"/>
    <n v="41572"/>
    <n v="49820"/>
    <n v="229080"/>
    <n v="179260"/>
  </r>
  <r>
    <s v="Influencer989"/>
    <x v="0"/>
    <x v="2"/>
    <x v="3"/>
    <x v="0"/>
    <x v="3"/>
    <x v="987"/>
    <n v="597.6"/>
    <n v="14937000"/>
    <n v="1391000"/>
    <x v="2"/>
    <n v="247970"/>
    <n v="41614"/>
    <n v="49870"/>
    <n v="229310"/>
    <n v="179440"/>
  </r>
  <r>
    <s v="Influencer990"/>
    <x v="1"/>
    <x v="2"/>
    <x v="4"/>
    <x v="0"/>
    <x v="4"/>
    <x v="988"/>
    <n v="598.20000000000005"/>
    <n v="14952000"/>
    <n v="1392400"/>
    <x v="2"/>
    <n v="248220"/>
    <n v="41656"/>
    <n v="49920"/>
    <n v="229540"/>
    <n v="179620"/>
  </r>
  <r>
    <s v="Influencer991"/>
    <x v="2"/>
    <x v="2"/>
    <x v="5"/>
    <x v="0"/>
    <x v="5"/>
    <x v="989"/>
    <n v="598.79999999999995"/>
    <n v="14967000"/>
    <n v="1393800"/>
    <x v="2"/>
    <n v="248470"/>
    <n v="41698"/>
    <n v="49970"/>
    <n v="229770"/>
    <n v="179800"/>
  </r>
  <r>
    <s v="Influencer992"/>
    <x v="0"/>
    <x v="2"/>
    <x v="6"/>
    <x v="0"/>
    <x v="0"/>
    <x v="990"/>
    <n v="599.4"/>
    <n v="14982000"/>
    <n v="1395200"/>
    <x v="2"/>
    <n v="248720"/>
    <n v="41740"/>
    <n v="50020"/>
    <n v="230000"/>
    <n v="179980"/>
  </r>
  <r>
    <s v="Influencer993"/>
    <x v="1"/>
    <x v="2"/>
    <x v="19"/>
    <x v="4"/>
    <x v="1"/>
    <x v="991"/>
    <n v="600"/>
    <n v="14997000"/>
    <n v="1396600"/>
    <x v="2"/>
    <n v="248970"/>
    <n v="41782"/>
    <n v="50070"/>
    <n v="230230"/>
    <n v="180160"/>
  </r>
  <r>
    <s v="Influencer994"/>
    <x v="2"/>
    <x v="2"/>
    <x v="6"/>
    <x v="0"/>
    <x v="2"/>
    <x v="992"/>
    <n v="600.6"/>
    <n v="15012000"/>
    <n v="1398000"/>
    <x v="2"/>
    <n v="249220"/>
    <n v="41824"/>
    <n v="50120"/>
    <n v="230460"/>
    <n v="180340"/>
  </r>
  <r>
    <s v="Influencer995"/>
    <x v="0"/>
    <x v="2"/>
    <x v="6"/>
    <x v="0"/>
    <x v="3"/>
    <x v="993"/>
    <n v="601.20000000000005"/>
    <n v="15027000"/>
    <n v="1399400"/>
    <x v="2"/>
    <n v="249470"/>
    <n v="41866"/>
    <n v="50170"/>
    <n v="230690"/>
    <n v="180520"/>
  </r>
  <r>
    <s v="Influencer996"/>
    <x v="1"/>
    <x v="2"/>
    <x v="7"/>
    <x v="1"/>
    <x v="4"/>
    <x v="994"/>
    <n v="601.79999999999995"/>
    <n v="15042000"/>
    <n v="1400800"/>
    <x v="2"/>
    <n v="249720"/>
    <n v="41908"/>
    <n v="50220"/>
    <n v="230920"/>
    <n v="180700"/>
  </r>
  <r>
    <s v="Influencer997"/>
    <x v="2"/>
    <x v="2"/>
    <x v="8"/>
    <x v="1"/>
    <x v="5"/>
    <x v="995"/>
    <n v="602.4"/>
    <n v="15057000"/>
    <n v="1402200"/>
    <x v="2"/>
    <n v="249970"/>
    <n v="41950"/>
    <n v="50270"/>
    <n v="231150"/>
    <n v="180880"/>
  </r>
  <r>
    <s v="Influencer998"/>
    <x v="0"/>
    <x v="2"/>
    <x v="9"/>
    <x v="1"/>
    <x v="0"/>
    <x v="996"/>
    <n v="603"/>
    <n v="15072000"/>
    <n v="1403600"/>
    <x v="2"/>
    <n v="250220"/>
    <n v="41992"/>
    <n v="50320"/>
    <n v="231380"/>
    <n v="181060"/>
  </r>
  <r>
    <s v="Influencer999"/>
    <x v="1"/>
    <x v="2"/>
    <x v="10"/>
    <x v="1"/>
    <x v="1"/>
    <x v="997"/>
    <n v="603.6"/>
    <n v="15087000"/>
    <n v="1405000"/>
    <x v="2"/>
    <n v="250470"/>
    <n v="42034"/>
    <n v="50370"/>
    <n v="231610"/>
    <n v="181240"/>
  </r>
  <r>
    <s v="Influencer1000"/>
    <x v="2"/>
    <x v="3"/>
    <x v="11"/>
    <x v="1"/>
    <x v="2"/>
    <x v="998"/>
    <n v="604.20000000000005"/>
    <n v="15102000"/>
    <n v="1406400"/>
    <x v="2"/>
    <n v="250720"/>
    <n v="42076"/>
    <n v="50420"/>
    <n v="231840"/>
    <n v="1814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4278D7-B1B4-4C69-8A42-F6C1CE7A5C8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6">
    <pivotField showAll="0"/>
    <pivotField showAll="0"/>
    <pivotField showAll="0"/>
    <pivotField showAll="0"/>
    <pivotField showAll="0">
      <items count="6">
        <item x="1"/>
        <item h="1" x="0"/>
        <item h="1" x="4"/>
        <item h="1" x="3"/>
        <item h="1" x="2"/>
        <item t="default"/>
      </items>
    </pivotField>
    <pivotField showAll="0">
      <items count="7">
        <item x="2"/>
        <item x="3"/>
        <item x="4"/>
        <item x="5"/>
        <item x="0"/>
        <item x="1"/>
        <item t="default"/>
      </items>
    </pivotField>
    <pivotField dataField="1" numFmtId="3" showAll="0">
      <items count="12">
        <item x="0"/>
        <item x="1"/>
        <item x="2"/>
        <item x="3"/>
        <item x="4"/>
        <item x="5"/>
        <item x="6"/>
        <item x="7"/>
        <item x="8"/>
        <item x="9"/>
        <item x="10"/>
        <item t="default"/>
      </items>
    </pivotField>
    <pivotField showAll="0"/>
    <pivotField numFmtId="3" showAll="0"/>
    <pivotField numFmtId="3" showAll="0"/>
    <pivotField showAll="0"/>
    <pivotField showAll="0"/>
    <pivotField showAll="0"/>
    <pivotField showAll="0"/>
    <pivotField numFmtId="3" showAll="0"/>
    <pivotField numFmtId="3" showAll="0"/>
  </pivotFields>
  <rowItems count="1">
    <i/>
  </rowItems>
  <colItems count="1">
    <i/>
  </colItems>
  <dataFields count="1">
    <dataField name="Sum of Followers"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086EB1-3B97-4391-BECF-A51EA6D37D23}"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D91:F95" firstHeaderRow="0" firstDataRow="1" firstDataCol="1"/>
  <pivotFields count="16">
    <pivotField showAll="0"/>
    <pivotField showAll="0"/>
    <pivotField showAll="0">
      <items count="6">
        <item x="0"/>
        <item x="1"/>
        <item x="2"/>
        <item x="3"/>
        <item x="4"/>
        <item t="default"/>
      </items>
    </pivotField>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axis="axisRow" showAll="0">
      <items count="4">
        <item x="2"/>
        <item x="0"/>
        <item x="1"/>
        <item t="default"/>
      </items>
    </pivotField>
    <pivotField dataField="1" showAll="0"/>
    <pivotField dataField="1" showAll="0"/>
    <pivotField showAll="0"/>
    <pivotField numFmtId="3" showAll="0"/>
    <pivotField numFmtId="3" showAll="0"/>
  </pivotFields>
  <rowFields count="1">
    <field x="10"/>
  </rowFields>
  <rowItems count="4">
    <i>
      <x/>
    </i>
    <i>
      <x v="1"/>
    </i>
    <i>
      <x v="2"/>
    </i>
    <i t="grand">
      <x/>
    </i>
  </rowItems>
  <colFields count="1">
    <field x="-2"/>
  </colFields>
  <colItems count="2">
    <i>
      <x/>
    </i>
    <i i="1">
      <x v="1"/>
    </i>
  </colItems>
  <dataFields count="2">
    <dataField name="Sum of Clicks" fld="11" showDataAs="percentOfCol" baseField="0" baseItem="0" numFmtId="10"/>
    <dataField name="Sum of Conversions" fld="12" showDataAs="percentOfCol" baseField="0" baseItem="0" numFmtId="10"/>
  </dataFields>
  <chartFormats count="16">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6" format="2">
      <pivotArea type="data" outline="0" fieldPosition="0">
        <references count="2">
          <reference field="4294967294" count="1" selected="0">
            <x v="0"/>
          </reference>
          <reference field="10" count="1" selected="0">
            <x v="2"/>
          </reference>
        </references>
      </pivotArea>
    </chartFormat>
    <chartFormat chart="36" format="3">
      <pivotArea type="data" outline="0" fieldPosition="0">
        <references count="2">
          <reference field="4294967294" count="1" selected="0">
            <x v="0"/>
          </reference>
          <reference field="10" count="1" selected="0">
            <x v="1"/>
          </reference>
        </references>
      </pivotArea>
    </chartFormat>
    <chartFormat chart="36" format="4">
      <pivotArea type="data" outline="0" fieldPosition="0">
        <references count="2">
          <reference field="4294967294" count="1" selected="0">
            <x v="1"/>
          </reference>
          <reference field="10" count="1" selected="0">
            <x v="1"/>
          </reference>
        </references>
      </pivotArea>
    </chartFormat>
    <chartFormat chart="36" format="5">
      <pivotArea type="data" outline="0" fieldPosition="0">
        <references count="2">
          <reference field="4294967294" count="1" selected="0">
            <x v="1"/>
          </reference>
          <reference field="10" count="1" selected="0">
            <x v="2"/>
          </reference>
        </references>
      </pivotArea>
    </chartFormat>
    <chartFormat chart="36" format="6">
      <pivotArea type="data" outline="0" fieldPosition="0">
        <references count="2">
          <reference field="4294967294" count="1" selected="0">
            <x v="0"/>
          </reference>
          <reference field="10" count="1" selected="0">
            <x v="0"/>
          </reference>
        </references>
      </pivotArea>
    </chartFormat>
    <chartFormat chart="36" format="7">
      <pivotArea type="data" outline="0" fieldPosition="0">
        <references count="2">
          <reference field="4294967294" count="1" selected="0">
            <x v="1"/>
          </reference>
          <reference field="10" count="1" selected="0">
            <x v="0"/>
          </reference>
        </references>
      </pivotArea>
    </chartFormat>
    <chartFormat chart="41" format="16" series="1">
      <pivotArea type="data" outline="0" fieldPosition="0">
        <references count="1">
          <reference field="4294967294" count="1" selected="0">
            <x v="0"/>
          </reference>
        </references>
      </pivotArea>
    </chartFormat>
    <chartFormat chart="41" format="17">
      <pivotArea type="data" outline="0" fieldPosition="0">
        <references count="2">
          <reference field="4294967294" count="1" selected="0">
            <x v="0"/>
          </reference>
          <reference field="10" count="1" selected="0">
            <x v="0"/>
          </reference>
        </references>
      </pivotArea>
    </chartFormat>
    <chartFormat chart="41" format="18">
      <pivotArea type="data" outline="0" fieldPosition="0">
        <references count="2">
          <reference field="4294967294" count="1" selected="0">
            <x v="0"/>
          </reference>
          <reference field="10" count="1" selected="0">
            <x v="1"/>
          </reference>
        </references>
      </pivotArea>
    </chartFormat>
    <chartFormat chart="41" format="19">
      <pivotArea type="data" outline="0" fieldPosition="0">
        <references count="2">
          <reference field="4294967294" count="1" selected="0">
            <x v="0"/>
          </reference>
          <reference field="10" count="1" selected="0">
            <x v="2"/>
          </reference>
        </references>
      </pivotArea>
    </chartFormat>
    <chartFormat chart="41" format="20" series="1">
      <pivotArea type="data" outline="0" fieldPosition="0">
        <references count="1">
          <reference field="4294967294" count="1" selected="0">
            <x v="1"/>
          </reference>
        </references>
      </pivotArea>
    </chartFormat>
    <chartFormat chart="41" format="21">
      <pivotArea type="data" outline="0" fieldPosition="0">
        <references count="2">
          <reference field="4294967294" count="1" selected="0">
            <x v="1"/>
          </reference>
          <reference field="10" count="1" selected="0">
            <x v="0"/>
          </reference>
        </references>
      </pivotArea>
    </chartFormat>
    <chartFormat chart="41" format="22">
      <pivotArea type="data" outline="0" fieldPosition="0">
        <references count="2">
          <reference field="4294967294" count="1" selected="0">
            <x v="1"/>
          </reference>
          <reference field="10" count="1" selected="0">
            <x v="1"/>
          </reference>
        </references>
      </pivotArea>
    </chartFormat>
    <chartFormat chart="41" format="23">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BD37FE-8E1B-445E-BDA0-F9705A5A4F9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3:E17" firstHeaderRow="1" firstDataRow="1" firstDataCol="1"/>
  <pivotFields count="16">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showAll="0"/>
    <pivotField showAll="0"/>
    <pivotField showAll="0"/>
    <pivotField showAll="0"/>
    <pivotField dataField="1" numFmtId="3" showAll="0"/>
    <pivotField numFmtId="3" showAll="0"/>
  </pivotFields>
  <rowFields count="1">
    <field x="1"/>
  </rowFields>
  <rowItems count="4">
    <i>
      <x v="2"/>
    </i>
    <i>
      <x/>
    </i>
    <i>
      <x v="1"/>
    </i>
    <i t="grand">
      <x/>
    </i>
  </rowItems>
  <colItems count="1">
    <i/>
  </colItems>
  <dataFields count="1">
    <dataField name="Sum of Revenue Generated ($)" fld="14" baseField="0" baseItem="0" numFmtId="3"/>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0B11F2-7CED-4C86-BD00-52F09309AD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6">
    <pivotField showAll="0"/>
    <pivotField dataField="1" numFmtId="9" showAll="0"/>
    <pivotField numFmtId="9" showAll="0"/>
    <pivotField numFmtId="9" showAll="0"/>
    <pivotField numFmtId="9" showAll="0"/>
    <pivotField numFmtId="9" showAll="0"/>
  </pivotFields>
  <rowItems count="1">
    <i/>
  </rowItems>
  <colItems count="1">
    <i/>
  </colItems>
  <dataFields count="1">
    <dataField name="Average of Engagement Rate (%)" fld="1"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A0F47E-D060-405C-AD08-94ABAB749D98}"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81:E85" firstHeaderRow="1" firstDataRow="1" firstDataCol="1"/>
  <pivotFields count="16">
    <pivotField showAll="0"/>
    <pivotField showAll="0"/>
    <pivotField showAll="0">
      <items count="6">
        <item x="0"/>
        <item x="1"/>
        <item x="2"/>
        <item x="3"/>
        <item x="4"/>
        <item t="default"/>
      </items>
    </pivotField>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axis="axisRow" showAll="0">
      <items count="4">
        <item x="2"/>
        <item x="0"/>
        <item x="1"/>
        <item t="default"/>
      </items>
    </pivotField>
    <pivotField showAll="0"/>
    <pivotField dataField="1" showAll="0"/>
    <pivotField showAll="0"/>
    <pivotField numFmtId="3" showAll="0"/>
    <pivotField numFmtId="3" showAll="0"/>
  </pivotFields>
  <rowFields count="1">
    <field x="10"/>
  </rowFields>
  <rowItems count="4">
    <i>
      <x/>
    </i>
    <i>
      <x v="1"/>
    </i>
    <i>
      <x v="2"/>
    </i>
    <i t="grand">
      <x/>
    </i>
  </rowItems>
  <colItems count="1">
    <i/>
  </colItems>
  <dataFields count="1">
    <dataField name="Sum of Conversions" fld="12" showDataAs="percentOfCol" baseField="0" baseItem="0" numFmtId="10"/>
  </dataFields>
  <chartFormats count="8">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10" count="1" selected="0">
            <x v="0"/>
          </reference>
        </references>
      </pivotArea>
    </chartFormat>
    <chartFormat chart="30" format="2">
      <pivotArea type="data" outline="0" fieldPosition="0">
        <references count="2">
          <reference field="4294967294" count="1" selected="0">
            <x v="0"/>
          </reference>
          <reference field="10" count="1" selected="0">
            <x v="2"/>
          </reference>
        </references>
      </pivotArea>
    </chartFormat>
    <chartFormat chart="30" format="3">
      <pivotArea type="data" outline="0" fieldPosition="0">
        <references count="2">
          <reference field="4294967294" count="1" selected="0">
            <x v="0"/>
          </reference>
          <reference field="10" count="1" selected="0">
            <x v="1"/>
          </reference>
        </references>
      </pivotArea>
    </chartFormat>
    <chartFormat chart="32" format="24" series="1">
      <pivotArea type="data" outline="0" fieldPosition="0">
        <references count="1">
          <reference field="4294967294" count="1" selected="0">
            <x v="0"/>
          </reference>
        </references>
      </pivotArea>
    </chartFormat>
    <chartFormat chart="32" format="25">
      <pivotArea type="data" outline="0" fieldPosition="0">
        <references count="2">
          <reference field="4294967294" count="1" selected="0">
            <x v="0"/>
          </reference>
          <reference field="10" count="1" selected="0">
            <x v="0"/>
          </reference>
        </references>
      </pivotArea>
    </chartFormat>
    <chartFormat chart="32" format="26">
      <pivotArea type="data" outline="0" fieldPosition="0">
        <references count="2">
          <reference field="4294967294" count="1" selected="0">
            <x v="0"/>
          </reference>
          <reference field="10" count="1" selected="0">
            <x v="1"/>
          </reference>
        </references>
      </pivotArea>
    </chartFormat>
    <chartFormat chart="32" format="27">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B245E4-D386-4F45-86E3-F06F6CFC3A3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6">
    <pivotField showAll="0"/>
    <pivotField numFmtId="9" showAll="0"/>
    <pivotField numFmtId="9" showAll="0"/>
    <pivotField dataField="1" numFmtId="9" showAll="0"/>
    <pivotField numFmtId="9" showAll="0"/>
    <pivotField numFmtId="9" showAll="0"/>
  </pivotFields>
  <rowItems count="1">
    <i/>
  </rowItems>
  <colItems count="1">
    <i/>
  </colItems>
  <dataFields count="1">
    <dataField name="Average of Conversion Rate (%)" fld="3"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46C2E-50CF-4C13-B333-642A0D84550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6" firstHeaderRow="1" firstDataRow="1" firstDataCol="1"/>
  <pivotFields count="16">
    <pivotField dataField="1"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showAll="0"/>
    <pivotField showAll="0"/>
    <pivotField showAll="0"/>
    <pivotField showAll="0"/>
    <pivotField numFmtId="3" showAll="0"/>
    <pivotField numFmtId="3" showAll="0"/>
  </pivotFields>
  <rowFields count="1">
    <field x="1"/>
  </rowFields>
  <rowItems count="4">
    <i>
      <x v="2"/>
    </i>
    <i>
      <x/>
    </i>
    <i>
      <x v="1"/>
    </i>
    <i t="grand">
      <x/>
    </i>
  </rowItems>
  <colItems count="1">
    <i/>
  </colItems>
  <dataFields count="1">
    <dataField name="Count of Influencer Name" fld="0"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9251E-0BC0-43D5-90A7-09DB5043A9B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6">
    <pivotField dataField="1" showAll="0"/>
    <pivotField showAll="0"/>
    <pivotField showAll="0"/>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showAll="0"/>
    <pivotField showAll="0"/>
    <pivotField showAll="0"/>
    <pivotField showAll="0"/>
    <pivotField numFmtId="3" showAll="0"/>
    <pivotField numFmtId="3" showAll="0"/>
  </pivotFields>
  <rowItems count="1">
    <i/>
  </rowItems>
  <colItems count="1">
    <i/>
  </colItems>
  <dataFields count="1">
    <dataField name="Count of Influenc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E22E1-8096-4773-855B-96EB8182B10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16">
    <pivotField showAll="0"/>
    <pivotField showAll="0"/>
    <pivotField showAll="0"/>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numFmtId="3" showAll="0"/>
    <pivotField showAll="0"/>
    <pivotField showAll="0"/>
    <pivotField showAll="0"/>
    <pivotField showAll="0"/>
    <pivotField numFmtId="3" showAll="0"/>
    <pivotField dataField="1" numFmtId="3" showAll="0"/>
  </pivotFields>
  <rowItems count="1">
    <i/>
  </rowItems>
  <colItems count="1">
    <i/>
  </colItems>
  <dataFields count="1">
    <dataField name="Average of Profit" fld="15"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4790F6-7169-4F15-902D-23AD18655E4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23:E29" firstHeaderRow="1" firstDataRow="1" firstDataCol="1"/>
  <pivotFields count="16">
    <pivotField showAll="0"/>
    <pivotField showAll="0"/>
    <pivotField axis="axisRow" showAll="0">
      <items count="6">
        <item x="0"/>
        <item x="1"/>
        <item x="2"/>
        <item x="3"/>
        <item x="4"/>
        <item t="default"/>
      </items>
    </pivotField>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dataField="1" numFmtId="3" showAll="0"/>
    <pivotField numFmtId="3" showAll="0"/>
    <pivotField showAll="0"/>
    <pivotField showAll="0"/>
    <pivotField showAll="0"/>
    <pivotField showAll="0"/>
    <pivotField numFmtId="3" showAll="0"/>
    <pivotField numFmtId="3" showAll="0"/>
  </pivotFields>
  <rowFields count="1">
    <field x="2"/>
  </rowFields>
  <rowItems count="6">
    <i>
      <x/>
    </i>
    <i>
      <x v="1"/>
    </i>
    <i>
      <x v="2"/>
    </i>
    <i>
      <x v="3"/>
    </i>
    <i>
      <x v="4"/>
    </i>
    <i t="grand">
      <x/>
    </i>
  </rowItems>
  <colItems count="1">
    <i/>
  </colItems>
  <dataFields count="1">
    <dataField name="Sum of Impressions" fld="8" showDataAs="percentOfCol" baseField="0" baseItem="0" numFmtId="10"/>
  </dataFields>
  <formats count="2">
    <format dxfId="46">
      <pivotArea outline="0" collapsedLevelsAreSubtotals="1" fieldPosition="0"/>
    </format>
    <format dxfId="45">
      <pivotArea outline="0" fieldPosition="0">
        <references count="1">
          <reference field="4294967294" count="1">
            <x v="0"/>
          </reference>
        </references>
      </pivotArea>
    </format>
  </formats>
  <chartFormats count="12">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2" count="1" selected="0">
            <x v="1"/>
          </reference>
        </references>
      </pivotArea>
    </chartFormat>
    <chartFormat chart="17" format="8">
      <pivotArea type="data" outline="0" fieldPosition="0">
        <references count="2">
          <reference field="4294967294" count="1" selected="0">
            <x v="0"/>
          </reference>
          <reference field="2" count="1" selected="0">
            <x v="0"/>
          </reference>
        </references>
      </pivotArea>
    </chartFormat>
    <chartFormat chart="17" format="9">
      <pivotArea type="data" outline="0" fieldPosition="0">
        <references count="2">
          <reference field="4294967294" count="1" selected="0">
            <x v="0"/>
          </reference>
          <reference field="2" count="1" selected="0">
            <x v="4"/>
          </reference>
        </references>
      </pivotArea>
    </chartFormat>
    <chartFormat chart="17" format="10">
      <pivotArea type="data" outline="0" fieldPosition="0">
        <references count="2">
          <reference field="4294967294" count="1" selected="0">
            <x v="0"/>
          </reference>
          <reference field="2" count="1" selected="0">
            <x v="3"/>
          </reference>
        </references>
      </pivotArea>
    </chartFormat>
    <chartFormat chart="17" format="11">
      <pivotArea type="data" outline="0" fieldPosition="0">
        <references count="2">
          <reference field="4294967294" count="1" selected="0">
            <x v="0"/>
          </reference>
          <reference field="2" count="1" selected="0">
            <x v="2"/>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2" count="1" selected="0">
            <x v="0"/>
          </reference>
        </references>
      </pivotArea>
    </chartFormat>
    <chartFormat chart="19" format="26">
      <pivotArea type="data" outline="0" fieldPosition="0">
        <references count="2">
          <reference field="4294967294" count="1" selected="0">
            <x v="0"/>
          </reference>
          <reference field="2" count="1" selected="0">
            <x v="1"/>
          </reference>
        </references>
      </pivotArea>
    </chartFormat>
    <chartFormat chart="19" format="27">
      <pivotArea type="data" outline="0" fieldPosition="0">
        <references count="2">
          <reference field="4294967294" count="1" selected="0">
            <x v="0"/>
          </reference>
          <reference field="2" count="1" selected="0">
            <x v="2"/>
          </reference>
        </references>
      </pivotArea>
    </chartFormat>
    <chartFormat chart="19" format="28">
      <pivotArea type="data" outline="0" fieldPosition="0">
        <references count="2">
          <reference field="4294967294" count="1" selected="0">
            <x v="0"/>
          </reference>
          <reference field="2" count="1" selected="0">
            <x v="3"/>
          </reference>
        </references>
      </pivotArea>
    </chartFormat>
    <chartFormat chart="19" format="2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BAF737-0B36-4A90-9442-610DBE1713D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71:E77" firstHeaderRow="1" firstDataRow="1" firstDataCol="1"/>
  <pivotFields count="16">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dataField="1" showAll="0"/>
    <pivotField numFmtId="3" showAll="0"/>
    <pivotField numFmtId="3" showAll="0"/>
    <pivotField showAll="0"/>
    <pivotField showAll="0"/>
    <pivotField showAll="0"/>
    <pivotField showAll="0"/>
    <pivotField numFmtId="3" showAll="0"/>
    <pivotField numFmtId="3" showAll="0"/>
  </pivotFields>
  <rowFields count="1">
    <field x="2"/>
  </rowFields>
  <rowItems count="6">
    <i>
      <x v="2"/>
    </i>
    <i>
      <x/>
    </i>
    <i>
      <x v="3"/>
    </i>
    <i>
      <x v="4"/>
    </i>
    <i>
      <x v="1"/>
    </i>
    <i t="grand">
      <x/>
    </i>
  </rowItems>
  <colItems count="1">
    <i/>
  </colItems>
  <dataFields count="1">
    <dataField name="Average of Posts" fld="7" subtotal="average" baseField="0" baseItem="0" numFmtId="1"/>
  </dataFields>
  <formats count="2">
    <format dxfId="48">
      <pivotArea outline="0" fieldPosition="0">
        <references count="1">
          <reference field="4294967294" count="1">
            <x v="0"/>
          </reference>
        </references>
      </pivotArea>
    </format>
    <format dxfId="47">
      <pivotArea outline="0" fieldPosition="0">
        <references count="1">
          <reference field="4294967294" count="1">
            <x v="0"/>
          </reference>
        </references>
      </pivotArea>
    </format>
  </formats>
  <chartFormats count="3">
    <chartFormat chart="25"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56311D-E865-402A-9FA9-27E0D333017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D57:E67" firstHeaderRow="1" firstDataRow="1" firstDataCol="1"/>
  <pivotFields count="16">
    <pivotField showAll="0"/>
    <pivotField showAll="0"/>
    <pivotField showAll="0">
      <items count="6">
        <item x="0"/>
        <item x="1"/>
        <item x="2"/>
        <item x="3"/>
        <item x="4"/>
        <item t="default"/>
      </items>
    </pivotField>
    <pivotField showAll="0">
      <items count="22">
        <item x="3"/>
        <item x="11"/>
        <item x="7"/>
        <item x="13"/>
        <item x="10"/>
        <item x="8"/>
        <item x="5"/>
        <item x="18"/>
        <item x="6"/>
        <item x="0"/>
        <item x="9"/>
        <item x="20"/>
        <item x="4"/>
        <item x="19"/>
        <item x="15"/>
        <item x="16"/>
        <item x="14"/>
        <item x="1"/>
        <item x="12"/>
        <item x="17"/>
        <item x="2"/>
        <item t="default"/>
      </items>
    </pivotField>
    <pivotField showAll="0">
      <items count="6">
        <item x="1"/>
        <item h="1" x="0"/>
        <item h="1" x="4"/>
        <item h="1" x="3"/>
        <item h="1" x="2"/>
        <item t="default"/>
      </items>
    </pivotField>
    <pivotField showAll="0">
      <items count="7">
        <item x="2"/>
        <item x="3"/>
        <item x="4"/>
        <item x="5"/>
        <item x="0"/>
        <item x="1"/>
        <item t="default"/>
      </items>
    </pivotField>
    <pivotField axis="axisRow" numFmtId="3" showAll="0">
      <items count="12">
        <item x="0"/>
        <item x="1"/>
        <item x="2"/>
        <item x="3"/>
        <item x="4"/>
        <item x="5"/>
        <item x="6"/>
        <item x="7"/>
        <item x="8"/>
        <item x="9"/>
        <item x="10"/>
        <item t="default"/>
      </items>
    </pivotField>
    <pivotField showAll="0"/>
    <pivotField numFmtId="3" showAll="0"/>
    <pivotField dataField="1" numFmtId="3" showAll="0"/>
    <pivotField showAll="0"/>
    <pivotField showAll="0"/>
    <pivotField showAll="0"/>
    <pivotField showAll="0"/>
    <pivotField numFmtId="3" showAll="0"/>
    <pivotField numFmtId="3" showAll="0"/>
  </pivotFields>
  <rowFields count="1">
    <field x="6"/>
  </rowFields>
  <rowItems count="10">
    <i>
      <x v="1"/>
    </i>
    <i>
      <x v="2"/>
    </i>
    <i>
      <x v="3"/>
    </i>
    <i>
      <x v="4"/>
    </i>
    <i>
      <x v="5"/>
    </i>
    <i>
      <x v="6"/>
    </i>
    <i>
      <x v="7"/>
    </i>
    <i>
      <x v="8"/>
    </i>
    <i>
      <x v="9"/>
    </i>
    <i t="grand">
      <x/>
    </i>
  </rowItems>
  <colItems count="1">
    <i/>
  </colItems>
  <dataFields count="1">
    <dataField name="Sum of Engagements" fld="9" showDataAs="percentOfCol" baseField="0" baseItem="0" numFmtId="9"/>
  </dataFields>
  <formats count="1">
    <format dxfId="49">
      <pivotArea outline="0" collapsedLevelsAreSubtotals="1" fieldPosition="0"/>
    </format>
  </formats>
  <chartFormats count="4">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DC8218-E447-45FF-8868-26F3C213DA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6">
    <pivotField showAll="0"/>
    <pivotField numFmtId="9" showAll="0"/>
    <pivotField dataField="1" numFmtId="9" showAll="0"/>
    <pivotField numFmtId="9" showAll="0"/>
    <pivotField numFmtId="9" showAll="0"/>
    <pivotField numFmtId="9" showAll="0"/>
  </pivotFields>
  <rowItems count="1">
    <i/>
  </rowItems>
  <colItems count="1">
    <i/>
  </colItems>
  <dataFields count="1">
    <dataField name="Average of Click-Through Rate (CTR %)" fld="2"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E6CCF1-F8BE-40BC-B04C-4B5FFB7CA8E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34:E40" firstHeaderRow="1" firstDataRow="1" firstDataCol="1"/>
  <pivotFields count="16">
    <pivotField showAll="0"/>
    <pivotField showAll="0"/>
    <pivotField showAll="0">
      <items count="6">
        <item x="0"/>
        <item x="1"/>
        <item x="2"/>
        <item x="3"/>
        <item x="4"/>
        <item t="default"/>
      </items>
    </pivotField>
    <pivotField axis="axisRow" showAll="0" sortType="descending">
      <items count="22">
        <item x="3"/>
        <item x="11"/>
        <item x="7"/>
        <item x="13"/>
        <item x="10"/>
        <item x="8"/>
        <item x="5"/>
        <item x="18"/>
        <item x="6"/>
        <item x="0"/>
        <item x="9"/>
        <item x="20"/>
        <item x="4"/>
        <item x="19"/>
        <item x="15"/>
        <item x="16"/>
        <item x="14"/>
        <item x="1"/>
        <item x="12"/>
        <item x="17"/>
        <item x="2"/>
        <item t="default"/>
      </items>
      <autoSortScope>
        <pivotArea dataOnly="0" outline="0" fieldPosition="0">
          <references count="1">
            <reference field="4294967294" count="1" selected="0">
              <x v="0"/>
            </reference>
          </references>
        </pivotArea>
      </autoSortScope>
    </pivotField>
    <pivotField showAll="0">
      <items count="6">
        <item x="1"/>
        <item h="1" x="0"/>
        <item h="1" x="4"/>
        <item h="1" x="3"/>
        <item h="1" x="2"/>
        <item t="default"/>
      </items>
    </pivotField>
    <pivotField showAll="0">
      <items count="7">
        <item x="2"/>
        <item x="3"/>
        <item x="4"/>
        <item x="5"/>
        <item x="0"/>
        <item x="1"/>
        <item t="default"/>
      </items>
    </pivotField>
    <pivotField numFmtId="3" showAll="0">
      <items count="12">
        <item x="0"/>
        <item x="1"/>
        <item x="2"/>
        <item x="3"/>
        <item x="4"/>
        <item x="5"/>
        <item x="6"/>
        <item x="7"/>
        <item x="8"/>
        <item x="9"/>
        <item x="10"/>
        <item t="default"/>
      </items>
    </pivotField>
    <pivotField showAll="0"/>
    <pivotField numFmtId="3" showAll="0"/>
    <pivotField dataField="1" numFmtId="3" showAll="0"/>
    <pivotField showAll="0"/>
    <pivotField showAll="0"/>
    <pivotField showAll="0"/>
    <pivotField showAll="0"/>
    <pivotField numFmtId="3" showAll="0"/>
    <pivotField numFmtId="3" showAll="0"/>
  </pivotFields>
  <rowFields count="1">
    <field x="3"/>
  </rowFields>
  <rowItems count="6">
    <i>
      <x v="1"/>
    </i>
    <i>
      <x v="4"/>
    </i>
    <i>
      <x v="10"/>
    </i>
    <i>
      <x v="5"/>
    </i>
    <i>
      <x v="2"/>
    </i>
    <i t="grand">
      <x/>
    </i>
  </rowItems>
  <colItems count="1">
    <i/>
  </colItems>
  <dataFields count="1">
    <dataField name="Sum of Engagements" fld="9" showDataAs="percentOfCol" baseField="0" baseItem="0" numFmtId="9"/>
  </dataFields>
  <formats count="1">
    <format dxfId="50">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3870CF3-5443-4E6B-ADBB-09508116547F}" sourceName="Category">
  <pivotTables>
    <pivotTable tabId="5" name="PivotTable9"/>
    <pivotTable tabId="5" name="PivotTable2"/>
    <pivotTable tabId="5" name="PivotTable10"/>
    <pivotTable tabId="5" name="PivotTable1"/>
    <pivotTable tabId="5" name="PivotTable4"/>
    <pivotTable tabId="5" name="PivotTable7"/>
    <pivotTable tabId="5" name="PivotTable8"/>
    <pivotTable tabId="5" name="PivotTable11"/>
    <pivotTable tabId="5" name="PivotTable12"/>
    <pivotTable tabId="5" name="PivotTable13"/>
    <pivotTable tabId="5" name="PivotTable14"/>
  </pivotTables>
  <data>
    <tabular pivotCacheId="1942305397">
      <items count="5">
        <i x="1" s="1"/>
        <i x="0"/>
        <i x="4"/>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6695B0-B380-4B11-A438-4ED0A22AEF4D}" sourceName="City">
  <pivotTables>
    <pivotTable tabId="5" name="PivotTable9"/>
    <pivotTable tabId="5" name="PivotTable2"/>
    <pivotTable tabId="5" name="PivotTable10"/>
    <pivotTable tabId="5" name="PivotTable1"/>
    <pivotTable tabId="5" name="PivotTable4"/>
    <pivotTable tabId="5" name="PivotTable7"/>
    <pivotTable tabId="5" name="PivotTable8"/>
    <pivotTable tabId="5" name="PivotTable11"/>
    <pivotTable tabId="5" name="PivotTable12"/>
    <pivotTable tabId="5" name="PivotTable13"/>
    <pivotTable tabId="5" name="PivotTable14"/>
  </pivotTables>
  <data>
    <tabular pivotCacheId="1942305397">
      <items count="6">
        <i x="2" s="1"/>
        <i x="4" s="1"/>
        <i x="5"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8FFB35D-7E75-405D-9212-85A84D86ADA7}" cache="Slicer_Category" caption="Category" rowHeight="273050"/>
  <slicer name="City" xr10:uid="{EB62DBDB-F88C-48DD-98F1-D10169D654BF}" cache="Slicer_City" caption="City" columnCoun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B78B87-8996-4D8B-9C9C-CF755C2C43D0}" name="Table3" displayName="Table3" ref="A1:P1000" totalsRowShown="0">
  <autoFilter ref="A1:P1000" xr:uid="{4DB78B87-8996-4D8B-9C9C-CF755C2C43D0}"/>
  <tableColumns count="16">
    <tableColumn id="1" xr3:uid="{D62F76E1-8EEA-45F1-BCCC-3162A26F395A}" name="Influencer Name">
      <calculatedColumnFormula>"Influencer" &amp;ROW(Table3[[#This Row],[Influencer Name]])</calculatedColumnFormula>
    </tableColumn>
    <tableColumn id="13" xr3:uid="{3DCEFC03-9E8C-40B6-8939-520BB7B5D652}" name="Platform" dataDxfId="67"/>
    <tableColumn id="14" xr3:uid="{D0A3AB8E-7CCC-4BF6-9BB9-25A4FF74FE1E}" name="Content type" dataDxfId="66"/>
    <tableColumn id="15" xr3:uid="{02CC5ACA-B143-472D-9A02-B09258F6912B}" name="Brand" dataDxfId="65"/>
    <tableColumn id="18" xr3:uid="{30A4E2CE-0723-4991-98D3-2BD92DB584FB}" name="Category" dataDxfId="64">
      <calculatedColumnFormula>VLOOKUP(TRIM(Table3[[#This Row],[Brand]]), brand[], MATCH("Category", brand[#Headers], 0), FALSE)</calculatedColumnFormula>
    </tableColumn>
    <tableColumn id="17" xr3:uid="{C93065C2-B3B8-4C4B-A85E-23D00EB9C7F8}" name="City" dataDxfId="63"/>
    <tableColumn id="2" xr3:uid="{AD316A7D-3BA6-4B40-B4D7-8B9A9CE674EF}" name="Followers"/>
    <tableColumn id="3" xr3:uid="{A63983C4-16C5-4433-B0DC-29C9C87902F3}" name="Posts" dataDxfId="62"/>
    <tableColumn id="4" xr3:uid="{B6339BE5-0272-4933-9B82-F50AC271E876}" name="Impressions"/>
    <tableColumn id="5" xr3:uid="{5484A404-EC64-43A1-8A77-5D7721FA34DB}" name="Engagements"/>
    <tableColumn id="16" xr3:uid="{09B1B4FA-054E-4400-89C1-5AF1CEE6B8DB}" name="Engagement level" dataDxfId="61">
      <calculatedColumnFormula>IF(Table3[[#This Row],[Engagements]]&lt;100000, "low",IF(Table3[[#This Row],[Engagements]]&lt;500000,"medium","high"))</calculatedColumnFormula>
    </tableColumn>
    <tableColumn id="6" xr3:uid="{09B000E7-8585-43B5-9C76-E68DF24E8033}" name="Clicks"/>
    <tableColumn id="7" xr3:uid="{F8CC001A-56C4-49A2-B33E-9EBDDD95BFBE}" name="Conversions"/>
    <tableColumn id="8" xr3:uid="{EFA020C9-811A-425E-AF83-E1F5A015BDE7}" name="Campaign Spend ($)"/>
    <tableColumn id="9" xr3:uid="{CB0AAFCB-053B-4281-9273-6F25AC807E85}" name="Revenue Generated ($)"/>
    <tableColumn id="10" xr3:uid="{A6EF1478-6F9B-4FF9-8BC0-627F8C7637FD}" name="Profit" dataDxfId="60">
      <calculatedColumnFormula>Table3[[#This Row],[Revenue Generated ($)]]-Table3[[#This Row],[Campaign Spend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B54F48-A407-434F-A873-3180B0FCAF78}" name="brand" displayName="brand" ref="A1:B33" totalsRowShown="0">
  <autoFilter ref="A1:B33" xr:uid="{4DB54F48-A407-434F-A873-3180B0FCAF78}"/>
  <tableColumns count="2">
    <tableColumn id="1" xr3:uid="{B07BC6E0-4D48-40AA-9B56-9C69A9DF9596}" name="brand" dataDxfId="59"/>
    <tableColumn id="2" xr3:uid="{C745D3CD-5FEE-4385-B5A5-751545F31175}" name="category"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E126A7-391B-4EC6-885B-3521AE2F1D0C}" name="Table4" displayName="Table4" ref="A1:F1000" totalsRowShown="0" headerRowDxfId="57" dataDxfId="56" dataCellStyle="Percent">
  <autoFilter ref="A1:F1000" xr:uid="{44E126A7-391B-4EC6-885B-3521AE2F1D0C}"/>
  <tableColumns count="6">
    <tableColumn id="1" xr3:uid="{98193222-A1A5-4E98-8A53-1FC6AC6AC2F2}" name="Influencer Name"/>
    <tableColumn id="2" xr3:uid="{42DE3A07-981E-4729-8B97-E292BBBDFB3D}" name="Engagement Rate (%)" dataDxfId="55" dataCellStyle="Percent">
      <calculatedColumnFormula>Table3[[#This Row],[Engagements]]/Table3[[#This Row],[Impressions]]</calculatedColumnFormula>
    </tableColumn>
    <tableColumn id="3" xr3:uid="{86F89186-DDD8-4763-A0C2-6ACAE3703C54}" name="Click-Through Rate (CTR %)" dataDxfId="54" dataCellStyle="Percent">
      <calculatedColumnFormula>Table3[[#This Row],[Clicks]]/Table3[[#This Row],[Impressions]]</calculatedColumnFormula>
    </tableColumn>
    <tableColumn id="4" xr3:uid="{0B19A129-E0CA-44F1-B4C9-7B597EDB263C}" name="Conversion Rate (%)" dataDxfId="53" dataCellStyle="Percent">
      <calculatedColumnFormula>Table3[[#This Row],[Conversions]]/Table3[[#This Row],[Clicks]]</calculatedColumnFormula>
    </tableColumn>
    <tableColumn id="5" xr3:uid="{6031A1EA-7493-469C-8840-3FBAC6BC168D}" name="ROI (%)" dataDxfId="52" dataCellStyle="Percent">
      <calculatedColumnFormula>(Table3[[#This Row],[Revenue Generated ($)]]-Table3[[#This Row],[Campaign Spend ($)]])/Table3[[#This Row],[Campaign Spend ($)]]</calculatedColumnFormula>
    </tableColumn>
    <tableColumn id="6" xr3:uid="{E9C302AB-39C1-41CD-AC69-6E559D1B2676}" name="Cost per Engagement (CPE) %" dataDxfId="51" dataCellStyle="Percent">
      <calculatedColumnFormula>Table3[[#This Row],[Campaign Spend ($)]]/Table3[[#This Row],[Engagements]]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11B1-35FE-41EB-9459-A448B1577311}">
  <dimension ref="A1:P1000"/>
  <sheetViews>
    <sheetView topLeftCell="F1" workbookViewId="0">
      <selection activeCell="I10" sqref="I10"/>
    </sheetView>
  </sheetViews>
  <sheetFormatPr defaultRowHeight="16.5" x14ac:dyDescent="0.3"/>
  <cols>
    <col min="1" max="6" width="17.875" customWidth="1"/>
    <col min="7" max="7" width="11.75" customWidth="1"/>
    <col min="8" max="8" width="7.75" customWidth="1"/>
    <col min="9" max="9" width="11.625" customWidth="1"/>
    <col min="10" max="11" width="12.625" customWidth="1"/>
    <col min="12" max="12" width="8.875" customWidth="1"/>
    <col min="13" max="13" width="13.75" customWidth="1"/>
    <col min="14" max="14" width="12" customWidth="1"/>
    <col min="15" max="15" width="13.875" customWidth="1"/>
  </cols>
  <sheetData>
    <row r="1" spans="1:16" ht="42.75" x14ac:dyDescent="0.3">
      <c r="A1" s="1" t="s">
        <v>2</v>
      </c>
      <c r="B1" s="1" t="s">
        <v>1013</v>
      </c>
      <c r="C1" s="1" t="s">
        <v>1022</v>
      </c>
      <c r="D1" s="1" t="s">
        <v>1023</v>
      </c>
      <c r="E1" s="1" t="s">
        <v>1052</v>
      </c>
      <c r="F1" s="1" t="s">
        <v>1025</v>
      </c>
      <c r="G1" s="1" t="s">
        <v>3</v>
      </c>
      <c r="H1" s="1" t="s">
        <v>4</v>
      </c>
      <c r="I1" s="1" t="s">
        <v>0</v>
      </c>
      <c r="J1" s="1" t="s">
        <v>1011</v>
      </c>
      <c r="K1" s="1" t="s">
        <v>1024</v>
      </c>
      <c r="L1" s="1" t="s">
        <v>5</v>
      </c>
      <c r="M1" s="1" t="s">
        <v>6</v>
      </c>
      <c r="N1" s="1" t="s">
        <v>7</v>
      </c>
      <c r="O1" s="1" t="s">
        <v>8</v>
      </c>
      <c r="P1" t="s">
        <v>1086</v>
      </c>
    </row>
    <row r="2" spans="1:16" x14ac:dyDescent="0.3">
      <c r="A2" s="2" t="str">
        <f>"Influencer" &amp;ROW(Table3[[#This Row],[Influencer Name]])</f>
        <v>Influencer2</v>
      </c>
      <c r="B2" s="2" t="s">
        <v>1014</v>
      </c>
      <c r="C2" s="2" t="s">
        <v>1017</v>
      </c>
      <c r="D2" s="2" t="s">
        <v>1038</v>
      </c>
      <c r="E2" s="2" t="str">
        <f>VLOOKUP(TRIM(Table3[[#This Row],[Brand]]), brand[], MATCH("Category", brand[#Headers], 0), FALSE)</f>
        <v>Fashion &amp; Beauty</v>
      </c>
      <c r="F2" s="2" t="s">
        <v>1026</v>
      </c>
      <c r="G2" s="3">
        <v>50000</v>
      </c>
      <c r="H2" s="15">
        <v>5</v>
      </c>
      <c r="I2" s="3">
        <v>120000</v>
      </c>
      <c r="J2" s="3">
        <v>8500</v>
      </c>
      <c r="K2" s="3" t="str">
        <f>IF(Table3[[#This Row],[Engagements]]&lt;100000, "low",IF(Table3[[#This Row],[Engagements]]&lt;500000,"medium","high"))</f>
        <v>low</v>
      </c>
      <c r="L2" s="3">
        <v>1200</v>
      </c>
      <c r="M2" s="2">
        <v>150</v>
      </c>
      <c r="N2" s="2">
        <v>500</v>
      </c>
      <c r="O2" s="3">
        <v>2000</v>
      </c>
      <c r="P2" s="9">
        <f>Table3[[#This Row],[Revenue Generated ($)]]-Table3[[#This Row],[Campaign Spend ($)]]</f>
        <v>1500</v>
      </c>
    </row>
    <row r="3" spans="1:16" x14ac:dyDescent="0.3">
      <c r="A3" s="2" t="str">
        <f>"Influencer" &amp;ROW(Table3[[#This Row],[Influencer Name]])</f>
        <v>Influencer3</v>
      </c>
      <c r="B3" s="2" t="s">
        <v>1015</v>
      </c>
      <c r="C3" s="2" t="s">
        <v>1018</v>
      </c>
      <c r="D3" s="2" t="s">
        <v>1036</v>
      </c>
      <c r="E3" s="2" t="str">
        <f>VLOOKUP(TRIM(Table3[[#This Row],[Brand]]), brand[], MATCH("Category", brand[#Headers], 0), FALSE)</f>
        <v>Fashion &amp; Beauty</v>
      </c>
      <c r="F3" s="2" t="s">
        <v>1027</v>
      </c>
      <c r="G3" s="3">
        <v>100000</v>
      </c>
      <c r="H3" s="15">
        <v>8</v>
      </c>
      <c r="I3" s="3">
        <v>200000</v>
      </c>
      <c r="J3" s="3">
        <v>15000</v>
      </c>
      <c r="K3" s="3" t="str">
        <f>IF(Table3[[#This Row],[Engagements]]&lt;100000, "low",IF(Table3[[#This Row],[Engagements]]&lt;500000,"medium","high"))</f>
        <v>low</v>
      </c>
      <c r="L3" s="3">
        <v>2000</v>
      </c>
      <c r="M3" s="2">
        <v>300</v>
      </c>
      <c r="N3" s="2">
        <v>700</v>
      </c>
      <c r="O3" s="3">
        <v>3500</v>
      </c>
      <c r="P3" s="9">
        <f>Table3[[#This Row],[Revenue Generated ($)]]-Table3[[#This Row],[Campaign Spend ($)]]</f>
        <v>2800</v>
      </c>
    </row>
    <row r="4" spans="1:16" x14ac:dyDescent="0.3">
      <c r="A4" s="2" t="str">
        <f>"Influencer" &amp;ROW(Table3[[#This Row],[Influencer Name]])</f>
        <v>Influencer4</v>
      </c>
      <c r="B4" s="2" t="s">
        <v>1016</v>
      </c>
      <c r="C4" s="2" t="s">
        <v>1019</v>
      </c>
      <c r="D4" s="2" t="s">
        <v>1034</v>
      </c>
      <c r="E4" s="2" t="str">
        <f>VLOOKUP(TRIM(Table3[[#This Row],[Brand]]), brand[], MATCH("Category", brand[#Headers], 0), FALSE)</f>
        <v>Fashion &amp; Beauty</v>
      </c>
      <c r="F4" s="2" t="s">
        <v>1028</v>
      </c>
      <c r="G4" s="3">
        <v>75000</v>
      </c>
      <c r="H4" s="15">
        <v>6</v>
      </c>
      <c r="I4" s="3">
        <v>150000</v>
      </c>
      <c r="J4" s="3">
        <v>10500</v>
      </c>
      <c r="K4" s="3" t="str">
        <f>IF(Table3[[#This Row],[Engagements]]&lt;100000, "low",IF(Table3[[#This Row],[Engagements]]&lt;500000,"medium","high"))</f>
        <v>low</v>
      </c>
      <c r="L4" s="3">
        <v>1500</v>
      </c>
      <c r="M4" s="2">
        <v>200</v>
      </c>
      <c r="N4" s="2">
        <v>600</v>
      </c>
      <c r="O4" s="3">
        <v>2500</v>
      </c>
      <c r="P4" s="9">
        <f>Table3[[#This Row],[Revenue Generated ($)]]-Table3[[#This Row],[Campaign Spend ($)]]</f>
        <v>1900</v>
      </c>
    </row>
    <row r="5" spans="1:16" x14ac:dyDescent="0.3">
      <c r="A5" s="2" t="str">
        <f>"Influencer" &amp;ROW(Table3[[#This Row],[Influencer Name]])</f>
        <v>Influencer5</v>
      </c>
      <c r="B5" s="2" t="s">
        <v>1014</v>
      </c>
      <c r="C5" s="2" t="s">
        <v>1020</v>
      </c>
      <c r="D5" s="2" t="s">
        <v>1033</v>
      </c>
      <c r="E5" s="2" t="str">
        <f>VLOOKUP(TRIM(Table3[[#This Row],[Brand]]), brand[], MATCH("Category", brand[#Headers], 0), FALSE)</f>
        <v>Fashion &amp; Beauty</v>
      </c>
      <c r="F5" s="2" t="s">
        <v>1029</v>
      </c>
      <c r="G5" s="3">
        <v>40000</v>
      </c>
      <c r="H5" s="15">
        <v>4</v>
      </c>
      <c r="I5" s="3">
        <v>90000</v>
      </c>
      <c r="J5" s="3">
        <v>6000</v>
      </c>
      <c r="K5" s="3" t="str">
        <f>IF(Table3[[#This Row],[Engagements]]&lt;100000, "low",IF(Table3[[#This Row],[Engagements]]&lt;500000,"medium","high"))</f>
        <v>low</v>
      </c>
      <c r="L5" s="2">
        <v>900</v>
      </c>
      <c r="M5" s="2">
        <v>120</v>
      </c>
      <c r="N5" s="2">
        <v>400</v>
      </c>
      <c r="O5" s="3">
        <v>1800</v>
      </c>
      <c r="P5" s="9">
        <f>Table3[[#This Row],[Revenue Generated ($)]]-Table3[[#This Row],[Campaign Spend ($)]]</f>
        <v>1400</v>
      </c>
    </row>
    <row r="6" spans="1:16" x14ac:dyDescent="0.3">
      <c r="A6" s="2" t="str">
        <f>"Influencer" &amp;ROW(Table3[[#This Row],[Influencer Name]])</f>
        <v>Influencer6</v>
      </c>
      <c r="B6" s="2" t="s">
        <v>1015</v>
      </c>
      <c r="C6" s="2" t="s">
        <v>1021</v>
      </c>
      <c r="D6" s="2" t="s">
        <v>1032</v>
      </c>
      <c r="E6" s="2" t="str">
        <f>VLOOKUP(TRIM(Table3[[#This Row],[Brand]]), brand[], MATCH("Category", brand[#Headers], 0), FALSE)</f>
        <v>Fashion &amp; Beauty</v>
      </c>
      <c r="F6" s="2" t="s">
        <v>1030</v>
      </c>
      <c r="G6" s="3">
        <v>120000</v>
      </c>
      <c r="H6" s="15">
        <v>10</v>
      </c>
      <c r="I6" s="3">
        <v>250000</v>
      </c>
      <c r="J6" s="3">
        <v>20000</v>
      </c>
      <c r="K6" s="3" t="str">
        <f>IF(Table3[[#This Row],[Engagements]]&lt;100000, "low",IF(Table3[[#This Row],[Engagements]]&lt;500000,"medium","high"))</f>
        <v>low</v>
      </c>
      <c r="L6" s="3">
        <v>3000</v>
      </c>
      <c r="M6" s="2">
        <v>450</v>
      </c>
      <c r="N6" s="2">
        <v>900</v>
      </c>
      <c r="O6" s="3">
        <v>4000</v>
      </c>
      <c r="P6" s="9">
        <f>Table3[[#This Row],[Revenue Generated ($)]]-Table3[[#This Row],[Campaign Spend ($)]]</f>
        <v>3100</v>
      </c>
    </row>
    <row r="7" spans="1:16" x14ac:dyDescent="0.3">
      <c r="A7" s="2" t="str">
        <f>"Influencer" &amp;ROW(Table3[[#This Row],[Influencer Name]])</f>
        <v>Influencer7</v>
      </c>
      <c r="B7" s="2" t="s">
        <v>1016</v>
      </c>
      <c r="C7" s="2" t="s">
        <v>1017</v>
      </c>
      <c r="D7" s="2" t="s">
        <v>1035</v>
      </c>
      <c r="E7" s="2" t="str">
        <f>VLOOKUP(TRIM(Table3[[#This Row],[Brand]]), brand[], MATCH("Category", brand[#Headers], 0), FALSE)</f>
        <v>Fashion &amp; Beauty</v>
      </c>
      <c r="F7" s="2" t="s">
        <v>1031</v>
      </c>
      <c r="G7" s="3">
        <v>101000</v>
      </c>
      <c r="H7" s="15">
        <v>8</v>
      </c>
      <c r="I7" s="3">
        <v>207000</v>
      </c>
      <c r="J7" s="3">
        <v>16200</v>
      </c>
      <c r="K7" s="3" t="str">
        <f>IF(Table3[[#This Row],[Engagements]]&lt;100000, "low",IF(Table3[[#This Row],[Engagements]]&lt;500000,"medium","high"))</f>
        <v>low</v>
      </c>
      <c r="L7" s="3">
        <v>2470</v>
      </c>
      <c r="M7" s="2">
        <v>370</v>
      </c>
      <c r="N7" s="2">
        <v>770</v>
      </c>
      <c r="O7" s="3">
        <v>3450</v>
      </c>
      <c r="P7" s="9">
        <f>Table3[[#This Row],[Revenue Generated ($)]]-Table3[[#This Row],[Campaign Spend ($)]]</f>
        <v>2680</v>
      </c>
    </row>
    <row r="8" spans="1:16" x14ac:dyDescent="0.3">
      <c r="A8" s="2" t="str">
        <f>"Influencer" &amp;ROW(Table3[[#This Row],[Influencer Name]])</f>
        <v>Influencer8</v>
      </c>
      <c r="B8" s="2" t="s">
        <v>1014</v>
      </c>
      <c r="C8" s="2" t="s">
        <v>1018</v>
      </c>
      <c r="D8" s="2" t="s">
        <v>1037</v>
      </c>
      <c r="E8" s="2" t="str">
        <f>VLOOKUP(TRIM(Table3[[#This Row],[Brand]]), brand[], MATCH("Category", brand[#Headers], 0), FALSE)</f>
        <v>Fashion &amp; Beauty</v>
      </c>
      <c r="F8" s="2" t="s">
        <v>1026</v>
      </c>
      <c r="G8" s="3">
        <v>109000</v>
      </c>
      <c r="H8" s="15">
        <v>9</v>
      </c>
      <c r="I8" s="3">
        <v>222000</v>
      </c>
      <c r="J8" s="3">
        <v>17600</v>
      </c>
      <c r="K8" s="3" t="str">
        <f>IF(Table3[[#This Row],[Engagements]]&lt;100000, "low",IF(Table3[[#This Row],[Engagements]]&lt;500000,"medium","high"))</f>
        <v>low</v>
      </c>
      <c r="L8" s="3">
        <v>2720</v>
      </c>
      <c r="M8" s="2">
        <v>412</v>
      </c>
      <c r="N8" s="2">
        <v>820</v>
      </c>
      <c r="O8" s="3">
        <v>3680</v>
      </c>
      <c r="P8" s="9">
        <f>Table3[[#This Row],[Revenue Generated ($)]]-Table3[[#This Row],[Campaign Spend ($)]]</f>
        <v>2860</v>
      </c>
    </row>
    <row r="9" spans="1:16" x14ac:dyDescent="0.3">
      <c r="A9" s="2" t="str">
        <f>"Influencer" &amp;ROW(Table3[[#This Row],[Influencer Name]])</f>
        <v>Influencer9</v>
      </c>
      <c r="B9" s="2" t="s">
        <v>1015</v>
      </c>
      <c r="C9" s="2" t="s">
        <v>1019</v>
      </c>
      <c r="D9" s="2" t="s">
        <v>1037</v>
      </c>
      <c r="E9" s="2" t="str">
        <f>VLOOKUP(TRIM(Table3[[#This Row],[Brand]]), brand[], MATCH("Category", brand[#Headers], 0), FALSE)</f>
        <v>Fashion &amp; Beauty</v>
      </c>
      <c r="F9" s="2" t="s">
        <v>1027</v>
      </c>
      <c r="G9" s="3">
        <v>117000</v>
      </c>
      <c r="H9" s="15">
        <v>9</v>
      </c>
      <c r="I9" s="3">
        <v>237000</v>
      </c>
      <c r="J9" s="3">
        <v>19000</v>
      </c>
      <c r="K9" s="3" t="str">
        <f>IF(Table3[[#This Row],[Engagements]]&lt;100000, "low",IF(Table3[[#This Row],[Engagements]]&lt;500000,"medium","high"))</f>
        <v>low</v>
      </c>
      <c r="L9" s="3">
        <v>2970</v>
      </c>
      <c r="M9" s="2">
        <v>454</v>
      </c>
      <c r="N9" s="2">
        <v>870</v>
      </c>
      <c r="O9" s="3">
        <v>3910</v>
      </c>
      <c r="P9" s="9">
        <f>Table3[[#This Row],[Revenue Generated ($)]]-Table3[[#This Row],[Campaign Spend ($)]]</f>
        <v>3040</v>
      </c>
    </row>
    <row r="10" spans="1:16" x14ac:dyDescent="0.3">
      <c r="A10" s="2" t="str">
        <f>"Influencer" &amp;ROW(Table3[[#This Row],[Influencer Name]])</f>
        <v>Influencer10</v>
      </c>
      <c r="B10" s="2" t="s">
        <v>1016</v>
      </c>
      <c r="C10" s="2" t="s">
        <v>1020</v>
      </c>
      <c r="D10" s="2" t="s">
        <v>1037</v>
      </c>
      <c r="E10" s="2" t="str">
        <f>VLOOKUP(TRIM(Table3[[#This Row],[Brand]]), brand[], MATCH("Category", brand[#Headers], 0), FALSE)</f>
        <v>Fashion &amp; Beauty</v>
      </c>
      <c r="F10" s="2" t="s">
        <v>1028</v>
      </c>
      <c r="G10" s="3">
        <v>125000</v>
      </c>
      <c r="H10" s="15">
        <v>10.199999999999999</v>
      </c>
      <c r="I10" s="3">
        <v>252000</v>
      </c>
      <c r="J10" s="3">
        <v>20400</v>
      </c>
      <c r="K10" s="3" t="str">
        <f>IF(Table3[[#This Row],[Engagements]]&lt;100000, "low",IF(Table3[[#This Row],[Engagements]]&lt;500000,"medium","high"))</f>
        <v>low</v>
      </c>
      <c r="L10" s="2">
        <v>3220</v>
      </c>
      <c r="M10" s="2">
        <v>496</v>
      </c>
      <c r="N10" s="2">
        <v>920</v>
      </c>
      <c r="O10" s="3">
        <v>4140</v>
      </c>
      <c r="P10" s="9">
        <f>Table3[[#This Row],[Revenue Generated ($)]]-Table3[[#This Row],[Campaign Spend ($)]]</f>
        <v>3220</v>
      </c>
    </row>
    <row r="11" spans="1:16" x14ac:dyDescent="0.3">
      <c r="A11" s="2" t="str">
        <f>"Influencer" &amp;ROW(Table3[[#This Row],[Influencer Name]])</f>
        <v>Influencer11</v>
      </c>
      <c r="B11" s="2" t="s">
        <v>1014</v>
      </c>
      <c r="C11" s="2" t="s">
        <v>1021</v>
      </c>
      <c r="D11" s="2" t="s">
        <v>1037</v>
      </c>
      <c r="E11" s="2" t="str">
        <f>VLOOKUP(TRIM(Table3[[#This Row],[Brand]]), brand[], MATCH("Category", brand[#Headers], 0), FALSE)</f>
        <v>Fashion &amp; Beauty</v>
      </c>
      <c r="F11" s="2" t="s">
        <v>1029</v>
      </c>
      <c r="G11" s="3">
        <v>133000</v>
      </c>
      <c r="H11" s="15">
        <v>10.8</v>
      </c>
      <c r="I11" s="3">
        <v>267000</v>
      </c>
      <c r="J11" s="3">
        <v>21800</v>
      </c>
      <c r="K11" s="3" t="str">
        <f>IF(Table3[[#This Row],[Engagements]]&lt;100000, "low",IF(Table3[[#This Row],[Engagements]]&lt;500000,"medium","high"))</f>
        <v>low</v>
      </c>
      <c r="L11" s="3">
        <v>3470</v>
      </c>
      <c r="M11" s="2">
        <v>538</v>
      </c>
      <c r="N11" s="2">
        <v>970</v>
      </c>
      <c r="O11" s="3">
        <v>4370</v>
      </c>
      <c r="P11" s="9">
        <f>Table3[[#This Row],[Revenue Generated ($)]]-Table3[[#This Row],[Campaign Spend ($)]]</f>
        <v>3400</v>
      </c>
    </row>
    <row r="12" spans="1:16" x14ac:dyDescent="0.3">
      <c r="A12" s="2" t="str">
        <f>"Influencer" &amp;ROW(Table3[[#This Row],[Influencer Name]])</f>
        <v>Influencer12</v>
      </c>
      <c r="B12" s="2" t="s">
        <v>1016</v>
      </c>
      <c r="C12" s="2" t="s">
        <v>1017</v>
      </c>
      <c r="D12" t="s">
        <v>1039</v>
      </c>
      <c r="E12" t="str">
        <f>VLOOKUP(TRIM(Table3[[#This Row],[Brand]]), brand[], MATCH("Category", brand[#Headers], 0), FALSE)</f>
        <v>E-commerce &amp; Online Services</v>
      </c>
      <c r="F12" s="2" t="s">
        <v>1030</v>
      </c>
      <c r="G12" s="3">
        <v>141000</v>
      </c>
      <c r="H12" s="15">
        <v>11.4</v>
      </c>
      <c r="I12" s="3">
        <v>282000</v>
      </c>
      <c r="J12" s="3">
        <v>23200</v>
      </c>
      <c r="K12" s="3" t="str">
        <f>IF(Table3[[#This Row],[Engagements]]&lt;100000, "low",IF(Table3[[#This Row],[Engagements]]&lt;500000,"medium","high"))</f>
        <v>low</v>
      </c>
      <c r="L12" s="3">
        <v>3720</v>
      </c>
      <c r="M12" s="2">
        <v>580</v>
      </c>
      <c r="N12" s="2">
        <v>1020</v>
      </c>
      <c r="O12" s="3">
        <v>4600</v>
      </c>
      <c r="P12" s="9">
        <f>Table3[[#This Row],[Revenue Generated ($)]]-Table3[[#This Row],[Campaign Spend ($)]]</f>
        <v>3580</v>
      </c>
    </row>
    <row r="13" spans="1:16" x14ac:dyDescent="0.3">
      <c r="A13" s="2" t="str">
        <f>"Influencer" &amp;ROW(Table3[[#This Row],[Influencer Name]])</f>
        <v>Influencer13</v>
      </c>
      <c r="B13" s="2" t="s">
        <v>1016</v>
      </c>
      <c r="C13" s="2" t="s">
        <v>1018</v>
      </c>
      <c r="D13" t="s">
        <v>1040</v>
      </c>
      <c r="E13" t="str">
        <f>VLOOKUP(TRIM(Table3[[#This Row],[Brand]]), brand[], MATCH("Category", brand[#Headers], 0), FALSE)</f>
        <v>E-commerce &amp; Online Services</v>
      </c>
      <c r="F13" s="2" t="s">
        <v>1031</v>
      </c>
      <c r="G13" s="3">
        <v>149000</v>
      </c>
      <c r="H13" s="15">
        <v>12</v>
      </c>
      <c r="I13" s="3">
        <v>297000</v>
      </c>
      <c r="J13" s="3">
        <v>24600</v>
      </c>
      <c r="K13" s="3" t="str">
        <f>IF(Table3[[#This Row],[Engagements]]&lt;100000, "low",IF(Table3[[#This Row],[Engagements]]&lt;500000,"medium","high"))</f>
        <v>low</v>
      </c>
      <c r="L13" s="3">
        <v>3970</v>
      </c>
      <c r="M13" s="2">
        <v>622</v>
      </c>
      <c r="N13" s="2">
        <v>1070</v>
      </c>
      <c r="O13" s="3">
        <v>4830</v>
      </c>
      <c r="P13" s="9">
        <f>Table3[[#This Row],[Revenue Generated ($)]]-Table3[[#This Row],[Campaign Spend ($)]]</f>
        <v>3760</v>
      </c>
    </row>
    <row r="14" spans="1:16" x14ac:dyDescent="0.3">
      <c r="A14" s="2" t="str">
        <f>"Influencer" &amp;ROW(Table3[[#This Row],[Influencer Name]])</f>
        <v>Influencer14</v>
      </c>
      <c r="B14" s="2" t="s">
        <v>1016</v>
      </c>
      <c r="C14" s="2" t="s">
        <v>1019</v>
      </c>
      <c r="D14" t="s">
        <v>1041</v>
      </c>
      <c r="E14" t="str">
        <f>VLOOKUP(TRIM(Table3[[#This Row],[Brand]]), brand[], MATCH("Category", brand[#Headers], 0), FALSE)</f>
        <v>E-commerce &amp; Online Services</v>
      </c>
      <c r="F14" s="2" t="s">
        <v>1026</v>
      </c>
      <c r="G14" s="3">
        <v>157000</v>
      </c>
      <c r="H14" s="15">
        <v>12.6</v>
      </c>
      <c r="I14" s="3">
        <v>312000</v>
      </c>
      <c r="J14" s="3">
        <v>26000</v>
      </c>
      <c r="K14" s="3" t="str">
        <f>IF(Table3[[#This Row],[Engagements]]&lt;100000, "low",IF(Table3[[#This Row],[Engagements]]&lt;500000,"medium","high"))</f>
        <v>low</v>
      </c>
      <c r="L14" s="3">
        <v>4220</v>
      </c>
      <c r="M14" s="2">
        <v>664</v>
      </c>
      <c r="N14" s="2">
        <v>1120</v>
      </c>
      <c r="O14" s="3">
        <v>5060</v>
      </c>
      <c r="P14" s="9">
        <f>Table3[[#This Row],[Revenue Generated ($)]]-Table3[[#This Row],[Campaign Spend ($)]]</f>
        <v>3940</v>
      </c>
    </row>
    <row r="15" spans="1:16" x14ac:dyDescent="0.3">
      <c r="A15" s="2" t="str">
        <f>"Influencer" &amp;ROW(Table3[[#This Row],[Influencer Name]])</f>
        <v>Influencer15</v>
      </c>
      <c r="B15" s="2" t="s">
        <v>1016</v>
      </c>
      <c r="C15" s="2" t="s">
        <v>1020</v>
      </c>
      <c r="D15" t="s">
        <v>1042</v>
      </c>
      <c r="E15" t="str">
        <f>VLOOKUP(TRIM(Table3[[#This Row],[Brand]]), brand[], MATCH("Category", brand[#Headers], 0), FALSE)</f>
        <v>E-commerce &amp; Online Services</v>
      </c>
      <c r="F15" s="2" t="s">
        <v>1027</v>
      </c>
      <c r="G15" s="3">
        <v>165000</v>
      </c>
      <c r="H15" s="15">
        <v>13.2</v>
      </c>
      <c r="I15" s="3">
        <v>327000</v>
      </c>
      <c r="J15" s="3">
        <v>27400</v>
      </c>
      <c r="K15" s="3" t="str">
        <f>IF(Table3[[#This Row],[Engagements]]&lt;100000, "low",IF(Table3[[#This Row],[Engagements]]&lt;500000,"medium","high"))</f>
        <v>low</v>
      </c>
      <c r="L15" s="2">
        <v>4470</v>
      </c>
      <c r="M15" s="2">
        <v>706</v>
      </c>
      <c r="N15" s="2">
        <v>1170</v>
      </c>
      <c r="O15" s="3">
        <v>5290</v>
      </c>
      <c r="P15" s="9">
        <f>Table3[[#This Row],[Revenue Generated ($)]]-Table3[[#This Row],[Campaign Spend ($)]]</f>
        <v>4120</v>
      </c>
    </row>
    <row r="16" spans="1:16" x14ac:dyDescent="0.3">
      <c r="A16" s="2" t="str">
        <f>"Influencer" &amp;ROW(Table3[[#This Row],[Influencer Name]])</f>
        <v>Influencer16</v>
      </c>
      <c r="B16" s="2" t="s">
        <v>1016</v>
      </c>
      <c r="C16" s="2" t="s">
        <v>1021</v>
      </c>
      <c r="D16" t="s">
        <v>1043</v>
      </c>
      <c r="E16" t="str">
        <f>VLOOKUP(TRIM(Table3[[#This Row],[Brand]]), brand[], MATCH("Category", brand[#Headers], 0), FALSE)</f>
        <v>E-commerce &amp; Online Services</v>
      </c>
      <c r="F16" s="2" t="s">
        <v>1028</v>
      </c>
      <c r="G16" s="3">
        <v>173000</v>
      </c>
      <c r="H16" s="15">
        <v>13.8</v>
      </c>
      <c r="I16" s="3">
        <v>342000</v>
      </c>
      <c r="J16" s="3">
        <v>28800</v>
      </c>
      <c r="K16" s="3" t="str">
        <f>IF(Table3[[#This Row],[Engagements]]&lt;100000, "low",IF(Table3[[#This Row],[Engagements]]&lt;500000,"medium","high"))</f>
        <v>low</v>
      </c>
      <c r="L16" s="3">
        <v>4720</v>
      </c>
      <c r="M16" s="2">
        <v>748</v>
      </c>
      <c r="N16" s="2">
        <v>1220</v>
      </c>
      <c r="O16" s="3">
        <v>5520</v>
      </c>
      <c r="P16" s="9">
        <f>Table3[[#This Row],[Revenue Generated ($)]]-Table3[[#This Row],[Campaign Spend ($)]]</f>
        <v>4300</v>
      </c>
    </row>
    <row r="17" spans="1:16" ht="33" x14ac:dyDescent="0.3">
      <c r="A17" s="2" t="str">
        <f>"Influencer" &amp;ROW(Table3[[#This Row],[Influencer Name]])</f>
        <v>Influencer17</v>
      </c>
      <c r="B17" s="2" t="s">
        <v>1016</v>
      </c>
      <c r="C17" s="2" t="s">
        <v>1017</v>
      </c>
      <c r="D17" s="2" t="s">
        <v>1044</v>
      </c>
      <c r="E17" s="2" t="str">
        <f>VLOOKUP(TRIM(Table3[[#This Row],[Brand]]), brand[], MATCH("Category", brand[#Headers], 0), FALSE)</f>
        <v>Technology &amp; Gadgets</v>
      </c>
      <c r="F17" s="2" t="s">
        <v>1029</v>
      </c>
      <c r="G17" s="3">
        <v>181000</v>
      </c>
      <c r="H17" s="15">
        <v>14.4</v>
      </c>
      <c r="I17" s="3">
        <v>357000</v>
      </c>
      <c r="J17" s="3">
        <v>30200</v>
      </c>
      <c r="K17" s="3" t="str">
        <f>IF(Table3[[#This Row],[Engagements]]&lt;100000, "low",IF(Table3[[#This Row],[Engagements]]&lt;500000,"medium","high"))</f>
        <v>low</v>
      </c>
      <c r="L17" s="3">
        <v>4970</v>
      </c>
      <c r="M17" s="2">
        <v>790</v>
      </c>
      <c r="N17" s="2">
        <v>1270</v>
      </c>
      <c r="O17" s="3">
        <v>5750</v>
      </c>
      <c r="P17" s="9">
        <f>Table3[[#This Row],[Revenue Generated ($)]]-Table3[[#This Row],[Campaign Spend ($)]]</f>
        <v>4480</v>
      </c>
    </row>
    <row r="18" spans="1:16" ht="33" x14ac:dyDescent="0.3">
      <c r="A18" s="2" t="str">
        <f>"Influencer" &amp;ROW(Table3[[#This Row],[Influencer Name]])</f>
        <v>Influencer18</v>
      </c>
      <c r="B18" s="2" t="s">
        <v>1016</v>
      </c>
      <c r="C18" s="2" t="s">
        <v>1018</v>
      </c>
      <c r="D18" s="2" t="s">
        <v>1045</v>
      </c>
      <c r="E18" s="2" t="str">
        <f>VLOOKUP(TRIM(Table3[[#This Row],[Brand]]), brand[], MATCH("Category", brand[#Headers], 0), FALSE)</f>
        <v>Technology &amp; Gadgets</v>
      </c>
      <c r="F18" s="2" t="s">
        <v>1030</v>
      </c>
      <c r="G18" s="3">
        <v>189000</v>
      </c>
      <c r="H18" s="15">
        <v>15</v>
      </c>
      <c r="I18" s="3">
        <v>372000</v>
      </c>
      <c r="J18" s="3">
        <v>31600</v>
      </c>
      <c r="K18" s="3" t="str">
        <f>IF(Table3[[#This Row],[Engagements]]&lt;100000, "low",IF(Table3[[#This Row],[Engagements]]&lt;500000,"medium","high"))</f>
        <v>low</v>
      </c>
      <c r="L18" s="3">
        <v>5220</v>
      </c>
      <c r="M18" s="2">
        <v>832</v>
      </c>
      <c r="N18" s="2">
        <v>1320</v>
      </c>
      <c r="O18" s="3">
        <v>5980</v>
      </c>
      <c r="P18" s="9">
        <f>Table3[[#This Row],[Revenue Generated ($)]]-Table3[[#This Row],[Campaign Spend ($)]]</f>
        <v>4660</v>
      </c>
    </row>
    <row r="19" spans="1:16" ht="33" x14ac:dyDescent="0.3">
      <c r="A19" s="2" t="str">
        <f>"Influencer" &amp;ROW(Table3[[#This Row],[Influencer Name]])</f>
        <v>Influencer19</v>
      </c>
      <c r="B19" s="2" t="s">
        <v>1016</v>
      </c>
      <c r="C19" s="2" t="s">
        <v>1019</v>
      </c>
      <c r="D19" s="2" t="s">
        <v>1046</v>
      </c>
      <c r="E19" s="2" t="str">
        <f>VLOOKUP(TRIM(Table3[[#This Row],[Brand]]), brand[], MATCH("Category", brand[#Headers], 0), FALSE)</f>
        <v>Technology &amp; Gadgets</v>
      </c>
      <c r="F19" s="2" t="s">
        <v>1031</v>
      </c>
      <c r="G19" s="3">
        <v>197000</v>
      </c>
      <c r="H19" s="15">
        <v>15.6</v>
      </c>
      <c r="I19" s="3">
        <v>387000</v>
      </c>
      <c r="J19" s="3">
        <v>33000</v>
      </c>
      <c r="K19" s="3" t="str">
        <f>IF(Table3[[#This Row],[Engagements]]&lt;100000, "low",IF(Table3[[#This Row],[Engagements]]&lt;500000,"medium","high"))</f>
        <v>low</v>
      </c>
      <c r="L19" s="3">
        <v>5470</v>
      </c>
      <c r="M19" s="2">
        <v>874</v>
      </c>
      <c r="N19" s="2">
        <v>1370</v>
      </c>
      <c r="O19" s="3">
        <v>6210</v>
      </c>
      <c r="P19" s="9">
        <f>Table3[[#This Row],[Revenue Generated ($)]]-Table3[[#This Row],[Campaign Spend ($)]]</f>
        <v>4840</v>
      </c>
    </row>
    <row r="20" spans="1:16" x14ac:dyDescent="0.3">
      <c r="A20" s="2" t="str">
        <f>"Influencer" &amp;ROW(Table3[[#This Row],[Influencer Name]])</f>
        <v>Influencer20</v>
      </c>
      <c r="B20" s="2" t="s">
        <v>1014</v>
      </c>
      <c r="C20" s="2" t="s">
        <v>1020</v>
      </c>
      <c r="D20" s="2" t="s">
        <v>1047</v>
      </c>
      <c r="E20" s="2" t="str">
        <f>VLOOKUP(TRIM(Table3[[#This Row],[Brand]]), brand[], MATCH("Category", brand[#Headers], 0), FALSE)</f>
        <v>Lifestyle &amp; Fitness</v>
      </c>
      <c r="F20" s="2" t="s">
        <v>1026</v>
      </c>
      <c r="G20" s="3">
        <v>205000</v>
      </c>
      <c r="H20" s="15">
        <v>16.2</v>
      </c>
      <c r="I20" s="3">
        <v>402000</v>
      </c>
      <c r="J20" s="3">
        <v>34400</v>
      </c>
      <c r="K20" s="3" t="str">
        <f>IF(Table3[[#This Row],[Engagements]]&lt;100000, "low",IF(Table3[[#This Row],[Engagements]]&lt;500000,"medium","high"))</f>
        <v>low</v>
      </c>
      <c r="L20" s="2">
        <v>5720</v>
      </c>
      <c r="M20" s="2">
        <v>916</v>
      </c>
      <c r="N20" s="2">
        <v>1420</v>
      </c>
      <c r="O20" s="3">
        <v>6440</v>
      </c>
      <c r="P20" s="9">
        <f>Table3[[#This Row],[Revenue Generated ($)]]-Table3[[#This Row],[Campaign Spend ($)]]</f>
        <v>5020</v>
      </c>
    </row>
    <row r="21" spans="1:16" x14ac:dyDescent="0.3">
      <c r="A21" s="2" t="str">
        <f>"Influencer" &amp;ROW(Table3[[#This Row],[Influencer Name]])</f>
        <v>Influencer21</v>
      </c>
      <c r="B21" s="2" t="s">
        <v>1015</v>
      </c>
      <c r="C21" s="2" t="s">
        <v>1021</v>
      </c>
      <c r="D21" s="2" t="s">
        <v>1048</v>
      </c>
      <c r="E21" s="2" t="str">
        <f>VLOOKUP(TRIM(Table3[[#This Row],[Brand]]), brand[], MATCH("Category", brand[#Headers], 0), FALSE)</f>
        <v>Lifestyle &amp; Fitness</v>
      </c>
      <c r="F21" s="2" t="s">
        <v>1027</v>
      </c>
      <c r="G21" s="3">
        <v>213000</v>
      </c>
      <c r="H21" s="15">
        <v>16.8</v>
      </c>
      <c r="I21" s="3">
        <v>417000</v>
      </c>
      <c r="J21" s="3">
        <v>35800</v>
      </c>
      <c r="K21" s="3" t="str">
        <f>IF(Table3[[#This Row],[Engagements]]&lt;100000, "low",IF(Table3[[#This Row],[Engagements]]&lt;500000,"medium","high"))</f>
        <v>low</v>
      </c>
      <c r="L21" s="3">
        <v>5970</v>
      </c>
      <c r="M21" s="2">
        <v>958</v>
      </c>
      <c r="N21" s="2">
        <v>1470</v>
      </c>
      <c r="O21" s="3">
        <v>6670</v>
      </c>
      <c r="P21" s="9">
        <f>Table3[[#This Row],[Revenue Generated ($)]]-Table3[[#This Row],[Campaign Spend ($)]]</f>
        <v>5200</v>
      </c>
    </row>
    <row r="22" spans="1:16" x14ac:dyDescent="0.3">
      <c r="A22" s="2" t="str">
        <f>"Influencer" &amp;ROW(Table3[[#This Row],[Influencer Name]])</f>
        <v>Influencer22</v>
      </c>
      <c r="B22" s="2" t="s">
        <v>1016</v>
      </c>
      <c r="C22" s="2" t="s">
        <v>1017</v>
      </c>
      <c r="D22" t="s">
        <v>1049</v>
      </c>
      <c r="E22" t="str">
        <f>VLOOKUP(TRIM(Table3[[#This Row],[Brand]]), brand[], MATCH("Category", brand[#Headers], 0), FALSE)</f>
        <v>Food &amp; Beverages</v>
      </c>
      <c r="F22" s="2" t="s">
        <v>1028</v>
      </c>
      <c r="G22" s="3">
        <v>221000</v>
      </c>
      <c r="H22" s="15">
        <v>17.399999999999999</v>
      </c>
      <c r="I22" s="3">
        <v>432000</v>
      </c>
      <c r="J22" s="3">
        <v>37200</v>
      </c>
      <c r="K22" s="3" t="str">
        <f>IF(Table3[[#This Row],[Engagements]]&lt;100000, "low",IF(Table3[[#This Row],[Engagements]]&lt;500000,"medium","high"))</f>
        <v>low</v>
      </c>
      <c r="L22" s="3">
        <v>6220</v>
      </c>
      <c r="M22" s="2">
        <v>1000</v>
      </c>
      <c r="N22" s="2">
        <v>1520</v>
      </c>
      <c r="O22" s="3">
        <v>6900</v>
      </c>
      <c r="P22" s="9">
        <f>Table3[[#This Row],[Revenue Generated ($)]]-Table3[[#This Row],[Campaign Spend ($)]]</f>
        <v>5380</v>
      </c>
    </row>
    <row r="23" spans="1:16" x14ac:dyDescent="0.3">
      <c r="A23" s="2" t="str">
        <f>"Influencer" &amp;ROW(Table3[[#This Row],[Influencer Name]])</f>
        <v>Influencer23</v>
      </c>
      <c r="B23" s="2" t="s">
        <v>1014</v>
      </c>
      <c r="C23" s="2" t="s">
        <v>1018</v>
      </c>
      <c r="D23" t="s">
        <v>1074</v>
      </c>
      <c r="E23" t="str">
        <f>VLOOKUP(TRIM(Table3[[#This Row],[Brand]]), brand[], MATCH("Category", brand[#Headers], 0), FALSE)</f>
        <v>Food &amp; Beverages</v>
      </c>
      <c r="F23" s="2" t="s">
        <v>1029</v>
      </c>
      <c r="G23" s="3">
        <v>229000</v>
      </c>
      <c r="H23" s="15">
        <v>18</v>
      </c>
      <c r="I23" s="3">
        <v>447000</v>
      </c>
      <c r="J23" s="3">
        <v>38600</v>
      </c>
      <c r="K23" s="3" t="str">
        <f>IF(Table3[[#This Row],[Engagements]]&lt;100000, "low",IF(Table3[[#This Row],[Engagements]]&lt;500000,"medium","high"))</f>
        <v>low</v>
      </c>
      <c r="L23" s="3">
        <v>6470</v>
      </c>
      <c r="M23" s="2">
        <v>1042</v>
      </c>
      <c r="N23" s="2">
        <v>1570</v>
      </c>
      <c r="O23" s="3">
        <v>7130</v>
      </c>
      <c r="P23" s="9">
        <f>Table3[[#This Row],[Revenue Generated ($)]]-Table3[[#This Row],[Campaign Spend ($)]]</f>
        <v>5560</v>
      </c>
    </row>
    <row r="24" spans="1:16" x14ac:dyDescent="0.3">
      <c r="A24" s="2" t="str">
        <f>"Influencer" &amp;ROW(Table3[[#This Row],[Influencer Name]])</f>
        <v>Influencer24</v>
      </c>
      <c r="B24" s="2" t="s">
        <v>1015</v>
      </c>
      <c r="C24" s="2" t="s">
        <v>1019</v>
      </c>
      <c r="D24" t="s">
        <v>1050</v>
      </c>
      <c r="E24" t="str">
        <f>VLOOKUP(TRIM(Table3[[#This Row],[Brand]]), brand[], MATCH("Category", brand[#Headers], 0), FALSE)</f>
        <v>Food &amp; Beverages</v>
      </c>
      <c r="F24" s="2" t="s">
        <v>1030</v>
      </c>
      <c r="G24" s="3">
        <v>237000</v>
      </c>
      <c r="H24" s="15">
        <v>18.600000000000001</v>
      </c>
      <c r="I24" s="3">
        <v>462000</v>
      </c>
      <c r="J24" s="3">
        <v>40000</v>
      </c>
      <c r="K24" s="3" t="str">
        <f>IF(Table3[[#This Row],[Engagements]]&lt;100000, "low",IF(Table3[[#This Row],[Engagements]]&lt;500000,"medium","high"))</f>
        <v>low</v>
      </c>
      <c r="L24" s="3">
        <v>6720</v>
      </c>
      <c r="M24" s="2">
        <v>1084</v>
      </c>
      <c r="N24" s="2">
        <v>1620</v>
      </c>
      <c r="O24" s="3">
        <v>7360</v>
      </c>
      <c r="P24" s="9">
        <f>Table3[[#This Row],[Revenue Generated ($)]]-Table3[[#This Row],[Campaign Spend ($)]]</f>
        <v>5740</v>
      </c>
    </row>
    <row r="25" spans="1:16" x14ac:dyDescent="0.3">
      <c r="A25" s="2" t="str">
        <f>"Influencer" &amp;ROW(Table3[[#This Row],[Influencer Name]])</f>
        <v>Influencer25</v>
      </c>
      <c r="B25" s="2" t="s">
        <v>1016</v>
      </c>
      <c r="C25" s="2" t="s">
        <v>1020</v>
      </c>
      <c r="D25" t="s">
        <v>1051</v>
      </c>
      <c r="E25" t="str">
        <f>VLOOKUP(TRIM(Table3[[#This Row],[Brand]]), brand[], MATCH("Category", brand[#Headers], 0), FALSE)</f>
        <v>Food &amp; Beverages</v>
      </c>
      <c r="F25" s="2" t="s">
        <v>1031</v>
      </c>
      <c r="G25" s="3">
        <v>245000</v>
      </c>
      <c r="H25" s="15">
        <v>19.2</v>
      </c>
      <c r="I25" s="3">
        <v>477000</v>
      </c>
      <c r="J25" s="3">
        <v>41400</v>
      </c>
      <c r="K25" s="3" t="str">
        <f>IF(Table3[[#This Row],[Engagements]]&lt;100000, "low",IF(Table3[[#This Row],[Engagements]]&lt;500000,"medium","high"))</f>
        <v>low</v>
      </c>
      <c r="L25" s="2">
        <v>6970</v>
      </c>
      <c r="M25" s="2">
        <v>1126</v>
      </c>
      <c r="N25" s="2">
        <v>1670</v>
      </c>
      <c r="O25" s="3">
        <v>7590</v>
      </c>
      <c r="P25" s="9">
        <f>Table3[[#This Row],[Revenue Generated ($)]]-Table3[[#This Row],[Campaign Spend ($)]]</f>
        <v>5920</v>
      </c>
    </row>
    <row r="26" spans="1:16" x14ac:dyDescent="0.3">
      <c r="A26" s="2" t="str">
        <f>"Influencer" &amp;ROW(Table3[[#This Row],[Influencer Name]])</f>
        <v>Influencer26</v>
      </c>
      <c r="B26" s="2" t="s">
        <v>1014</v>
      </c>
      <c r="C26" s="2" t="s">
        <v>1021</v>
      </c>
      <c r="D26" s="2" t="s">
        <v>1038</v>
      </c>
      <c r="E26" s="2" t="str">
        <f>VLOOKUP(TRIM(Table3[[#This Row],[Brand]]), brand[], MATCH("Category", brand[#Headers], 0), FALSE)</f>
        <v>Fashion &amp; Beauty</v>
      </c>
      <c r="F26" s="2" t="s">
        <v>1026</v>
      </c>
      <c r="G26" s="3">
        <v>253000</v>
      </c>
      <c r="H26" s="15">
        <v>19.8</v>
      </c>
      <c r="I26" s="3">
        <v>492000</v>
      </c>
      <c r="J26" s="3">
        <v>42800</v>
      </c>
      <c r="K26" s="3" t="str">
        <f>IF(Table3[[#This Row],[Engagements]]&lt;100000, "low",IF(Table3[[#This Row],[Engagements]]&lt;500000,"medium","high"))</f>
        <v>low</v>
      </c>
      <c r="L26" s="3">
        <v>7220</v>
      </c>
      <c r="M26" s="2">
        <v>1168</v>
      </c>
      <c r="N26" s="2">
        <v>1720</v>
      </c>
      <c r="O26" s="3">
        <v>7820</v>
      </c>
      <c r="P26" s="9">
        <f>Table3[[#This Row],[Revenue Generated ($)]]-Table3[[#This Row],[Campaign Spend ($)]]</f>
        <v>6100</v>
      </c>
    </row>
    <row r="27" spans="1:16" x14ac:dyDescent="0.3">
      <c r="A27" s="2" t="str">
        <f>"Influencer" &amp;ROW(Table3[[#This Row],[Influencer Name]])</f>
        <v>Influencer27</v>
      </c>
      <c r="B27" s="2" t="s">
        <v>1015</v>
      </c>
      <c r="C27" s="2" t="s">
        <v>1017</v>
      </c>
      <c r="D27" s="2" t="s">
        <v>1036</v>
      </c>
      <c r="E27" s="2" t="str">
        <f>VLOOKUP(TRIM(Table3[[#This Row],[Brand]]), brand[], MATCH("Category", brand[#Headers], 0), FALSE)</f>
        <v>Fashion &amp; Beauty</v>
      </c>
      <c r="F27" s="2" t="s">
        <v>1027</v>
      </c>
      <c r="G27" s="3">
        <v>261000</v>
      </c>
      <c r="H27" s="15">
        <v>20.399999999999999</v>
      </c>
      <c r="I27" s="3">
        <v>507000</v>
      </c>
      <c r="J27" s="3">
        <v>44200</v>
      </c>
      <c r="K27" s="3" t="str">
        <f>IF(Table3[[#This Row],[Engagements]]&lt;100000, "low",IF(Table3[[#This Row],[Engagements]]&lt;500000,"medium","high"))</f>
        <v>low</v>
      </c>
      <c r="L27" s="3">
        <v>7470</v>
      </c>
      <c r="M27" s="2">
        <v>1210</v>
      </c>
      <c r="N27" s="2">
        <v>1770</v>
      </c>
      <c r="O27" s="3">
        <v>8050</v>
      </c>
      <c r="P27" s="9">
        <f>Table3[[#This Row],[Revenue Generated ($)]]-Table3[[#This Row],[Campaign Spend ($)]]</f>
        <v>6280</v>
      </c>
    </row>
    <row r="28" spans="1:16" x14ac:dyDescent="0.3">
      <c r="A28" s="2" t="str">
        <f>"Influencer" &amp;ROW(Table3[[#This Row],[Influencer Name]])</f>
        <v>Influencer28</v>
      </c>
      <c r="B28" s="2" t="s">
        <v>1016</v>
      </c>
      <c r="C28" s="2" t="s">
        <v>1018</v>
      </c>
      <c r="D28" s="2" t="s">
        <v>1034</v>
      </c>
      <c r="E28" s="2" t="str">
        <f>VLOOKUP(TRIM(Table3[[#This Row],[Brand]]), brand[], MATCH("Category", brand[#Headers], 0), FALSE)</f>
        <v>Fashion &amp; Beauty</v>
      </c>
      <c r="F28" s="2" t="s">
        <v>1028</v>
      </c>
      <c r="G28" s="3">
        <v>269000</v>
      </c>
      <c r="H28" s="15">
        <v>21</v>
      </c>
      <c r="I28" s="3">
        <v>522000</v>
      </c>
      <c r="J28" s="3">
        <v>45600</v>
      </c>
      <c r="K28" s="3" t="str">
        <f>IF(Table3[[#This Row],[Engagements]]&lt;100000, "low",IF(Table3[[#This Row],[Engagements]]&lt;500000,"medium","high"))</f>
        <v>low</v>
      </c>
      <c r="L28" s="3">
        <v>7720</v>
      </c>
      <c r="M28" s="2">
        <v>1252</v>
      </c>
      <c r="N28" s="2">
        <v>1820</v>
      </c>
      <c r="O28" s="3">
        <v>8280</v>
      </c>
      <c r="P28" s="9">
        <f>Table3[[#This Row],[Revenue Generated ($)]]-Table3[[#This Row],[Campaign Spend ($)]]</f>
        <v>6460</v>
      </c>
    </row>
    <row r="29" spans="1:16" x14ac:dyDescent="0.3">
      <c r="A29" s="2" t="str">
        <f>"Influencer" &amp;ROW(Table3[[#This Row],[Influencer Name]])</f>
        <v>Influencer29</v>
      </c>
      <c r="B29" s="2" t="s">
        <v>1014</v>
      </c>
      <c r="C29" s="2" t="s">
        <v>1019</v>
      </c>
      <c r="D29" s="2" t="s">
        <v>1033</v>
      </c>
      <c r="E29" s="2" t="str">
        <f>VLOOKUP(TRIM(Table3[[#This Row],[Brand]]), brand[], MATCH("Category", brand[#Headers], 0), FALSE)</f>
        <v>Fashion &amp; Beauty</v>
      </c>
      <c r="F29" s="2" t="s">
        <v>1029</v>
      </c>
      <c r="G29" s="3">
        <v>277000</v>
      </c>
      <c r="H29" s="15">
        <v>21.6</v>
      </c>
      <c r="I29" s="3">
        <v>537000</v>
      </c>
      <c r="J29" s="3">
        <v>47000</v>
      </c>
      <c r="K29" s="3" t="str">
        <f>IF(Table3[[#This Row],[Engagements]]&lt;100000, "low",IF(Table3[[#This Row],[Engagements]]&lt;500000,"medium","high"))</f>
        <v>low</v>
      </c>
      <c r="L29" s="3">
        <v>7970</v>
      </c>
      <c r="M29" s="2">
        <v>1294</v>
      </c>
      <c r="N29" s="2">
        <v>1870</v>
      </c>
      <c r="O29" s="3">
        <v>8510</v>
      </c>
      <c r="P29" s="9">
        <f>Table3[[#This Row],[Revenue Generated ($)]]-Table3[[#This Row],[Campaign Spend ($)]]</f>
        <v>6640</v>
      </c>
    </row>
    <row r="30" spans="1:16" x14ac:dyDescent="0.3">
      <c r="A30" s="2" t="str">
        <f>"Influencer" &amp;ROW(Table3[[#This Row],[Influencer Name]])</f>
        <v>Influencer30</v>
      </c>
      <c r="B30" s="2" t="s">
        <v>1015</v>
      </c>
      <c r="C30" s="2" t="s">
        <v>1020</v>
      </c>
      <c r="D30" s="2" t="s">
        <v>1032</v>
      </c>
      <c r="E30" s="2" t="str">
        <f>VLOOKUP(TRIM(Table3[[#This Row],[Brand]]), brand[], MATCH("Category", brand[#Headers], 0), FALSE)</f>
        <v>Fashion &amp; Beauty</v>
      </c>
      <c r="F30" s="2" t="s">
        <v>1030</v>
      </c>
      <c r="G30" s="3">
        <v>285000</v>
      </c>
      <c r="H30" s="15">
        <v>22.2</v>
      </c>
      <c r="I30" s="3">
        <v>552000</v>
      </c>
      <c r="J30" s="3">
        <v>48400</v>
      </c>
      <c r="K30" s="3" t="str">
        <f>IF(Table3[[#This Row],[Engagements]]&lt;100000, "low",IF(Table3[[#This Row],[Engagements]]&lt;500000,"medium","high"))</f>
        <v>low</v>
      </c>
      <c r="L30" s="2">
        <v>8220</v>
      </c>
      <c r="M30" s="2">
        <v>1336</v>
      </c>
      <c r="N30" s="2">
        <v>1920</v>
      </c>
      <c r="O30" s="3">
        <v>8740</v>
      </c>
      <c r="P30" s="9">
        <f>Table3[[#This Row],[Revenue Generated ($)]]-Table3[[#This Row],[Campaign Spend ($)]]</f>
        <v>6820</v>
      </c>
    </row>
    <row r="31" spans="1:16" x14ac:dyDescent="0.3">
      <c r="A31" s="2" t="str">
        <f>"Influencer" &amp;ROW(Table3[[#This Row],[Influencer Name]])</f>
        <v>Influencer31</v>
      </c>
      <c r="B31" s="2" t="s">
        <v>1016</v>
      </c>
      <c r="C31" s="2" t="s">
        <v>1021</v>
      </c>
      <c r="D31" s="2" t="s">
        <v>1035</v>
      </c>
      <c r="E31" s="2" t="str">
        <f>VLOOKUP(TRIM(Table3[[#This Row],[Brand]]), brand[], MATCH("Category", brand[#Headers], 0), FALSE)</f>
        <v>Fashion &amp; Beauty</v>
      </c>
      <c r="F31" s="2" t="s">
        <v>1031</v>
      </c>
      <c r="G31" s="3">
        <v>293000</v>
      </c>
      <c r="H31" s="15">
        <v>22.8</v>
      </c>
      <c r="I31" s="3">
        <v>567000</v>
      </c>
      <c r="J31" s="3">
        <v>49800</v>
      </c>
      <c r="K31" s="3" t="str">
        <f>IF(Table3[[#This Row],[Engagements]]&lt;100000, "low",IF(Table3[[#This Row],[Engagements]]&lt;500000,"medium","high"))</f>
        <v>low</v>
      </c>
      <c r="L31" s="3">
        <v>8470</v>
      </c>
      <c r="M31" s="2">
        <v>1378</v>
      </c>
      <c r="N31" s="2">
        <v>1970</v>
      </c>
      <c r="O31" s="3">
        <v>8970</v>
      </c>
      <c r="P31" s="9">
        <f>Table3[[#This Row],[Revenue Generated ($)]]-Table3[[#This Row],[Campaign Spend ($)]]</f>
        <v>7000</v>
      </c>
    </row>
    <row r="32" spans="1:16" x14ac:dyDescent="0.3">
      <c r="A32" s="2" t="str">
        <f>"Influencer" &amp;ROW(Table3[[#This Row],[Influencer Name]])</f>
        <v>Influencer32</v>
      </c>
      <c r="B32" s="2" t="s">
        <v>1014</v>
      </c>
      <c r="C32" s="2" t="s">
        <v>1017</v>
      </c>
      <c r="D32" s="2" t="s">
        <v>1037</v>
      </c>
      <c r="E32" s="2" t="str">
        <f>VLOOKUP(TRIM(Table3[[#This Row],[Brand]]), brand[], MATCH("Category", brand[#Headers], 0), FALSE)</f>
        <v>Fashion &amp; Beauty</v>
      </c>
      <c r="F32" s="2" t="s">
        <v>1026</v>
      </c>
      <c r="G32" s="3">
        <v>301000</v>
      </c>
      <c r="H32" s="15">
        <v>23.4</v>
      </c>
      <c r="I32" s="3">
        <v>582000</v>
      </c>
      <c r="J32" s="3">
        <v>51200</v>
      </c>
      <c r="K32" s="3" t="str">
        <f>IF(Table3[[#This Row],[Engagements]]&lt;100000, "low",IF(Table3[[#This Row],[Engagements]]&lt;500000,"medium","high"))</f>
        <v>low</v>
      </c>
      <c r="L32" s="3">
        <v>8720</v>
      </c>
      <c r="M32" s="2">
        <v>1420</v>
      </c>
      <c r="N32" s="2">
        <v>2020</v>
      </c>
      <c r="O32" s="3">
        <v>9200</v>
      </c>
      <c r="P32" s="9">
        <f>Table3[[#This Row],[Revenue Generated ($)]]-Table3[[#This Row],[Campaign Spend ($)]]</f>
        <v>7180</v>
      </c>
    </row>
    <row r="33" spans="1:16" ht="33" x14ac:dyDescent="0.3">
      <c r="A33" s="2" t="str">
        <f>"Influencer" &amp;ROW(Table3[[#This Row],[Influencer Name]])</f>
        <v>Influencer33</v>
      </c>
      <c r="B33" s="2" t="s">
        <v>1015</v>
      </c>
      <c r="C33" s="2" t="s">
        <v>1018</v>
      </c>
      <c r="D33" s="2" t="s">
        <v>1073</v>
      </c>
      <c r="E33" s="2" t="str">
        <f>VLOOKUP(TRIM(Table3[[#This Row],[Brand]]), brand[], MATCH("Category", brand[#Headers], 0), FALSE)</f>
        <v>Food &amp; Beverages</v>
      </c>
      <c r="F33" s="2" t="s">
        <v>1027</v>
      </c>
      <c r="G33" s="3">
        <v>309000</v>
      </c>
      <c r="H33" s="15">
        <v>24</v>
      </c>
      <c r="I33" s="3">
        <v>597000</v>
      </c>
      <c r="J33" s="3">
        <v>52600</v>
      </c>
      <c r="K33" s="3" t="str">
        <f>IF(Table3[[#This Row],[Engagements]]&lt;100000, "low",IF(Table3[[#This Row],[Engagements]]&lt;500000,"medium","high"))</f>
        <v>low</v>
      </c>
      <c r="L33" s="3">
        <v>8970</v>
      </c>
      <c r="M33" s="2">
        <v>1462</v>
      </c>
      <c r="N33" s="2">
        <v>2070</v>
      </c>
      <c r="O33" s="3">
        <v>9430</v>
      </c>
      <c r="P33" s="9">
        <f>Table3[[#This Row],[Revenue Generated ($)]]-Table3[[#This Row],[Campaign Spend ($)]]</f>
        <v>7360</v>
      </c>
    </row>
    <row r="34" spans="1:16" x14ac:dyDescent="0.3">
      <c r="A34" s="2" t="str">
        <f>"Influencer" &amp;ROW(Table3[[#This Row],[Influencer Name]])</f>
        <v>Influencer34</v>
      </c>
      <c r="B34" s="2" t="s">
        <v>1016</v>
      </c>
      <c r="C34" s="2" t="s">
        <v>1019</v>
      </c>
      <c r="D34" s="2" t="s">
        <v>1037</v>
      </c>
      <c r="E34" s="2" t="str">
        <f>VLOOKUP(TRIM(Table3[[#This Row],[Brand]]), brand[], MATCH("Category", brand[#Headers], 0), FALSE)</f>
        <v>Fashion &amp; Beauty</v>
      </c>
      <c r="F34" s="2" t="s">
        <v>1028</v>
      </c>
      <c r="G34" s="3">
        <v>317000</v>
      </c>
      <c r="H34" s="15">
        <v>24.6</v>
      </c>
      <c r="I34" s="3">
        <v>612000</v>
      </c>
      <c r="J34" s="3">
        <v>54000</v>
      </c>
      <c r="K34" s="3" t="str">
        <f>IF(Table3[[#This Row],[Engagements]]&lt;100000, "low",IF(Table3[[#This Row],[Engagements]]&lt;500000,"medium","high"))</f>
        <v>low</v>
      </c>
      <c r="L34" s="3">
        <v>9220</v>
      </c>
      <c r="M34" s="2">
        <v>1504</v>
      </c>
      <c r="N34" s="2">
        <v>2120</v>
      </c>
      <c r="O34" s="3">
        <v>9660</v>
      </c>
      <c r="P34" s="9">
        <f>Table3[[#This Row],[Revenue Generated ($)]]-Table3[[#This Row],[Campaign Spend ($)]]</f>
        <v>7540</v>
      </c>
    </row>
    <row r="35" spans="1:16" x14ac:dyDescent="0.3">
      <c r="A35" s="2" t="str">
        <f>"Influencer" &amp;ROW(Table3[[#This Row],[Influencer Name]])</f>
        <v>Influencer35</v>
      </c>
      <c r="B35" s="2" t="s">
        <v>1014</v>
      </c>
      <c r="C35" s="2" t="s">
        <v>1020</v>
      </c>
      <c r="D35" s="2" t="s">
        <v>1037</v>
      </c>
      <c r="E35" s="2" t="str">
        <f>VLOOKUP(TRIM(Table3[[#This Row],[Brand]]), brand[], MATCH("Category", brand[#Headers], 0), FALSE)</f>
        <v>Fashion &amp; Beauty</v>
      </c>
      <c r="F35" s="2" t="s">
        <v>1029</v>
      </c>
      <c r="G35" s="3">
        <v>325000</v>
      </c>
      <c r="H35" s="15">
        <v>25.2</v>
      </c>
      <c r="I35" s="3">
        <v>627000</v>
      </c>
      <c r="J35" s="3">
        <v>55400</v>
      </c>
      <c r="K35" s="3" t="str">
        <f>IF(Table3[[#This Row],[Engagements]]&lt;100000, "low",IF(Table3[[#This Row],[Engagements]]&lt;500000,"medium","high"))</f>
        <v>low</v>
      </c>
      <c r="L35" s="2">
        <v>9470</v>
      </c>
      <c r="M35" s="2">
        <v>1546</v>
      </c>
      <c r="N35" s="2">
        <v>2170</v>
      </c>
      <c r="O35" s="3">
        <v>9890</v>
      </c>
      <c r="P35" s="9">
        <f>Table3[[#This Row],[Revenue Generated ($)]]-Table3[[#This Row],[Campaign Spend ($)]]</f>
        <v>7720</v>
      </c>
    </row>
    <row r="36" spans="1:16" x14ac:dyDescent="0.3">
      <c r="A36" s="2" t="str">
        <f>"Influencer" &amp;ROW(Table3[[#This Row],[Influencer Name]])</f>
        <v>Influencer36</v>
      </c>
      <c r="B36" s="2" t="s">
        <v>1015</v>
      </c>
      <c r="C36" s="2" t="s">
        <v>1021</v>
      </c>
      <c r="D36" t="s">
        <v>1039</v>
      </c>
      <c r="E36" t="str">
        <f>VLOOKUP(TRIM(Table3[[#This Row],[Brand]]), brand[], MATCH("Category", brand[#Headers], 0), FALSE)</f>
        <v>E-commerce &amp; Online Services</v>
      </c>
      <c r="F36" s="2" t="s">
        <v>1030</v>
      </c>
      <c r="G36" s="3">
        <v>333000</v>
      </c>
      <c r="H36" s="15">
        <v>25.8</v>
      </c>
      <c r="I36" s="3">
        <v>642000</v>
      </c>
      <c r="J36" s="3">
        <v>56800</v>
      </c>
      <c r="K36" s="3" t="str">
        <f>IF(Table3[[#This Row],[Engagements]]&lt;100000, "low",IF(Table3[[#This Row],[Engagements]]&lt;500000,"medium","high"))</f>
        <v>low</v>
      </c>
      <c r="L36" s="3">
        <v>9720</v>
      </c>
      <c r="M36" s="2">
        <v>1588</v>
      </c>
      <c r="N36" s="2">
        <v>2220</v>
      </c>
      <c r="O36" s="3">
        <v>10120</v>
      </c>
      <c r="P36" s="9">
        <f>Table3[[#This Row],[Revenue Generated ($)]]-Table3[[#This Row],[Campaign Spend ($)]]</f>
        <v>7900</v>
      </c>
    </row>
    <row r="37" spans="1:16" x14ac:dyDescent="0.3">
      <c r="A37" s="2" t="str">
        <f>"Influencer" &amp;ROW(Table3[[#This Row],[Influencer Name]])</f>
        <v>Influencer37</v>
      </c>
      <c r="B37" s="2" t="s">
        <v>1016</v>
      </c>
      <c r="C37" s="2" t="s">
        <v>1017</v>
      </c>
      <c r="D37" t="s">
        <v>1040</v>
      </c>
      <c r="E37" t="str">
        <f>VLOOKUP(TRIM(Table3[[#This Row],[Brand]]), brand[], MATCH("Category", brand[#Headers], 0), FALSE)</f>
        <v>E-commerce &amp; Online Services</v>
      </c>
      <c r="F37" s="2" t="s">
        <v>1031</v>
      </c>
      <c r="G37" s="3">
        <v>341000</v>
      </c>
      <c r="H37" s="15">
        <v>26.4</v>
      </c>
      <c r="I37" s="3">
        <v>657000</v>
      </c>
      <c r="J37" s="3">
        <v>58200</v>
      </c>
      <c r="K37" s="3" t="str">
        <f>IF(Table3[[#This Row],[Engagements]]&lt;100000, "low",IF(Table3[[#This Row],[Engagements]]&lt;500000,"medium","high"))</f>
        <v>low</v>
      </c>
      <c r="L37" s="3">
        <v>9970</v>
      </c>
      <c r="M37" s="2">
        <v>1630</v>
      </c>
      <c r="N37" s="2">
        <v>2270</v>
      </c>
      <c r="O37" s="3">
        <v>10350</v>
      </c>
      <c r="P37" s="9">
        <f>Table3[[#This Row],[Revenue Generated ($)]]-Table3[[#This Row],[Campaign Spend ($)]]</f>
        <v>8080</v>
      </c>
    </row>
    <row r="38" spans="1:16" x14ac:dyDescent="0.3">
      <c r="A38" s="2" t="str">
        <f>"Influencer" &amp;ROW(Table3[[#This Row],[Influencer Name]])</f>
        <v>Influencer38</v>
      </c>
      <c r="B38" s="2" t="s">
        <v>1014</v>
      </c>
      <c r="C38" s="2" t="s">
        <v>1018</v>
      </c>
      <c r="D38" t="s">
        <v>1041</v>
      </c>
      <c r="E38" t="str">
        <f>VLOOKUP(TRIM(Table3[[#This Row],[Brand]]), brand[], MATCH("Category", brand[#Headers], 0), FALSE)</f>
        <v>E-commerce &amp; Online Services</v>
      </c>
      <c r="F38" s="2" t="s">
        <v>1026</v>
      </c>
      <c r="G38" s="3">
        <v>349000</v>
      </c>
      <c r="H38" s="15">
        <v>27</v>
      </c>
      <c r="I38" s="3">
        <v>672000</v>
      </c>
      <c r="J38" s="3">
        <v>59600</v>
      </c>
      <c r="K38" s="3" t="str">
        <f>IF(Table3[[#This Row],[Engagements]]&lt;100000, "low",IF(Table3[[#This Row],[Engagements]]&lt;500000,"medium","high"))</f>
        <v>low</v>
      </c>
      <c r="L38" s="3">
        <v>10220</v>
      </c>
      <c r="M38" s="2">
        <v>1672</v>
      </c>
      <c r="N38" s="2">
        <v>2320</v>
      </c>
      <c r="O38" s="3">
        <v>10580</v>
      </c>
      <c r="P38" s="9">
        <f>Table3[[#This Row],[Revenue Generated ($)]]-Table3[[#This Row],[Campaign Spend ($)]]</f>
        <v>8260</v>
      </c>
    </row>
    <row r="39" spans="1:16" x14ac:dyDescent="0.3">
      <c r="A39" s="2" t="str">
        <f>"Influencer" &amp;ROW(Table3[[#This Row],[Influencer Name]])</f>
        <v>Influencer39</v>
      </c>
      <c r="B39" s="2" t="s">
        <v>1015</v>
      </c>
      <c r="C39" s="2" t="s">
        <v>1019</v>
      </c>
      <c r="D39" t="s">
        <v>1042</v>
      </c>
      <c r="E39" t="str">
        <f>VLOOKUP(TRIM(Table3[[#This Row],[Brand]]), brand[], MATCH("Category", brand[#Headers], 0), FALSE)</f>
        <v>E-commerce &amp; Online Services</v>
      </c>
      <c r="F39" s="2" t="s">
        <v>1027</v>
      </c>
      <c r="G39" s="3">
        <v>357000</v>
      </c>
      <c r="H39" s="15">
        <v>27.6</v>
      </c>
      <c r="I39" s="3">
        <v>687000</v>
      </c>
      <c r="J39" s="3">
        <v>61000</v>
      </c>
      <c r="K39" s="3" t="str">
        <f>IF(Table3[[#This Row],[Engagements]]&lt;100000, "low",IF(Table3[[#This Row],[Engagements]]&lt;500000,"medium","high"))</f>
        <v>low</v>
      </c>
      <c r="L39" s="3">
        <v>10470</v>
      </c>
      <c r="M39" s="2">
        <v>1714</v>
      </c>
      <c r="N39" s="2">
        <v>2370</v>
      </c>
      <c r="O39" s="3">
        <v>10810</v>
      </c>
      <c r="P39" s="9">
        <f>Table3[[#This Row],[Revenue Generated ($)]]-Table3[[#This Row],[Campaign Spend ($)]]</f>
        <v>8440</v>
      </c>
    </row>
    <row r="40" spans="1:16" x14ac:dyDescent="0.3">
      <c r="A40" s="2" t="str">
        <f>"Influencer" &amp;ROW(Table3[[#This Row],[Influencer Name]])</f>
        <v>Influencer40</v>
      </c>
      <c r="B40" s="2" t="s">
        <v>1016</v>
      </c>
      <c r="C40" s="2" t="s">
        <v>1020</v>
      </c>
      <c r="D40" t="s">
        <v>1043</v>
      </c>
      <c r="E40" t="str">
        <f>VLOOKUP(TRIM(Table3[[#This Row],[Brand]]), brand[], MATCH("Category", brand[#Headers], 0), FALSE)</f>
        <v>E-commerce &amp; Online Services</v>
      </c>
      <c r="F40" s="2" t="s">
        <v>1028</v>
      </c>
      <c r="G40" s="3">
        <v>365000</v>
      </c>
      <c r="H40" s="15">
        <v>28.2</v>
      </c>
      <c r="I40" s="3">
        <v>702000</v>
      </c>
      <c r="J40" s="3">
        <v>62400</v>
      </c>
      <c r="K40" s="3" t="str">
        <f>IF(Table3[[#This Row],[Engagements]]&lt;100000, "low",IF(Table3[[#This Row],[Engagements]]&lt;500000,"medium","high"))</f>
        <v>low</v>
      </c>
      <c r="L40" s="2">
        <v>10720</v>
      </c>
      <c r="M40" s="2">
        <v>1756</v>
      </c>
      <c r="N40" s="2">
        <v>2420</v>
      </c>
      <c r="O40" s="3">
        <v>11040</v>
      </c>
      <c r="P40" s="9">
        <f>Table3[[#This Row],[Revenue Generated ($)]]-Table3[[#This Row],[Campaign Spend ($)]]</f>
        <v>8620</v>
      </c>
    </row>
    <row r="41" spans="1:16" ht="33" x14ac:dyDescent="0.3">
      <c r="A41" s="2" t="str">
        <f>"Influencer" &amp;ROW(Table3[[#This Row],[Influencer Name]])</f>
        <v>Influencer41</v>
      </c>
      <c r="B41" s="2" t="s">
        <v>1014</v>
      </c>
      <c r="C41" s="2" t="s">
        <v>1021</v>
      </c>
      <c r="D41" s="2" t="s">
        <v>1044</v>
      </c>
      <c r="E41" s="2" t="str">
        <f>VLOOKUP(TRIM(Table3[[#This Row],[Brand]]), brand[], MATCH("Category", brand[#Headers], 0), FALSE)</f>
        <v>Technology &amp; Gadgets</v>
      </c>
      <c r="F41" s="2" t="s">
        <v>1029</v>
      </c>
      <c r="G41" s="3">
        <v>373000</v>
      </c>
      <c r="H41" s="15">
        <v>28.8</v>
      </c>
      <c r="I41" s="3">
        <v>717000</v>
      </c>
      <c r="J41" s="3">
        <v>63800</v>
      </c>
      <c r="K41" s="3" t="str">
        <f>IF(Table3[[#This Row],[Engagements]]&lt;100000, "low",IF(Table3[[#This Row],[Engagements]]&lt;500000,"medium","high"))</f>
        <v>low</v>
      </c>
      <c r="L41" s="3">
        <v>10970</v>
      </c>
      <c r="M41" s="2">
        <v>1798</v>
      </c>
      <c r="N41" s="2">
        <v>2470</v>
      </c>
      <c r="O41" s="3">
        <v>11270</v>
      </c>
      <c r="P41" s="9">
        <f>Table3[[#This Row],[Revenue Generated ($)]]-Table3[[#This Row],[Campaign Spend ($)]]</f>
        <v>8800</v>
      </c>
    </row>
    <row r="42" spans="1:16" ht="33" x14ac:dyDescent="0.3">
      <c r="A42" s="2" t="str">
        <f>"Influencer" &amp;ROW(Table3[[#This Row],[Influencer Name]])</f>
        <v>Influencer42</v>
      </c>
      <c r="B42" s="2" t="s">
        <v>1015</v>
      </c>
      <c r="C42" s="2" t="s">
        <v>1017</v>
      </c>
      <c r="D42" s="2" t="s">
        <v>1045</v>
      </c>
      <c r="E42" s="2" t="str">
        <f>VLOOKUP(TRIM(Table3[[#This Row],[Brand]]), brand[], MATCH("Category", brand[#Headers], 0), FALSE)</f>
        <v>Technology &amp; Gadgets</v>
      </c>
      <c r="F42" s="2" t="s">
        <v>1030</v>
      </c>
      <c r="G42" s="3">
        <v>381000</v>
      </c>
      <c r="H42" s="15">
        <v>29.4</v>
      </c>
      <c r="I42" s="3">
        <v>732000</v>
      </c>
      <c r="J42" s="3">
        <v>65200</v>
      </c>
      <c r="K42" s="3" t="str">
        <f>IF(Table3[[#This Row],[Engagements]]&lt;100000, "low",IF(Table3[[#This Row],[Engagements]]&lt;500000,"medium","high"))</f>
        <v>low</v>
      </c>
      <c r="L42" s="3">
        <v>11220</v>
      </c>
      <c r="M42" s="2">
        <v>1840</v>
      </c>
      <c r="N42" s="2">
        <v>2520</v>
      </c>
      <c r="O42" s="3">
        <v>11500</v>
      </c>
      <c r="P42" s="9">
        <f>Table3[[#This Row],[Revenue Generated ($)]]-Table3[[#This Row],[Campaign Spend ($)]]</f>
        <v>8980</v>
      </c>
    </row>
    <row r="43" spans="1:16" ht="33" x14ac:dyDescent="0.3">
      <c r="A43" s="2" t="str">
        <f>"Influencer" &amp;ROW(Table3[[#This Row],[Influencer Name]])</f>
        <v>Influencer43</v>
      </c>
      <c r="B43" s="2" t="s">
        <v>1016</v>
      </c>
      <c r="C43" s="2" t="s">
        <v>1018</v>
      </c>
      <c r="D43" s="2" t="s">
        <v>1046</v>
      </c>
      <c r="E43" s="2" t="str">
        <f>VLOOKUP(TRIM(Table3[[#This Row],[Brand]]), brand[], MATCH("Category", brand[#Headers], 0), FALSE)</f>
        <v>Technology &amp; Gadgets</v>
      </c>
      <c r="F43" s="2" t="s">
        <v>1031</v>
      </c>
      <c r="G43" s="3">
        <v>389000</v>
      </c>
      <c r="H43" s="15">
        <v>30</v>
      </c>
      <c r="I43" s="3">
        <v>747000</v>
      </c>
      <c r="J43" s="3">
        <v>66600</v>
      </c>
      <c r="K43" s="3" t="str">
        <f>IF(Table3[[#This Row],[Engagements]]&lt;100000, "low",IF(Table3[[#This Row],[Engagements]]&lt;500000,"medium","high"))</f>
        <v>low</v>
      </c>
      <c r="L43" s="3">
        <v>11470</v>
      </c>
      <c r="M43" s="2">
        <v>1882</v>
      </c>
      <c r="N43" s="2">
        <v>2570</v>
      </c>
      <c r="O43" s="3">
        <v>11730</v>
      </c>
      <c r="P43" s="9">
        <f>Table3[[#This Row],[Revenue Generated ($)]]-Table3[[#This Row],[Campaign Spend ($)]]</f>
        <v>9160</v>
      </c>
    </row>
    <row r="44" spans="1:16" x14ac:dyDescent="0.3">
      <c r="A44" s="2" t="str">
        <f>"Influencer" &amp;ROW(Table3[[#This Row],[Influencer Name]])</f>
        <v>Influencer44</v>
      </c>
      <c r="B44" s="2" t="s">
        <v>1014</v>
      </c>
      <c r="C44" s="2" t="s">
        <v>1019</v>
      </c>
      <c r="D44" s="2" t="s">
        <v>1047</v>
      </c>
      <c r="E44" s="2" t="str">
        <f>VLOOKUP(TRIM(Table3[[#This Row],[Brand]]), brand[], MATCH("Category", brand[#Headers], 0), FALSE)</f>
        <v>Lifestyle &amp; Fitness</v>
      </c>
      <c r="F44" s="2" t="s">
        <v>1026</v>
      </c>
      <c r="G44" s="3">
        <v>397000</v>
      </c>
      <c r="H44" s="15">
        <v>30.6</v>
      </c>
      <c r="I44" s="3">
        <v>762000</v>
      </c>
      <c r="J44" s="3">
        <v>68000</v>
      </c>
      <c r="K44" s="3" t="str">
        <f>IF(Table3[[#This Row],[Engagements]]&lt;100000, "low",IF(Table3[[#This Row],[Engagements]]&lt;500000,"medium","high"))</f>
        <v>low</v>
      </c>
      <c r="L44" s="3">
        <v>11720</v>
      </c>
      <c r="M44" s="2">
        <v>1924</v>
      </c>
      <c r="N44" s="2">
        <v>2620</v>
      </c>
      <c r="O44" s="3">
        <v>11960</v>
      </c>
      <c r="P44" s="9">
        <f>Table3[[#This Row],[Revenue Generated ($)]]-Table3[[#This Row],[Campaign Spend ($)]]</f>
        <v>9340</v>
      </c>
    </row>
    <row r="45" spans="1:16" x14ac:dyDescent="0.3">
      <c r="A45" s="2" t="str">
        <f>"Influencer" &amp;ROW(Table3[[#This Row],[Influencer Name]])</f>
        <v>Influencer45</v>
      </c>
      <c r="B45" s="2" t="s">
        <v>1015</v>
      </c>
      <c r="C45" s="2" t="s">
        <v>1020</v>
      </c>
      <c r="D45" s="2" t="s">
        <v>1048</v>
      </c>
      <c r="E45" s="2" t="str">
        <f>VLOOKUP(TRIM(Table3[[#This Row],[Brand]]), brand[], MATCH("Category", brand[#Headers], 0), FALSE)</f>
        <v>Lifestyle &amp; Fitness</v>
      </c>
      <c r="F45" s="2" t="s">
        <v>1027</v>
      </c>
      <c r="G45" s="3">
        <v>405000</v>
      </c>
      <c r="H45" s="15">
        <v>31.2</v>
      </c>
      <c r="I45" s="3">
        <v>777000</v>
      </c>
      <c r="J45" s="3">
        <v>69400</v>
      </c>
      <c r="K45" s="3" t="str">
        <f>IF(Table3[[#This Row],[Engagements]]&lt;100000, "low",IF(Table3[[#This Row],[Engagements]]&lt;500000,"medium","high"))</f>
        <v>low</v>
      </c>
      <c r="L45" s="2">
        <v>11970</v>
      </c>
      <c r="M45" s="2">
        <v>1966</v>
      </c>
      <c r="N45" s="2">
        <v>2670</v>
      </c>
      <c r="O45" s="3">
        <v>12190</v>
      </c>
      <c r="P45" s="9">
        <f>Table3[[#This Row],[Revenue Generated ($)]]-Table3[[#This Row],[Campaign Spend ($)]]</f>
        <v>9520</v>
      </c>
    </row>
    <row r="46" spans="1:16" x14ac:dyDescent="0.3">
      <c r="A46" s="2" t="str">
        <f>"Influencer" &amp;ROW(Table3[[#This Row],[Influencer Name]])</f>
        <v>Influencer46</v>
      </c>
      <c r="B46" s="2" t="s">
        <v>1016</v>
      </c>
      <c r="C46" s="2" t="s">
        <v>1021</v>
      </c>
      <c r="D46" t="s">
        <v>1049</v>
      </c>
      <c r="E46" t="str">
        <f>VLOOKUP(TRIM(Table3[[#This Row],[Brand]]), brand[], MATCH("Category", brand[#Headers], 0), FALSE)</f>
        <v>Food &amp; Beverages</v>
      </c>
      <c r="F46" s="2" t="s">
        <v>1028</v>
      </c>
      <c r="G46" s="3">
        <v>413000</v>
      </c>
      <c r="H46" s="15">
        <v>31.8</v>
      </c>
      <c r="I46" s="3">
        <v>792000</v>
      </c>
      <c r="J46" s="3">
        <v>70800</v>
      </c>
      <c r="K46" s="3" t="str">
        <f>IF(Table3[[#This Row],[Engagements]]&lt;100000, "low",IF(Table3[[#This Row],[Engagements]]&lt;500000,"medium","high"))</f>
        <v>low</v>
      </c>
      <c r="L46" s="3">
        <v>12220</v>
      </c>
      <c r="M46" s="2">
        <v>2008</v>
      </c>
      <c r="N46" s="2">
        <v>2720</v>
      </c>
      <c r="O46" s="3">
        <v>12420</v>
      </c>
      <c r="P46" s="9">
        <f>Table3[[#This Row],[Revenue Generated ($)]]-Table3[[#This Row],[Campaign Spend ($)]]</f>
        <v>9700</v>
      </c>
    </row>
    <row r="47" spans="1:16" x14ac:dyDescent="0.3">
      <c r="A47" s="2" t="str">
        <f>"Influencer" &amp;ROW(Table3[[#This Row],[Influencer Name]])</f>
        <v>Influencer47</v>
      </c>
      <c r="B47" s="2" t="s">
        <v>1014</v>
      </c>
      <c r="C47" s="2" t="s">
        <v>1017</v>
      </c>
      <c r="D47" t="s">
        <v>1074</v>
      </c>
      <c r="E47" t="str">
        <f>VLOOKUP(TRIM(Table3[[#This Row],[Brand]]), brand[], MATCH("Category", brand[#Headers], 0), FALSE)</f>
        <v>Food &amp; Beverages</v>
      </c>
      <c r="F47" s="2" t="s">
        <v>1029</v>
      </c>
      <c r="G47" s="3">
        <v>421000</v>
      </c>
      <c r="H47" s="15">
        <v>32.4</v>
      </c>
      <c r="I47" s="3">
        <v>807000</v>
      </c>
      <c r="J47" s="3">
        <v>72200</v>
      </c>
      <c r="K47" s="3" t="str">
        <f>IF(Table3[[#This Row],[Engagements]]&lt;100000, "low",IF(Table3[[#This Row],[Engagements]]&lt;500000,"medium","high"))</f>
        <v>low</v>
      </c>
      <c r="L47" s="3">
        <v>12470</v>
      </c>
      <c r="M47" s="2">
        <v>2050</v>
      </c>
      <c r="N47" s="2">
        <v>2770</v>
      </c>
      <c r="O47" s="3">
        <v>12650</v>
      </c>
      <c r="P47" s="9">
        <f>Table3[[#This Row],[Revenue Generated ($)]]-Table3[[#This Row],[Campaign Spend ($)]]</f>
        <v>9880</v>
      </c>
    </row>
    <row r="48" spans="1:16" x14ac:dyDescent="0.3">
      <c r="A48" s="2" t="str">
        <f>"Influencer" &amp;ROW(Table3[[#This Row],[Influencer Name]])</f>
        <v>Influencer48</v>
      </c>
      <c r="B48" s="2" t="s">
        <v>1015</v>
      </c>
      <c r="C48" s="2" t="s">
        <v>1018</v>
      </c>
      <c r="D48" t="s">
        <v>1050</v>
      </c>
      <c r="E48" t="str">
        <f>VLOOKUP(TRIM(Table3[[#This Row],[Brand]]), brand[], MATCH("Category", brand[#Headers], 0), FALSE)</f>
        <v>Food &amp; Beverages</v>
      </c>
      <c r="F48" s="2" t="s">
        <v>1030</v>
      </c>
      <c r="G48" s="3">
        <v>429000</v>
      </c>
      <c r="H48" s="15">
        <v>33</v>
      </c>
      <c r="I48" s="3">
        <v>822000</v>
      </c>
      <c r="J48" s="3">
        <v>73600</v>
      </c>
      <c r="K48" s="3" t="str">
        <f>IF(Table3[[#This Row],[Engagements]]&lt;100000, "low",IF(Table3[[#This Row],[Engagements]]&lt;500000,"medium","high"))</f>
        <v>low</v>
      </c>
      <c r="L48" s="3">
        <v>12720</v>
      </c>
      <c r="M48" s="2">
        <v>2092</v>
      </c>
      <c r="N48" s="2">
        <v>2820</v>
      </c>
      <c r="O48" s="3">
        <v>12880</v>
      </c>
      <c r="P48" s="9">
        <f>Table3[[#This Row],[Revenue Generated ($)]]-Table3[[#This Row],[Campaign Spend ($)]]</f>
        <v>10060</v>
      </c>
    </row>
    <row r="49" spans="1:16" x14ac:dyDescent="0.3">
      <c r="A49" s="2" t="str">
        <f>"Influencer" &amp;ROW(Table3[[#This Row],[Influencer Name]])</f>
        <v>Influencer49</v>
      </c>
      <c r="B49" s="2" t="s">
        <v>1016</v>
      </c>
      <c r="C49" s="2" t="s">
        <v>1019</v>
      </c>
      <c r="D49" t="s">
        <v>1051</v>
      </c>
      <c r="E49" t="str">
        <f>VLOOKUP(TRIM(Table3[[#This Row],[Brand]]), brand[], MATCH("Category", brand[#Headers], 0), FALSE)</f>
        <v>Food &amp; Beverages</v>
      </c>
      <c r="F49" s="2" t="s">
        <v>1031</v>
      </c>
      <c r="G49" s="3">
        <v>437000</v>
      </c>
      <c r="H49" s="15">
        <v>33.6</v>
      </c>
      <c r="I49" s="3">
        <v>837000</v>
      </c>
      <c r="J49" s="3">
        <v>75000</v>
      </c>
      <c r="K49" s="3" t="str">
        <f>IF(Table3[[#This Row],[Engagements]]&lt;100000, "low",IF(Table3[[#This Row],[Engagements]]&lt;500000,"medium","high"))</f>
        <v>low</v>
      </c>
      <c r="L49" s="3">
        <v>12970</v>
      </c>
      <c r="M49" s="2">
        <v>2134</v>
      </c>
      <c r="N49" s="2">
        <v>2870</v>
      </c>
      <c r="O49" s="3">
        <v>13110</v>
      </c>
      <c r="P49" s="9">
        <f>Table3[[#This Row],[Revenue Generated ($)]]-Table3[[#This Row],[Campaign Spend ($)]]</f>
        <v>10240</v>
      </c>
    </row>
    <row r="50" spans="1:16" x14ac:dyDescent="0.3">
      <c r="A50" s="2" t="str">
        <f>"Influencer" &amp;ROW(Table3[[#This Row],[Influencer Name]])</f>
        <v>Influencer50</v>
      </c>
      <c r="B50" s="2" t="s">
        <v>1014</v>
      </c>
      <c r="C50" s="2" t="s">
        <v>1020</v>
      </c>
      <c r="D50" s="2" t="s">
        <v>1038</v>
      </c>
      <c r="E50" s="2" t="str">
        <f>VLOOKUP(TRIM(Table3[[#This Row],[Brand]]), brand[], MATCH("Category", brand[#Headers], 0), FALSE)</f>
        <v>Fashion &amp; Beauty</v>
      </c>
      <c r="F50" s="2" t="s">
        <v>1026</v>
      </c>
      <c r="G50" s="3">
        <v>445000</v>
      </c>
      <c r="H50" s="15">
        <v>34.200000000000003</v>
      </c>
      <c r="I50" s="3">
        <v>852000</v>
      </c>
      <c r="J50" s="3">
        <v>76400</v>
      </c>
      <c r="K50" s="3" t="str">
        <f>IF(Table3[[#This Row],[Engagements]]&lt;100000, "low",IF(Table3[[#This Row],[Engagements]]&lt;500000,"medium","high"))</f>
        <v>low</v>
      </c>
      <c r="L50" s="2">
        <v>13220</v>
      </c>
      <c r="M50" s="2">
        <v>2176</v>
      </c>
      <c r="N50" s="2">
        <v>2920</v>
      </c>
      <c r="O50" s="3">
        <v>13340</v>
      </c>
      <c r="P50" s="9">
        <f>Table3[[#This Row],[Revenue Generated ($)]]-Table3[[#This Row],[Campaign Spend ($)]]</f>
        <v>10420</v>
      </c>
    </row>
    <row r="51" spans="1:16" x14ac:dyDescent="0.3">
      <c r="A51" s="2" t="str">
        <f>"Influencer" &amp;ROW(Table3[[#This Row],[Influencer Name]])</f>
        <v>Influencer51</v>
      </c>
      <c r="B51" s="2" t="s">
        <v>1015</v>
      </c>
      <c r="C51" s="2" t="s">
        <v>1021</v>
      </c>
      <c r="D51" s="2" t="s">
        <v>1036</v>
      </c>
      <c r="E51" s="2" t="str">
        <f>VLOOKUP(TRIM(Table3[[#This Row],[Brand]]), brand[], MATCH("Category", brand[#Headers], 0), FALSE)</f>
        <v>Fashion &amp; Beauty</v>
      </c>
      <c r="F51" s="2" t="s">
        <v>1027</v>
      </c>
      <c r="G51" s="3">
        <v>453000</v>
      </c>
      <c r="H51" s="15">
        <v>34.799999999999997</v>
      </c>
      <c r="I51" s="3">
        <v>867000</v>
      </c>
      <c r="J51" s="3">
        <v>77800</v>
      </c>
      <c r="K51" s="3" t="str">
        <f>IF(Table3[[#This Row],[Engagements]]&lt;100000, "low",IF(Table3[[#This Row],[Engagements]]&lt;500000,"medium","high"))</f>
        <v>low</v>
      </c>
      <c r="L51" s="3">
        <v>13470</v>
      </c>
      <c r="M51" s="2">
        <v>2218</v>
      </c>
      <c r="N51" s="2">
        <v>2970</v>
      </c>
      <c r="O51" s="3">
        <v>13570</v>
      </c>
      <c r="P51" s="9">
        <f>Table3[[#This Row],[Revenue Generated ($)]]-Table3[[#This Row],[Campaign Spend ($)]]</f>
        <v>10600</v>
      </c>
    </row>
    <row r="52" spans="1:16" x14ac:dyDescent="0.3">
      <c r="A52" s="2" t="str">
        <f>"Influencer" &amp;ROW(Table3[[#This Row],[Influencer Name]])</f>
        <v>Influencer52</v>
      </c>
      <c r="B52" s="2" t="s">
        <v>1016</v>
      </c>
      <c r="C52" s="2" t="s">
        <v>1017</v>
      </c>
      <c r="D52" s="2" t="s">
        <v>1034</v>
      </c>
      <c r="E52" s="2" t="str">
        <f>VLOOKUP(TRIM(Table3[[#This Row],[Brand]]), brand[], MATCH("Category", brand[#Headers], 0), FALSE)</f>
        <v>Fashion &amp; Beauty</v>
      </c>
      <c r="F52" s="2" t="s">
        <v>1028</v>
      </c>
      <c r="G52" s="3">
        <v>461000</v>
      </c>
      <c r="H52" s="15">
        <v>35.4</v>
      </c>
      <c r="I52" s="3">
        <v>882000</v>
      </c>
      <c r="J52" s="3">
        <v>79200</v>
      </c>
      <c r="K52" s="3" t="str">
        <f>IF(Table3[[#This Row],[Engagements]]&lt;100000, "low",IF(Table3[[#This Row],[Engagements]]&lt;500000,"medium","high"))</f>
        <v>low</v>
      </c>
      <c r="L52" s="3">
        <v>13720</v>
      </c>
      <c r="M52" s="2">
        <v>2260</v>
      </c>
      <c r="N52" s="2">
        <v>3020</v>
      </c>
      <c r="O52" s="3">
        <v>13800</v>
      </c>
      <c r="P52" s="9">
        <f>Table3[[#This Row],[Revenue Generated ($)]]-Table3[[#This Row],[Campaign Spend ($)]]</f>
        <v>10780</v>
      </c>
    </row>
    <row r="53" spans="1:16" x14ac:dyDescent="0.3">
      <c r="A53" s="2" t="str">
        <f>"Influencer" &amp;ROW(Table3[[#This Row],[Influencer Name]])</f>
        <v>Influencer53</v>
      </c>
      <c r="B53" s="2" t="s">
        <v>1014</v>
      </c>
      <c r="C53" s="2" t="s">
        <v>1018</v>
      </c>
      <c r="D53" s="2" t="s">
        <v>1033</v>
      </c>
      <c r="E53" s="2" t="str">
        <f>VLOOKUP(TRIM(Table3[[#This Row],[Brand]]), brand[], MATCH("Category", brand[#Headers], 0), FALSE)</f>
        <v>Fashion &amp; Beauty</v>
      </c>
      <c r="F53" s="2" t="s">
        <v>1029</v>
      </c>
      <c r="G53" s="3">
        <v>469000</v>
      </c>
      <c r="H53" s="15">
        <v>36</v>
      </c>
      <c r="I53" s="3">
        <v>897000</v>
      </c>
      <c r="J53" s="3">
        <v>80600</v>
      </c>
      <c r="K53" s="3" t="str">
        <f>IF(Table3[[#This Row],[Engagements]]&lt;100000, "low",IF(Table3[[#This Row],[Engagements]]&lt;500000,"medium","high"))</f>
        <v>low</v>
      </c>
      <c r="L53" s="3">
        <v>13970</v>
      </c>
      <c r="M53" s="2">
        <v>2302</v>
      </c>
      <c r="N53" s="2">
        <v>3070</v>
      </c>
      <c r="O53" s="3">
        <v>14030</v>
      </c>
      <c r="P53" s="9">
        <f>Table3[[#This Row],[Revenue Generated ($)]]-Table3[[#This Row],[Campaign Spend ($)]]</f>
        <v>10960</v>
      </c>
    </row>
    <row r="54" spans="1:16" x14ac:dyDescent="0.3">
      <c r="A54" s="2" t="str">
        <f>"Influencer" &amp;ROW(Table3[[#This Row],[Influencer Name]])</f>
        <v>Influencer54</v>
      </c>
      <c r="B54" s="2" t="s">
        <v>1015</v>
      </c>
      <c r="C54" s="2" t="s">
        <v>1019</v>
      </c>
      <c r="D54" s="2" t="s">
        <v>1032</v>
      </c>
      <c r="E54" s="2" t="str">
        <f>VLOOKUP(TRIM(Table3[[#This Row],[Brand]]), brand[], MATCH("Category", brand[#Headers], 0), FALSE)</f>
        <v>Fashion &amp; Beauty</v>
      </c>
      <c r="F54" s="2" t="s">
        <v>1030</v>
      </c>
      <c r="G54" s="3">
        <v>477000</v>
      </c>
      <c r="H54" s="15">
        <v>36.6</v>
      </c>
      <c r="I54" s="3">
        <v>912000</v>
      </c>
      <c r="J54" s="3">
        <v>82000</v>
      </c>
      <c r="K54" s="3" t="str">
        <f>IF(Table3[[#This Row],[Engagements]]&lt;100000, "low",IF(Table3[[#This Row],[Engagements]]&lt;500000,"medium","high"))</f>
        <v>low</v>
      </c>
      <c r="L54" s="3">
        <v>14220</v>
      </c>
      <c r="M54" s="2">
        <v>2344</v>
      </c>
      <c r="N54" s="2">
        <v>3120</v>
      </c>
      <c r="O54" s="3">
        <v>14260</v>
      </c>
      <c r="P54" s="9">
        <f>Table3[[#This Row],[Revenue Generated ($)]]-Table3[[#This Row],[Campaign Spend ($)]]</f>
        <v>11140</v>
      </c>
    </row>
    <row r="55" spans="1:16" x14ac:dyDescent="0.3">
      <c r="A55" s="2" t="str">
        <f>"Influencer" &amp;ROW(Table3[[#This Row],[Influencer Name]])</f>
        <v>Influencer55</v>
      </c>
      <c r="B55" s="2" t="s">
        <v>1016</v>
      </c>
      <c r="C55" s="2" t="s">
        <v>1020</v>
      </c>
      <c r="D55" s="2" t="s">
        <v>1035</v>
      </c>
      <c r="E55" s="2" t="str">
        <f>VLOOKUP(TRIM(Table3[[#This Row],[Brand]]), brand[], MATCH("Category", brand[#Headers], 0), FALSE)</f>
        <v>Fashion &amp; Beauty</v>
      </c>
      <c r="F55" s="2" t="s">
        <v>1031</v>
      </c>
      <c r="G55" s="3">
        <v>485000</v>
      </c>
      <c r="H55" s="15">
        <v>37.200000000000003</v>
      </c>
      <c r="I55" s="3">
        <v>927000</v>
      </c>
      <c r="J55" s="3">
        <v>83400</v>
      </c>
      <c r="K55" s="3" t="str">
        <f>IF(Table3[[#This Row],[Engagements]]&lt;100000, "low",IF(Table3[[#This Row],[Engagements]]&lt;500000,"medium","high"))</f>
        <v>low</v>
      </c>
      <c r="L55" s="2">
        <v>14470</v>
      </c>
      <c r="M55" s="2">
        <v>2386</v>
      </c>
      <c r="N55" s="2">
        <v>3170</v>
      </c>
      <c r="O55" s="3">
        <v>14490</v>
      </c>
      <c r="P55" s="9">
        <f>Table3[[#This Row],[Revenue Generated ($)]]-Table3[[#This Row],[Campaign Spend ($)]]</f>
        <v>11320</v>
      </c>
    </row>
    <row r="56" spans="1:16" x14ac:dyDescent="0.3">
      <c r="A56" s="2" t="str">
        <f>"Influencer" &amp;ROW(Table3[[#This Row],[Influencer Name]])</f>
        <v>Influencer56</v>
      </c>
      <c r="B56" s="2" t="s">
        <v>1014</v>
      </c>
      <c r="C56" s="2" t="s">
        <v>1021</v>
      </c>
      <c r="D56" s="2" t="s">
        <v>1037</v>
      </c>
      <c r="E56" s="2" t="str">
        <f>VLOOKUP(TRIM(Table3[[#This Row],[Brand]]), brand[], MATCH("Category", brand[#Headers], 0), FALSE)</f>
        <v>Fashion &amp; Beauty</v>
      </c>
      <c r="F56" s="2" t="s">
        <v>1026</v>
      </c>
      <c r="G56" s="3">
        <v>493000</v>
      </c>
      <c r="H56" s="15">
        <v>37.799999999999997</v>
      </c>
      <c r="I56" s="3">
        <v>942000</v>
      </c>
      <c r="J56" s="3">
        <v>84800</v>
      </c>
      <c r="K56" s="3" t="str">
        <f>IF(Table3[[#This Row],[Engagements]]&lt;100000, "low",IF(Table3[[#This Row],[Engagements]]&lt;500000,"medium","high"))</f>
        <v>low</v>
      </c>
      <c r="L56" s="3">
        <v>14720</v>
      </c>
      <c r="M56" s="2">
        <v>2428</v>
      </c>
      <c r="N56" s="2">
        <v>3220</v>
      </c>
      <c r="O56" s="3">
        <v>14720</v>
      </c>
      <c r="P56" s="9">
        <f>Table3[[#This Row],[Revenue Generated ($)]]-Table3[[#This Row],[Campaign Spend ($)]]</f>
        <v>11500</v>
      </c>
    </row>
    <row r="57" spans="1:16" ht="33" x14ac:dyDescent="0.3">
      <c r="A57" s="2" t="str">
        <f>"Influencer" &amp;ROW(Table3[[#This Row],[Influencer Name]])</f>
        <v>Influencer57</v>
      </c>
      <c r="B57" s="2" t="s">
        <v>1015</v>
      </c>
      <c r="C57" s="2" t="s">
        <v>1017</v>
      </c>
      <c r="D57" s="2" t="s">
        <v>1073</v>
      </c>
      <c r="E57" s="2" t="str">
        <f>VLOOKUP(TRIM(Table3[[#This Row],[Brand]]), brand[], MATCH("Category", brand[#Headers], 0), FALSE)</f>
        <v>Food &amp; Beverages</v>
      </c>
      <c r="F57" s="2" t="s">
        <v>1027</v>
      </c>
      <c r="G57" s="3">
        <v>501000</v>
      </c>
      <c r="H57" s="15">
        <v>38.4</v>
      </c>
      <c r="I57" s="3">
        <v>957000</v>
      </c>
      <c r="J57" s="3">
        <v>86200</v>
      </c>
      <c r="K57" s="3" t="str">
        <f>IF(Table3[[#This Row],[Engagements]]&lt;100000, "low",IF(Table3[[#This Row],[Engagements]]&lt;500000,"medium","high"))</f>
        <v>low</v>
      </c>
      <c r="L57" s="3">
        <v>14970</v>
      </c>
      <c r="M57" s="2">
        <v>2470</v>
      </c>
      <c r="N57" s="2">
        <v>3270</v>
      </c>
      <c r="O57" s="3">
        <v>14950</v>
      </c>
      <c r="P57" s="9">
        <f>Table3[[#This Row],[Revenue Generated ($)]]-Table3[[#This Row],[Campaign Spend ($)]]</f>
        <v>11680</v>
      </c>
    </row>
    <row r="58" spans="1:16" x14ac:dyDescent="0.3">
      <c r="A58" s="2" t="str">
        <f>"Influencer" &amp;ROW(Table3[[#This Row],[Influencer Name]])</f>
        <v>Influencer58</v>
      </c>
      <c r="B58" s="2" t="s">
        <v>1016</v>
      </c>
      <c r="C58" s="2" t="s">
        <v>1018</v>
      </c>
      <c r="D58" s="2" t="s">
        <v>1037</v>
      </c>
      <c r="E58" s="2" t="str">
        <f>VLOOKUP(TRIM(Table3[[#This Row],[Brand]]), brand[], MATCH("Category", brand[#Headers], 0), FALSE)</f>
        <v>Fashion &amp; Beauty</v>
      </c>
      <c r="F58" s="2" t="s">
        <v>1028</v>
      </c>
      <c r="G58" s="3">
        <v>509000</v>
      </c>
      <c r="H58" s="15">
        <v>39</v>
      </c>
      <c r="I58" s="3">
        <v>972000</v>
      </c>
      <c r="J58" s="3">
        <v>87600</v>
      </c>
      <c r="K58" s="3" t="str">
        <f>IF(Table3[[#This Row],[Engagements]]&lt;100000, "low",IF(Table3[[#This Row],[Engagements]]&lt;500000,"medium","high"))</f>
        <v>low</v>
      </c>
      <c r="L58" s="3">
        <v>15220</v>
      </c>
      <c r="M58" s="2">
        <v>2512</v>
      </c>
      <c r="N58" s="2">
        <v>3320</v>
      </c>
      <c r="O58" s="3">
        <v>15180</v>
      </c>
      <c r="P58" s="9">
        <f>Table3[[#This Row],[Revenue Generated ($)]]-Table3[[#This Row],[Campaign Spend ($)]]</f>
        <v>11860</v>
      </c>
    </row>
    <row r="59" spans="1:16" x14ac:dyDescent="0.3">
      <c r="A59" s="2" t="str">
        <f>"Influencer" &amp;ROW(Table3[[#This Row],[Influencer Name]])</f>
        <v>Influencer59</v>
      </c>
      <c r="B59" s="2" t="s">
        <v>1014</v>
      </c>
      <c r="C59" s="2" t="s">
        <v>1019</v>
      </c>
      <c r="D59" s="2" t="s">
        <v>1037</v>
      </c>
      <c r="E59" s="2" t="str">
        <f>VLOOKUP(TRIM(Table3[[#This Row],[Brand]]), brand[], MATCH("Category", brand[#Headers], 0), FALSE)</f>
        <v>Fashion &amp; Beauty</v>
      </c>
      <c r="F59" s="2" t="s">
        <v>1029</v>
      </c>
      <c r="G59" s="3">
        <v>517000</v>
      </c>
      <c r="H59" s="15">
        <v>39.6</v>
      </c>
      <c r="I59" s="3">
        <v>987000</v>
      </c>
      <c r="J59" s="3">
        <v>89000</v>
      </c>
      <c r="K59" s="3" t="str">
        <f>IF(Table3[[#This Row],[Engagements]]&lt;100000, "low",IF(Table3[[#This Row],[Engagements]]&lt;500000,"medium","high"))</f>
        <v>low</v>
      </c>
      <c r="L59" s="3">
        <v>15470</v>
      </c>
      <c r="M59" s="2">
        <v>2554</v>
      </c>
      <c r="N59" s="2">
        <v>3370</v>
      </c>
      <c r="O59" s="3">
        <v>15410</v>
      </c>
      <c r="P59" s="9">
        <f>Table3[[#This Row],[Revenue Generated ($)]]-Table3[[#This Row],[Campaign Spend ($)]]</f>
        <v>12040</v>
      </c>
    </row>
    <row r="60" spans="1:16" x14ac:dyDescent="0.3">
      <c r="A60" s="2" t="str">
        <f>"Influencer" &amp;ROW(Table3[[#This Row],[Influencer Name]])</f>
        <v>Influencer60</v>
      </c>
      <c r="B60" s="2" t="s">
        <v>1015</v>
      </c>
      <c r="C60" s="2" t="s">
        <v>1020</v>
      </c>
      <c r="D60" t="s">
        <v>1039</v>
      </c>
      <c r="E60" t="str">
        <f>VLOOKUP(TRIM(Table3[[#This Row],[Brand]]), brand[], MATCH("Category", brand[#Headers], 0), FALSE)</f>
        <v>E-commerce &amp; Online Services</v>
      </c>
      <c r="F60" s="2" t="s">
        <v>1030</v>
      </c>
      <c r="G60" s="3">
        <v>525000</v>
      </c>
      <c r="H60" s="15">
        <v>40.200000000000003</v>
      </c>
      <c r="I60" s="3">
        <v>1002000</v>
      </c>
      <c r="J60" s="3">
        <v>90400</v>
      </c>
      <c r="K60" s="3" t="str">
        <f>IF(Table3[[#This Row],[Engagements]]&lt;100000, "low",IF(Table3[[#This Row],[Engagements]]&lt;500000,"medium","high"))</f>
        <v>low</v>
      </c>
      <c r="L60" s="2">
        <v>15720</v>
      </c>
      <c r="M60" s="2">
        <v>2596</v>
      </c>
      <c r="N60" s="2">
        <v>3420</v>
      </c>
      <c r="O60" s="3">
        <v>15640</v>
      </c>
      <c r="P60" s="9">
        <f>Table3[[#This Row],[Revenue Generated ($)]]-Table3[[#This Row],[Campaign Spend ($)]]</f>
        <v>12220</v>
      </c>
    </row>
    <row r="61" spans="1:16" x14ac:dyDescent="0.3">
      <c r="A61" s="2" t="str">
        <f>"Influencer" &amp;ROW(Table3[[#This Row],[Influencer Name]])</f>
        <v>Influencer61</v>
      </c>
      <c r="B61" s="2" t="s">
        <v>1016</v>
      </c>
      <c r="C61" s="2" t="s">
        <v>1021</v>
      </c>
      <c r="D61" t="s">
        <v>1040</v>
      </c>
      <c r="E61" t="str">
        <f>VLOOKUP(TRIM(Table3[[#This Row],[Brand]]), brand[], MATCH("Category", brand[#Headers], 0), FALSE)</f>
        <v>E-commerce &amp; Online Services</v>
      </c>
      <c r="F61" s="2" t="s">
        <v>1031</v>
      </c>
      <c r="G61" s="3">
        <v>533000</v>
      </c>
      <c r="H61" s="15">
        <v>40.799999999999997</v>
      </c>
      <c r="I61" s="3">
        <v>1017000</v>
      </c>
      <c r="J61" s="3">
        <v>91800</v>
      </c>
      <c r="K61" s="3" t="str">
        <f>IF(Table3[[#This Row],[Engagements]]&lt;100000, "low",IF(Table3[[#This Row],[Engagements]]&lt;500000,"medium","high"))</f>
        <v>low</v>
      </c>
      <c r="L61" s="3">
        <v>15970</v>
      </c>
      <c r="M61" s="2">
        <v>2638</v>
      </c>
      <c r="N61" s="2">
        <v>3470</v>
      </c>
      <c r="O61" s="3">
        <v>15870</v>
      </c>
      <c r="P61" s="9">
        <f>Table3[[#This Row],[Revenue Generated ($)]]-Table3[[#This Row],[Campaign Spend ($)]]</f>
        <v>12400</v>
      </c>
    </row>
    <row r="62" spans="1:16" x14ac:dyDescent="0.3">
      <c r="A62" s="2" t="str">
        <f>"Influencer" &amp;ROW(Table3[[#This Row],[Influencer Name]])</f>
        <v>Influencer62</v>
      </c>
      <c r="B62" s="2" t="s">
        <v>1015</v>
      </c>
      <c r="C62" s="2" t="s">
        <v>1017</v>
      </c>
      <c r="D62" t="s">
        <v>1041</v>
      </c>
      <c r="E62" t="str">
        <f>VLOOKUP(TRIM(Table3[[#This Row],[Brand]]), brand[], MATCH("Category", brand[#Headers], 0), FALSE)</f>
        <v>E-commerce &amp; Online Services</v>
      </c>
      <c r="F62" s="2" t="s">
        <v>1026</v>
      </c>
      <c r="G62" s="3">
        <v>541000</v>
      </c>
      <c r="H62" s="15">
        <v>41.4</v>
      </c>
      <c r="I62" s="3">
        <v>1032000</v>
      </c>
      <c r="J62" s="3">
        <v>93200</v>
      </c>
      <c r="K62" s="3" t="str">
        <f>IF(Table3[[#This Row],[Engagements]]&lt;100000, "low",IF(Table3[[#This Row],[Engagements]]&lt;500000,"medium","high"))</f>
        <v>low</v>
      </c>
      <c r="L62" s="3">
        <v>16220</v>
      </c>
      <c r="M62" s="2">
        <v>2680</v>
      </c>
      <c r="N62" s="2">
        <v>3520</v>
      </c>
      <c r="O62" s="3">
        <v>16100</v>
      </c>
      <c r="P62" s="9">
        <f>Table3[[#This Row],[Revenue Generated ($)]]-Table3[[#This Row],[Campaign Spend ($)]]</f>
        <v>12580</v>
      </c>
    </row>
    <row r="63" spans="1:16" x14ac:dyDescent="0.3">
      <c r="A63" s="2" t="str">
        <f>"Influencer" &amp;ROW(Table3[[#This Row],[Influencer Name]])</f>
        <v>Influencer63</v>
      </c>
      <c r="B63" s="2" t="s">
        <v>1015</v>
      </c>
      <c r="C63" s="2" t="s">
        <v>1018</v>
      </c>
      <c r="D63" t="s">
        <v>1042</v>
      </c>
      <c r="E63" t="str">
        <f>VLOOKUP(TRIM(Table3[[#This Row],[Brand]]), brand[], MATCH("Category", brand[#Headers], 0), FALSE)</f>
        <v>E-commerce &amp; Online Services</v>
      </c>
      <c r="F63" s="2" t="s">
        <v>1027</v>
      </c>
      <c r="G63" s="3">
        <v>549000</v>
      </c>
      <c r="H63" s="15">
        <v>42</v>
      </c>
      <c r="I63" s="3">
        <v>1047000</v>
      </c>
      <c r="J63" s="3">
        <v>94600</v>
      </c>
      <c r="K63" s="3" t="str">
        <f>IF(Table3[[#This Row],[Engagements]]&lt;100000, "low",IF(Table3[[#This Row],[Engagements]]&lt;500000,"medium","high"))</f>
        <v>low</v>
      </c>
      <c r="L63" s="3">
        <v>16470</v>
      </c>
      <c r="M63" s="2">
        <v>2722</v>
      </c>
      <c r="N63" s="2">
        <v>3570</v>
      </c>
      <c r="O63" s="3">
        <v>16330</v>
      </c>
      <c r="P63" s="9">
        <f>Table3[[#This Row],[Revenue Generated ($)]]-Table3[[#This Row],[Campaign Spend ($)]]</f>
        <v>12760</v>
      </c>
    </row>
    <row r="64" spans="1:16" x14ac:dyDescent="0.3">
      <c r="A64" s="2" t="str">
        <f>"Influencer" &amp;ROW(Table3[[#This Row],[Influencer Name]])</f>
        <v>Influencer64</v>
      </c>
      <c r="B64" s="2" t="s">
        <v>1016</v>
      </c>
      <c r="C64" s="2" t="s">
        <v>1019</v>
      </c>
      <c r="D64" t="s">
        <v>1043</v>
      </c>
      <c r="E64" t="str">
        <f>VLOOKUP(TRIM(Table3[[#This Row],[Brand]]), brand[], MATCH("Category", brand[#Headers], 0), FALSE)</f>
        <v>E-commerce &amp; Online Services</v>
      </c>
      <c r="F64" s="2" t="s">
        <v>1028</v>
      </c>
      <c r="G64" s="3">
        <v>557000</v>
      </c>
      <c r="H64" s="15">
        <v>42.6</v>
      </c>
      <c r="I64" s="3">
        <v>1062000</v>
      </c>
      <c r="J64" s="3">
        <v>96000</v>
      </c>
      <c r="K64" s="3" t="str">
        <f>IF(Table3[[#This Row],[Engagements]]&lt;100000, "low",IF(Table3[[#This Row],[Engagements]]&lt;500000,"medium","high"))</f>
        <v>low</v>
      </c>
      <c r="L64" s="3">
        <v>16720</v>
      </c>
      <c r="M64" s="2">
        <v>2764</v>
      </c>
      <c r="N64" s="2">
        <v>3620</v>
      </c>
      <c r="O64" s="3">
        <v>16560</v>
      </c>
      <c r="P64" s="9">
        <f>Table3[[#This Row],[Revenue Generated ($)]]-Table3[[#This Row],[Campaign Spend ($)]]</f>
        <v>12940</v>
      </c>
    </row>
    <row r="65" spans="1:16" ht="33" x14ac:dyDescent="0.3">
      <c r="A65" s="2" t="str">
        <f>"Influencer" &amp;ROW(Table3[[#This Row],[Influencer Name]])</f>
        <v>Influencer65</v>
      </c>
      <c r="B65" s="2" t="s">
        <v>1014</v>
      </c>
      <c r="C65" s="2" t="s">
        <v>1020</v>
      </c>
      <c r="D65" s="2" t="s">
        <v>1044</v>
      </c>
      <c r="E65" s="2" t="str">
        <f>VLOOKUP(TRIM(Table3[[#This Row],[Brand]]), brand[], MATCH("Category", brand[#Headers], 0), FALSE)</f>
        <v>Technology &amp; Gadgets</v>
      </c>
      <c r="F65" s="2" t="s">
        <v>1029</v>
      </c>
      <c r="G65" s="3">
        <v>565000</v>
      </c>
      <c r="H65" s="15">
        <v>43.2</v>
      </c>
      <c r="I65" s="3">
        <v>1077000</v>
      </c>
      <c r="J65" s="3">
        <v>97400</v>
      </c>
      <c r="K65" s="3" t="str">
        <f>IF(Table3[[#This Row],[Engagements]]&lt;100000, "low",IF(Table3[[#This Row],[Engagements]]&lt;500000,"medium","high"))</f>
        <v>low</v>
      </c>
      <c r="L65" s="2">
        <v>16970</v>
      </c>
      <c r="M65" s="2">
        <v>2806</v>
      </c>
      <c r="N65" s="2">
        <v>3670</v>
      </c>
      <c r="O65" s="3">
        <v>16790</v>
      </c>
      <c r="P65" s="9">
        <f>Table3[[#This Row],[Revenue Generated ($)]]-Table3[[#This Row],[Campaign Spend ($)]]</f>
        <v>13120</v>
      </c>
    </row>
    <row r="66" spans="1:16" ht="33" x14ac:dyDescent="0.3">
      <c r="A66" s="2" t="str">
        <f>"Influencer" &amp;ROW(Table3[[#This Row],[Influencer Name]])</f>
        <v>Influencer66</v>
      </c>
      <c r="B66" s="2" t="s">
        <v>1015</v>
      </c>
      <c r="C66" s="2" t="s">
        <v>1021</v>
      </c>
      <c r="D66" s="2" t="s">
        <v>1045</v>
      </c>
      <c r="E66" s="2" t="str">
        <f>VLOOKUP(TRIM(Table3[[#This Row],[Brand]]), brand[], MATCH("Category", brand[#Headers], 0), FALSE)</f>
        <v>Technology &amp; Gadgets</v>
      </c>
      <c r="F66" s="2" t="s">
        <v>1030</v>
      </c>
      <c r="G66" s="3">
        <v>573000</v>
      </c>
      <c r="H66" s="15">
        <v>43.8</v>
      </c>
      <c r="I66" s="3">
        <v>1092000</v>
      </c>
      <c r="J66" s="3">
        <v>98800</v>
      </c>
      <c r="K66" s="3" t="str">
        <f>IF(Table3[[#This Row],[Engagements]]&lt;100000, "low",IF(Table3[[#This Row],[Engagements]]&lt;500000,"medium","high"))</f>
        <v>low</v>
      </c>
      <c r="L66" s="3">
        <v>17220</v>
      </c>
      <c r="M66" s="2">
        <v>2848</v>
      </c>
      <c r="N66" s="2">
        <v>3720</v>
      </c>
      <c r="O66" s="3">
        <v>17020</v>
      </c>
      <c r="P66" s="9">
        <f>Table3[[#This Row],[Revenue Generated ($)]]-Table3[[#This Row],[Campaign Spend ($)]]</f>
        <v>13300</v>
      </c>
    </row>
    <row r="67" spans="1:16" ht="33" x14ac:dyDescent="0.3">
      <c r="A67" s="2" t="str">
        <f>"Influencer" &amp;ROW(Table3[[#This Row],[Influencer Name]])</f>
        <v>Influencer67</v>
      </c>
      <c r="B67" s="2" t="s">
        <v>1016</v>
      </c>
      <c r="C67" s="2" t="s">
        <v>1017</v>
      </c>
      <c r="D67" s="2" t="s">
        <v>1046</v>
      </c>
      <c r="E67" s="2" t="str">
        <f>VLOOKUP(TRIM(Table3[[#This Row],[Brand]]), brand[], MATCH("Category", brand[#Headers], 0), FALSE)</f>
        <v>Technology &amp; Gadgets</v>
      </c>
      <c r="F67" s="2" t="s">
        <v>1031</v>
      </c>
      <c r="G67" s="3">
        <v>581000</v>
      </c>
      <c r="H67" s="15">
        <v>44.4</v>
      </c>
      <c r="I67" s="3">
        <v>1107000</v>
      </c>
      <c r="J67" s="3">
        <v>100200</v>
      </c>
      <c r="K67" s="3" t="str">
        <f>IF(Table3[[#This Row],[Engagements]]&lt;100000, "low",IF(Table3[[#This Row],[Engagements]]&lt;500000,"medium","high"))</f>
        <v>medium</v>
      </c>
      <c r="L67" s="3">
        <v>17470</v>
      </c>
      <c r="M67" s="2">
        <v>2890</v>
      </c>
      <c r="N67" s="2">
        <v>3770</v>
      </c>
      <c r="O67" s="3">
        <v>17250</v>
      </c>
      <c r="P67" s="9">
        <f>Table3[[#This Row],[Revenue Generated ($)]]-Table3[[#This Row],[Campaign Spend ($)]]</f>
        <v>13480</v>
      </c>
    </row>
    <row r="68" spans="1:16" x14ac:dyDescent="0.3">
      <c r="A68" s="2" t="str">
        <f>"Influencer" &amp;ROW(Table3[[#This Row],[Influencer Name]])</f>
        <v>Influencer68</v>
      </c>
      <c r="B68" s="2" t="s">
        <v>1014</v>
      </c>
      <c r="C68" s="2" t="s">
        <v>1018</v>
      </c>
      <c r="D68" s="2" t="s">
        <v>1047</v>
      </c>
      <c r="E68" s="2" t="str">
        <f>VLOOKUP(TRIM(Table3[[#This Row],[Brand]]), brand[], MATCH("Category", brand[#Headers], 0), FALSE)</f>
        <v>Lifestyle &amp; Fitness</v>
      </c>
      <c r="F68" s="2" t="s">
        <v>1026</v>
      </c>
      <c r="G68" s="3">
        <v>589000</v>
      </c>
      <c r="H68" s="15">
        <v>45</v>
      </c>
      <c r="I68" s="3">
        <v>1122000</v>
      </c>
      <c r="J68" s="3">
        <v>101600</v>
      </c>
      <c r="K68" s="3" t="str">
        <f>IF(Table3[[#This Row],[Engagements]]&lt;100000, "low",IF(Table3[[#This Row],[Engagements]]&lt;500000,"medium","high"))</f>
        <v>medium</v>
      </c>
      <c r="L68" s="3">
        <v>17720</v>
      </c>
      <c r="M68" s="2">
        <v>2932</v>
      </c>
      <c r="N68" s="2">
        <v>3820</v>
      </c>
      <c r="O68" s="3">
        <v>17480</v>
      </c>
      <c r="P68" s="9">
        <f>Table3[[#This Row],[Revenue Generated ($)]]-Table3[[#This Row],[Campaign Spend ($)]]</f>
        <v>13660</v>
      </c>
    </row>
    <row r="69" spans="1:16" x14ac:dyDescent="0.3">
      <c r="A69" s="2" t="str">
        <f>"Influencer" &amp;ROW(Table3[[#This Row],[Influencer Name]])</f>
        <v>Influencer69</v>
      </c>
      <c r="B69" s="2" t="s">
        <v>1015</v>
      </c>
      <c r="C69" s="2" t="s">
        <v>1019</v>
      </c>
      <c r="D69" s="2" t="s">
        <v>1048</v>
      </c>
      <c r="E69" s="2" t="str">
        <f>VLOOKUP(TRIM(Table3[[#This Row],[Brand]]), brand[], MATCH("Category", brand[#Headers], 0), FALSE)</f>
        <v>Lifestyle &amp; Fitness</v>
      </c>
      <c r="F69" s="2" t="s">
        <v>1027</v>
      </c>
      <c r="G69" s="3">
        <v>597000</v>
      </c>
      <c r="H69" s="15">
        <v>45.6</v>
      </c>
      <c r="I69" s="3">
        <v>1137000</v>
      </c>
      <c r="J69" s="3">
        <v>103000</v>
      </c>
      <c r="K69" s="3" t="str">
        <f>IF(Table3[[#This Row],[Engagements]]&lt;100000, "low",IF(Table3[[#This Row],[Engagements]]&lt;500000,"medium","high"))</f>
        <v>medium</v>
      </c>
      <c r="L69" s="3">
        <v>17970</v>
      </c>
      <c r="M69" s="2">
        <v>2974</v>
      </c>
      <c r="N69" s="2">
        <v>3870</v>
      </c>
      <c r="O69" s="3">
        <v>17710</v>
      </c>
      <c r="P69" s="9">
        <f>Table3[[#This Row],[Revenue Generated ($)]]-Table3[[#This Row],[Campaign Spend ($)]]</f>
        <v>13840</v>
      </c>
    </row>
    <row r="70" spans="1:16" x14ac:dyDescent="0.3">
      <c r="A70" s="2" t="str">
        <f>"Influencer" &amp;ROW(Table3[[#This Row],[Influencer Name]])</f>
        <v>Influencer70</v>
      </c>
      <c r="B70" s="2" t="s">
        <v>1016</v>
      </c>
      <c r="C70" s="2" t="s">
        <v>1020</v>
      </c>
      <c r="D70" t="s">
        <v>1049</v>
      </c>
      <c r="E70" t="str">
        <f>VLOOKUP(TRIM(Table3[[#This Row],[Brand]]), brand[], MATCH("Category", brand[#Headers], 0), FALSE)</f>
        <v>Food &amp; Beverages</v>
      </c>
      <c r="F70" s="2" t="s">
        <v>1028</v>
      </c>
      <c r="G70" s="3">
        <v>605000</v>
      </c>
      <c r="H70" s="15">
        <v>46.2</v>
      </c>
      <c r="I70" s="3">
        <v>1152000</v>
      </c>
      <c r="J70" s="3">
        <v>104400</v>
      </c>
      <c r="K70" s="3" t="str">
        <f>IF(Table3[[#This Row],[Engagements]]&lt;100000, "low",IF(Table3[[#This Row],[Engagements]]&lt;500000,"medium","high"))</f>
        <v>medium</v>
      </c>
      <c r="L70" s="2">
        <v>18220</v>
      </c>
      <c r="M70" s="2">
        <v>3016</v>
      </c>
      <c r="N70" s="2">
        <v>3920</v>
      </c>
      <c r="O70" s="3">
        <v>17940</v>
      </c>
      <c r="P70" s="9">
        <f>Table3[[#This Row],[Revenue Generated ($)]]-Table3[[#This Row],[Campaign Spend ($)]]</f>
        <v>14020</v>
      </c>
    </row>
    <row r="71" spans="1:16" x14ac:dyDescent="0.3">
      <c r="A71" s="2" t="str">
        <f>"Influencer" &amp;ROW(Table3[[#This Row],[Influencer Name]])</f>
        <v>Influencer71</v>
      </c>
      <c r="B71" s="2" t="s">
        <v>1015</v>
      </c>
      <c r="C71" s="2" t="s">
        <v>1021</v>
      </c>
      <c r="D71" t="s">
        <v>1074</v>
      </c>
      <c r="E71" t="str">
        <f>VLOOKUP(TRIM(Table3[[#This Row],[Brand]]), brand[], MATCH("Category", brand[#Headers], 0), FALSE)</f>
        <v>Food &amp; Beverages</v>
      </c>
      <c r="F71" s="2" t="s">
        <v>1029</v>
      </c>
      <c r="G71" s="3">
        <v>613000</v>
      </c>
      <c r="H71" s="15">
        <v>46.8</v>
      </c>
      <c r="I71" s="3">
        <v>1167000</v>
      </c>
      <c r="J71" s="3">
        <v>105800</v>
      </c>
      <c r="K71" s="3" t="str">
        <f>IF(Table3[[#This Row],[Engagements]]&lt;100000, "low",IF(Table3[[#This Row],[Engagements]]&lt;500000,"medium","high"))</f>
        <v>medium</v>
      </c>
      <c r="L71" s="3">
        <v>18470</v>
      </c>
      <c r="M71" s="2">
        <v>3058</v>
      </c>
      <c r="N71" s="2">
        <v>3970</v>
      </c>
      <c r="O71" s="3">
        <v>18170</v>
      </c>
      <c r="P71" s="9">
        <f>Table3[[#This Row],[Revenue Generated ($)]]-Table3[[#This Row],[Campaign Spend ($)]]</f>
        <v>14200</v>
      </c>
    </row>
    <row r="72" spans="1:16" x14ac:dyDescent="0.3">
      <c r="A72" s="2" t="str">
        <f>"Influencer" &amp;ROW(Table3[[#This Row],[Influencer Name]])</f>
        <v>Influencer72</v>
      </c>
      <c r="B72" s="2" t="s">
        <v>1015</v>
      </c>
      <c r="C72" s="2" t="s">
        <v>1017</v>
      </c>
      <c r="D72" t="s">
        <v>1050</v>
      </c>
      <c r="E72" t="str">
        <f>VLOOKUP(TRIM(Table3[[#This Row],[Brand]]), brand[], MATCH("Category", brand[#Headers], 0), FALSE)</f>
        <v>Food &amp; Beverages</v>
      </c>
      <c r="F72" s="2" t="s">
        <v>1030</v>
      </c>
      <c r="G72" s="3">
        <v>621000</v>
      </c>
      <c r="H72" s="15">
        <v>47.4</v>
      </c>
      <c r="I72" s="3">
        <v>1182000</v>
      </c>
      <c r="J72" s="3">
        <v>107200</v>
      </c>
      <c r="K72" s="3" t="str">
        <f>IF(Table3[[#This Row],[Engagements]]&lt;100000, "low",IF(Table3[[#This Row],[Engagements]]&lt;500000,"medium","high"))</f>
        <v>medium</v>
      </c>
      <c r="L72" s="3">
        <v>18720</v>
      </c>
      <c r="M72" s="2">
        <v>3100</v>
      </c>
      <c r="N72" s="2">
        <v>4020</v>
      </c>
      <c r="O72" s="3">
        <v>18400</v>
      </c>
      <c r="P72" s="9">
        <f>Table3[[#This Row],[Revenue Generated ($)]]-Table3[[#This Row],[Campaign Spend ($)]]</f>
        <v>14380</v>
      </c>
    </row>
    <row r="73" spans="1:16" x14ac:dyDescent="0.3">
      <c r="A73" s="2" t="str">
        <f>"Influencer" &amp;ROW(Table3[[#This Row],[Influencer Name]])</f>
        <v>Influencer73</v>
      </c>
      <c r="B73" s="2" t="s">
        <v>1015</v>
      </c>
      <c r="C73" s="2" t="s">
        <v>1018</v>
      </c>
      <c r="D73" t="s">
        <v>1051</v>
      </c>
      <c r="E73" t="str">
        <f>VLOOKUP(TRIM(Table3[[#This Row],[Brand]]), brand[], MATCH("Category", brand[#Headers], 0), FALSE)</f>
        <v>Food &amp; Beverages</v>
      </c>
      <c r="F73" s="2" t="s">
        <v>1031</v>
      </c>
      <c r="G73" s="3">
        <v>629000</v>
      </c>
      <c r="H73" s="15">
        <v>48</v>
      </c>
      <c r="I73" s="3">
        <v>1197000</v>
      </c>
      <c r="J73" s="3">
        <v>108600</v>
      </c>
      <c r="K73" s="3" t="str">
        <f>IF(Table3[[#This Row],[Engagements]]&lt;100000, "low",IF(Table3[[#This Row],[Engagements]]&lt;500000,"medium","high"))</f>
        <v>medium</v>
      </c>
      <c r="L73" s="3">
        <v>18970</v>
      </c>
      <c r="M73" s="2">
        <v>3142</v>
      </c>
      <c r="N73" s="2">
        <v>4070</v>
      </c>
      <c r="O73" s="3">
        <v>18630</v>
      </c>
      <c r="P73" s="9">
        <f>Table3[[#This Row],[Revenue Generated ($)]]-Table3[[#This Row],[Campaign Spend ($)]]</f>
        <v>14560</v>
      </c>
    </row>
    <row r="74" spans="1:16" x14ac:dyDescent="0.3">
      <c r="A74" s="2" t="str">
        <f>"Influencer" &amp;ROW(Table3[[#This Row],[Influencer Name]])</f>
        <v>Influencer74</v>
      </c>
      <c r="B74" s="2" t="s">
        <v>1015</v>
      </c>
      <c r="C74" s="2" t="s">
        <v>1019</v>
      </c>
      <c r="D74" s="2" t="s">
        <v>1038</v>
      </c>
      <c r="E74" s="2" t="str">
        <f>VLOOKUP(TRIM(Table3[[#This Row],[Brand]]), brand[], MATCH("Category", brand[#Headers], 0), FALSE)</f>
        <v>Fashion &amp; Beauty</v>
      </c>
      <c r="F74" s="2" t="s">
        <v>1026</v>
      </c>
      <c r="G74" s="3">
        <v>637000</v>
      </c>
      <c r="H74" s="15">
        <v>48.6</v>
      </c>
      <c r="I74" s="3">
        <v>1212000</v>
      </c>
      <c r="J74" s="3">
        <v>110000</v>
      </c>
      <c r="K74" s="3" t="str">
        <f>IF(Table3[[#This Row],[Engagements]]&lt;100000, "low",IF(Table3[[#This Row],[Engagements]]&lt;500000,"medium","high"))</f>
        <v>medium</v>
      </c>
      <c r="L74" s="3">
        <v>19220</v>
      </c>
      <c r="M74" s="2">
        <v>3184</v>
      </c>
      <c r="N74" s="2">
        <v>4120</v>
      </c>
      <c r="O74" s="3">
        <v>18860</v>
      </c>
      <c r="P74" s="9">
        <f>Table3[[#This Row],[Revenue Generated ($)]]-Table3[[#This Row],[Campaign Spend ($)]]</f>
        <v>14740</v>
      </c>
    </row>
    <row r="75" spans="1:16" x14ac:dyDescent="0.3">
      <c r="A75" s="2" t="str">
        <f>"Influencer" &amp;ROW(Table3[[#This Row],[Influencer Name]])</f>
        <v>Influencer75</v>
      </c>
      <c r="B75" s="2" t="s">
        <v>1015</v>
      </c>
      <c r="C75" s="2" t="s">
        <v>1020</v>
      </c>
      <c r="D75" s="2" t="s">
        <v>1036</v>
      </c>
      <c r="E75" s="2" t="str">
        <f>VLOOKUP(TRIM(Table3[[#This Row],[Brand]]), brand[], MATCH("Category", brand[#Headers], 0), FALSE)</f>
        <v>Fashion &amp; Beauty</v>
      </c>
      <c r="F75" s="2" t="s">
        <v>1027</v>
      </c>
      <c r="G75" s="3">
        <v>645000</v>
      </c>
      <c r="H75" s="15">
        <v>49.2</v>
      </c>
      <c r="I75" s="3">
        <v>1227000</v>
      </c>
      <c r="J75" s="3">
        <v>111400</v>
      </c>
      <c r="K75" s="3" t="str">
        <f>IF(Table3[[#This Row],[Engagements]]&lt;100000, "low",IF(Table3[[#This Row],[Engagements]]&lt;500000,"medium","high"))</f>
        <v>medium</v>
      </c>
      <c r="L75" s="2">
        <v>19470</v>
      </c>
      <c r="M75" s="2">
        <v>3226</v>
      </c>
      <c r="N75" s="2">
        <v>4170</v>
      </c>
      <c r="O75" s="3">
        <v>19090</v>
      </c>
      <c r="P75" s="9">
        <f>Table3[[#This Row],[Revenue Generated ($)]]-Table3[[#This Row],[Campaign Spend ($)]]</f>
        <v>14920</v>
      </c>
    </row>
    <row r="76" spans="1:16" x14ac:dyDescent="0.3">
      <c r="A76" s="2" t="str">
        <f>"Influencer" &amp;ROW(Table3[[#This Row],[Influencer Name]])</f>
        <v>Influencer76</v>
      </c>
      <c r="B76" s="2" t="s">
        <v>1015</v>
      </c>
      <c r="C76" s="2" t="s">
        <v>1021</v>
      </c>
      <c r="D76" s="2" t="s">
        <v>1034</v>
      </c>
      <c r="E76" s="2" t="str">
        <f>VLOOKUP(TRIM(Table3[[#This Row],[Brand]]), brand[], MATCH("Category", brand[#Headers], 0), FALSE)</f>
        <v>Fashion &amp; Beauty</v>
      </c>
      <c r="F76" s="2" t="s">
        <v>1028</v>
      </c>
      <c r="G76" s="3">
        <v>653000</v>
      </c>
      <c r="H76" s="15">
        <v>49.8</v>
      </c>
      <c r="I76" s="3">
        <v>1242000</v>
      </c>
      <c r="J76" s="3">
        <v>112800</v>
      </c>
      <c r="K76" s="3" t="str">
        <f>IF(Table3[[#This Row],[Engagements]]&lt;100000, "low",IF(Table3[[#This Row],[Engagements]]&lt;500000,"medium","high"))</f>
        <v>medium</v>
      </c>
      <c r="L76" s="3">
        <v>19720</v>
      </c>
      <c r="M76" s="2">
        <v>3268</v>
      </c>
      <c r="N76" s="2">
        <v>4220</v>
      </c>
      <c r="O76" s="3">
        <v>19320</v>
      </c>
      <c r="P76" s="9">
        <f>Table3[[#This Row],[Revenue Generated ($)]]-Table3[[#This Row],[Campaign Spend ($)]]</f>
        <v>15100</v>
      </c>
    </row>
    <row r="77" spans="1:16" x14ac:dyDescent="0.3">
      <c r="A77" s="2" t="str">
        <f>"Influencer" &amp;ROW(Table3[[#This Row],[Influencer Name]])</f>
        <v>Influencer77</v>
      </c>
      <c r="B77" s="2" t="s">
        <v>1015</v>
      </c>
      <c r="C77" s="2" t="s">
        <v>1017</v>
      </c>
      <c r="D77" s="2" t="s">
        <v>1033</v>
      </c>
      <c r="E77" s="2" t="str">
        <f>VLOOKUP(TRIM(Table3[[#This Row],[Brand]]), brand[], MATCH("Category", brand[#Headers], 0), FALSE)</f>
        <v>Fashion &amp; Beauty</v>
      </c>
      <c r="F77" s="2" t="s">
        <v>1029</v>
      </c>
      <c r="G77" s="3">
        <v>661000</v>
      </c>
      <c r="H77" s="15">
        <v>50.4</v>
      </c>
      <c r="I77" s="3">
        <v>1257000</v>
      </c>
      <c r="J77" s="3">
        <v>114200</v>
      </c>
      <c r="K77" s="3" t="str">
        <f>IF(Table3[[#This Row],[Engagements]]&lt;100000, "low",IF(Table3[[#This Row],[Engagements]]&lt;500000,"medium","high"))</f>
        <v>medium</v>
      </c>
      <c r="L77" s="3">
        <v>19970</v>
      </c>
      <c r="M77" s="2">
        <v>3310</v>
      </c>
      <c r="N77" s="2">
        <v>4270</v>
      </c>
      <c r="O77" s="3">
        <v>19550</v>
      </c>
      <c r="P77" s="9">
        <f>Table3[[#This Row],[Revenue Generated ($)]]-Table3[[#This Row],[Campaign Spend ($)]]</f>
        <v>15280</v>
      </c>
    </row>
    <row r="78" spans="1:16" x14ac:dyDescent="0.3">
      <c r="A78" s="2" t="str">
        <f>"Influencer" &amp;ROW(Table3[[#This Row],[Influencer Name]])</f>
        <v>Influencer78</v>
      </c>
      <c r="B78" s="2" t="s">
        <v>1015</v>
      </c>
      <c r="C78" s="2" t="s">
        <v>1018</v>
      </c>
      <c r="D78" s="2" t="s">
        <v>1032</v>
      </c>
      <c r="E78" s="2" t="str">
        <f>VLOOKUP(TRIM(Table3[[#This Row],[Brand]]), brand[], MATCH("Category", brand[#Headers], 0), FALSE)</f>
        <v>Fashion &amp; Beauty</v>
      </c>
      <c r="F78" s="2" t="s">
        <v>1030</v>
      </c>
      <c r="G78" s="3">
        <v>669000</v>
      </c>
      <c r="H78" s="15">
        <v>51</v>
      </c>
      <c r="I78" s="3">
        <v>1272000</v>
      </c>
      <c r="J78" s="3">
        <v>115600</v>
      </c>
      <c r="K78" s="3" t="str">
        <f>IF(Table3[[#This Row],[Engagements]]&lt;100000, "low",IF(Table3[[#This Row],[Engagements]]&lt;500000,"medium","high"))</f>
        <v>medium</v>
      </c>
      <c r="L78" s="3">
        <v>20220</v>
      </c>
      <c r="M78" s="2">
        <v>3352</v>
      </c>
      <c r="N78" s="2">
        <v>4320</v>
      </c>
      <c r="O78" s="3">
        <v>19780</v>
      </c>
      <c r="P78" s="9">
        <f>Table3[[#This Row],[Revenue Generated ($)]]-Table3[[#This Row],[Campaign Spend ($)]]</f>
        <v>15460</v>
      </c>
    </row>
    <row r="79" spans="1:16" x14ac:dyDescent="0.3">
      <c r="A79" s="2" t="str">
        <f>"Influencer" &amp;ROW(Table3[[#This Row],[Influencer Name]])</f>
        <v>Influencer79</v>
      </c>
      <c r="B79" s="2" t="s">
        <v>1016</v>
      </c>
      <c r="C79" s="2" t="s">
        <v>1019</v>
      </c>
      <c r="D79" s="2" t="s">
        <v>1035</v>
      </c>
      <c r="E79" s="2" t="str">
        <f>VLOOKUP(TRIM(Table3[[#This Row],[Brand]]), brand[], MATCH("Category", brand[#Headers], 0), FALSE)</f>
        <v>Fashion &amp; Beauty</v>
      </c>
      <c r="F79" s="2" t="s">
        <v>1031</v>
      </c>
      <c r="G79" s="3">
        <v>677000</v>
      </c>
      <c r="H79" s="15">
        <v>51.6</v>
      </c>
      <c r="I79" s="3">
        <v>1287000</v>
      </c>
      <c r="J79" s="3">
        <v>117000</v>
      </c>
      <c r="K79" s="3" t="str">
        <f>IF(Table3[[#This Row],[Engagements]]&lt;100000, "low",IF(Table3[[#This Row],[Engagements]]&lt;500000,"medium","high"))</f>
        <v>medium</v>
      </c>
      <c r="L79" s="3">
        <v>20470</v>
      </c>
      <c r="M79" s="2">
        <v>3394</v>
      </c>
      <c r="N79" s="2">
        <v>4370</v>
      </c>
      <c r="O79" s="3">
        <v>20010</v>
      </c>
      <c r="P79" s="9">
        <f>Table3[[#This Row],[Revenue Generated ($)]]-Table3[[#This Row],[Campaign Spend ($)]]</f>
        <v>15640</v>
      </c>
    </row>
    <row r="80" spans="1:16" x14ac:dyDescent="0.3">
      <c r="A80" s="2" t="str">
        <f>"Influencer" &amp;ROW(Table3[[#This Row],[Influencer Name]])</f>
        <v>Influencer80</v>
      </c>
      <c r="B80" s="2" t="s">
        <v>1014</v>
      </c>
      <c r="C80" s="2" t="s">
        <v>1020</v>
      </c>
      <c r="D80" s="2" t="s">
        <v>1037</v>
      </c>
      <c r="E80" s="2" t="str">
        <f>VLOOKUP(TRIM(Table3[[#This Row],[Brand]]), brand[], MATCH("Category", brand[#Headers], 0), FALSE)</f>
        <v>Fashion &amp; Beauty</v>
      </c>
      <c r="F80" s="2" t="s">
        <v>1026</v>
      </c>
      <c r="G80" s="3">
        <v>685000</v>
      </c>
      <c r="H80" s="15">
        <v>52.2</v>
      </c>
      <c r="I80" s="3">
        <v>1302000</v>
      </c>
      <c r="J80" s="3">
        <v>118400</v>
      </c>
      <c r="K80" s="3" t="str">
        <f>IF(Table3[[#This Row],[Engagements]]&lt;100000, "low",IF(Table3[[#This Row],[Engagements]]&lt;500000,"medium","high"))</f>
        <v>medium</v>
      </c>
      <c r="L80" s="2">
        <v>20720</v>
      </c>
      <c r="M80" s="2">
        <v>3436</v>
      </c>
      <c r="N80" s="2">
        <v>4420</v>
      </c>
      <c r="O80" s="3">
        <v>20240</v>
      </c>
      <c r="P80" s="9">
        <f>Table3[[#This Row],[Revenue Generated ($)]]-Table3[[#This Row],[Campaign Spend ($)]]</f>
        <v>15820</v>
      </c>
    </row>
    <row r="81" spans="1:16" ht="33" x14ac:dyDescent="0.3">
      <c r="A81" s="2" t="str">
        <f>"Influencer" &amp;ROW(Table3[[#This Row],[Influencer Name]])</f>
        <v>Influencer81</v>
      </c>
      <c r="B81" s="2" t="s">
        <v>1015</v>
      </c>
      <c r="C81" s="2" t="s">
        <v>1021</v>
      </c>
      <c r="D81" s="2" t="s">
        <v>1073</v>
      </c>
      <c r="E81" s="2" t="str">
        <f>VLOOKUP(TRIM(Table3[[#This Row],[Brand]]), brand[], MATCH("Category", brand[#Headers], 0), FALSE)</f>
        <v>Food &amp; Beverages</v>
      </c>
      <c r="F81" s="2" t="s">
        <v>1027</v>
      </c>
      <c r="G81" s="3">
        <v>693000</v>
      </c>
      <c r="H81" s="15">
        <v>52.8</v>
      </c>
      <c r="I81" s="3">
        <v>1317000</v>
      </c>
      <c r="J81" s="3">
        <v>119800</v>
      </c>
      <c r="K81" s="3" t="str">
        <f>IF(Table3[[#This Row],[Engagements]]&lt;100000, "low",IF(Table3[[#This Row],[Engagements]]&lt;500000,"medium","high"))</f>
        <v>medium</v>
      </c>
      <c r="L81" s="3">
        <v>20970</v>
      </c>
      <c r="M81" s="2">
        <v>3478</v>
      </c>
      <c r="N81" s="2">
        <v>4470</v>
      </c>
      <c r="O81" s="3">
        <v>20470</v>
      </c>
      <c r="P81" s="9">
        <f>Table3[[#This Row],[Revenue Generated ($)]]-Table3[[#This Row],[Campaign Spend ($)]]</f>
        <v>16000</v>
      </c>
    </row>
    <row r="82" spans="1:16" x14ac:dyDescent="0.3">
      <c r="A82" s="2" t="str">
        <f>"Influencer" &amp;ROW(Table3[[#This Row],[Influencer Name]])</f>
        <v>Influencer82</v>
      </c>
      <c r="B82" s="2" t="s">
        <v>1016</v>
      </c>
      <c r="C82" s="2" t="s">
        <v>1017</v>
      </c>
      <c r="D82" s="2" t="s">
        <v>1037</v>
      </c>
      <c r="E82" s="2" t="str">
        <f>VLOOKUP(TRIM(Table3[[#This Row],[Brand]]), brand[], MATCH("Category", brand[#Headers], 0), FALSE)</f>
        <v>Fashion &amp; Beauty</v>
      </c>
      <c r="F82" s="2" t="s">
        <v>1028</v>
      </c>
      <c r="G82" s="3">
        <v>701000</v>
      </c>
      <c r="H82" s="15">
        <v>53.4</v>
      </c>
      <c r="I82" s="3">
        <v>1332000</v>
      </c>
      <c r="J82" s="3">
        <v>121200</v>
      </c>
      <c r="K82" s="3" t="str">
        <f>IF(Table3[[#This Row],[Engagements]]&lt;100000, "low",IF(Table3[[#This Row],[Engagements]]&lt;500000,"medium","high"))</f>
        <v>medium</v>
      </c>
      <c r="L82" s="3">
        <v>21220</v>
      </c>
      <c r="M82" s="2">
        <v>3520</v>
      </c>
      <c r="N82" s="2">
        <v>4520</v>
      </c>
      <c r="O82" s="3">
        <v>20700</v>
      </c>
      <c r="P82" s="9">
        <f>Table3[[#This Row],[Revenue Generated ($)]]-Table3[[#This Row],[Campaign Spend ($)]]</f>
        <v>16180</v>
      </c>
    </row>
    <row r="83" spans="1:16" x14ac:dyDescent="0.3">
      <c r="A83" s="2" t="str">
        <f>"Influencer" &amp;ROW(Table3[[#This Row],[Influencer Name]])</f>
        <v>Influencer83</v>
      </c>
      <c r="B83" s="2" t="s">
        <v>1014</v>
      </c>
      <c r="C83" s="2" t="s">
        <v>1018</v>
      </c>
      <c r="D83" s="2" t="s">
        <v>1037</v>
      </c>
      <c r="E83" s="2" t="str">
        <f>VLOOKUP(TRIM(Table3[[#This Row],[Brand]]), brand[], MATCH("Category", brand[#Headers], 0), FALSE)</f>
        <v>Fashion &amp; Beauty</v>
      </c>
      <c r="F83" s="2" t="s">
        <v>1029</v>
      </c>
      <c r="G83" s="3">
        <v>709000</v>
      </c>
      <c r="H83" s="15">
        <v>54</v>
      </c>
      <c r="I83" s="3">
        <v>1347000</v>
      </c>
      <c r="J83" s="3">
        <v>122600</v>
      </c>
      <c r="K83" s="3" t="str">
        <f>IF(Table3[[#This Row],[Engagements]]&lt;100000, "low",IF(Table3[[#This Row],[Engagements]]&lt;500000,"medium","high"))</f>
        <v>medium</v>
      </c>
      <c r="L83" s="3">
        <v>21470</v>
      </c>
      <c r="M83" s="2">
        <v>3562</v>
      </c>
      <c r="N83" s="2">
        <v>4570</v>
      </c>
      <c r="O83" s="3">
        <v>20930</v>
      </c>
      <c r="P83" s="9">
        <f>Table3[[#This Row],[Revenue Generated ($)]]-Table3[[#This Row],[Campaign Spend ($)]]</f>
        <v>16360</v>
      </c>
    </row>
    <row r="84" spans="1:16" x14ac:dyDescent="0.3">
      <c r="A84" s="2" t="str">
        <f>"Influencer" &amp;ROW(Table3[[#This Row],[Influencer Name]])</f>
        <v>Influencer84</v>
      </c>
      <c r="B84" s="2" t="s">
        <v>1015</v>
      </c>
      <c r="C84" s="2" t="s">
        <v>1019</v>
      </c>
      <c r="D84" t="s">
        <v>1039</v>
      </c>
      <c r="E84" t="str">
        <f>VLOOKUP(TRIM(Table3[[#This Row],[Brand]]), brand[], MATCH("Category", brand[#Headers], 0), FALSE)</f>
        <v>E-commerce &amp; Online Services</v>
      </c>
      <c r="F84" s="2" t="s">
        <v>1030</v>
      </c>
      <c r="G84" s="3">
        <v>717000</v>
      </c>
      <c r="H84" s="15">
        <v>54.6</v>
      </c>
      <c r="I84" s="3">
        <v>1362000</v>
      </c>
      <c r="J84" s="3">
        <v>124000</v>
      </c>
      <c r="K84" s="3" t="str">
        <f>IF(Table3[[#This Row],[Engagements]]&lt;100000, "low",IF(Table3[[#This Row],[Engagements]]&lt;500000,"medium","high"))</f>
        <v>medium</v>
      </c>
      <c r="L84" s="3">
        <v>21720</v>
      </c>
      <c r="M84" s="2">
        <v>3604</v>
      </c>
      <c r="N84" s="2">
        <v>4620</v>
      </c>
      <c r="O84" s="3">
        <v>21160</v>
      </c>
      <c r="P84" s="9">
        <f>Table3[[#This Row],[Revenue Generated ($)]]-Table3[[#This Row],[Campaign Spend ($)]]</f>
        <v>16540</v>
      </c>
    </row>
    <row r="85" spans="1:16" x14ac:dyDescent="0.3">
      <c r="A85" s="2" t="str">
        <f>"Influencer" &amp;ROW(Table3[[#This Row],[Influencer Name]])</f>
        <v>Influencer85</v>
      </c>
      <c r="B85" s="2" t="s">
        <v>1016</v>
      </c>
      <c r="C85" s="2" t="s">
        <v>1020</v>
      </c>
      <c r="D85" t="s">
        <v>1040</v>
      </c>
      <c r="E85" t="str">
        <f>VLOOKUP(TRIM(Table3[[#This Row],[Brand]]), brand[], MATCH("Category", brand[#Headers], 0), FALSE)</f>
        <v>E-commerce &amp; Online Services</v>
      </c>
      <c r="F85" s="2" t="s">
        <v>1031</v>
      </c>
      <c r="G85" s="3">
        <v>725000</v>
      </c>
      <c r="H85" s="15">
        <v>55.2</v>
      </c>
      <c r="I85" s="3">
        <v>1377000</v>
      </c>
      <c r="J85" s="3">
        <v>125400</v>
      </c>
      <c r="K85" s="3" t="str">
        <f>IF(Table3[[#This Row],[Engagements]]&lt;100000, "low",IF(Table3[[#This Row],[Engagements]]&lt;500000,"medium","high"))</f>
        <v>medium</v>
      </c>
      <c r="L85" s="2">
        <v>21970</v>
      </c>
      <c r="M85" s="2">
        <v>3646</v>
      </c>
      <c r="N85" s="2">
        <v>4670</v>
      </c>
      <c r="O85" s="3">
        <v>21390</v>
      </c>
      <c r="P85" s="9">
        <f>Table3[[#This Row],[Revenue Generated ($)]]-Table3[[#This Row],[Campaign Spend ($)]]</f>
        <v>16720</v>
      </c>
    </row>
    <row r="86" spans="1:16" x14ac:dyDescent="0.3">
      <c r="A86" s="2" t="str">
        <f>"Influencer" &amp;ROW(Table3[[#This Row],[Influencer Name]])</f>
        <v>Influencer86</v>
      </c>
      <c r="B86" s="2" t="s">
        <v>1014</v>
      </c>
      <c r="C86" s="2" t="s">
        <v>1021</v>
      </c>
      <c r="D86" t="s">
        <v>1041</v>
      </c>
      <c r="E86" t="str">
        <f>VLOOKUP(TRIM(Table3[[#This Row],[Brand]]), brand[], MATCH("Category", brand[#Headers], 0), FALSE)</f>
        <v>E-commerce &amp; Online Services</v>
      </c>
      <c r="F86" s="2" t="s">
        <v>1026</v>
      </c>
      <c r="G86" s="3">
        <v>733000</v>
      </c>
      <c r="H86" s="15">
        <v>55.8</v>
      </c>
      <c r="I86" s="3">
        <v>1392000</v>
      </c>
      <c r="J86" s="3">
        <v>126800</v>
      </c>
      <c r="K86" s="3" t="str">
        <f>IF(Table3[[#This Row],[Engagements]]&lt;100000, "low",IF(Table3[[#This Row],[Engagements]]&lt;500000,"medium","high"))</f>
        <v>medium</v>
      </c>
      <c r="L86" s="3">
        <v>22220</v>
      </c>
      <c r="M86" s="2">
        <v>3688</v>
      </c>
      <c r="N86" s="2">
        <v>4720</v>
      </c>
      <c r="O86" s="3">
        <v>21620</v>
      </c>
      <c r="P86" s="9">
        <f>Table3[[#This Row],[Revenue Generated ($)]]-Table3[[#This Row],[Campaign Spend ($)]]</f>
        <v>16900</v>
      </c>
    </row>
    <row r="87" spans="1:16" x14ac:dyDescent="0.3">
      <c r="A87" s="2" t="str">
        <f>"Influencer" &amp;ROW(Table3[[#This Row],[Influencer Name]])</f>
        <v>Influencer87</v>
      </c>
      <c r="B87" s="2" t="s">
        <v>1015</v>
      </c>
      <c r="C87" s="2" t="s">
        <v>1017</v>
      </c>
      <c r="D87" t="s">
        <v>1042</v>
      </c>
      <c r="E87" t="str">
        <f>VLOOKUP(TRIM(Table3[[#This Row],[Brand]]), brand[], MATCH("Category", brand[#Headers], 0), FALSE)</f>
        <v>E-commerce &amp; Online Services</v>
      </c>
      <c r="F87" s="2" t="s">
        <v>1027</v>
      </c>
      <c r="G87" s="3">
        <v>741000</v>
      </c>
      <c r="H87" s="15">
        <v>56.4</v>
      </c>
      <c r="I87" s="3">
        <v>1407000</v>
      </c>
      <c r="J87" s="3">
        <v>128200</v>
      </c>
      <c r="K87" s="3" t="str">
        <f>IF(Table3[[#This Row],[Engagements]]&lt;100000, "low",IF(Table3[[#This Row],[Engagements]]&lt;500000,"medium","high"))</f>
        <v>medium</v>
      </c>
      <c r="L87" s="3">
        <v>22470</v>
      </c>
      <c r="M87" s="2">
        <v>3730</v>
      </c>
      <c r="N87" s="2">
        <v>4770</v>
      </c>
      <c r="O87" s="3">
        <v>21850</v>
      </c>
      <c r="P87" s="9">
        <f>Table3[[#This Row],[Revenue Generated ($)]]-Table3[[#This Row],[Campaign Spend ($)]]</f>
        <v>17080</v>
      </c>
    </row>
    <row r="88" spans="1:16" x14ac:dyDescent="0.3">
      <c r="A88" s="2" t="str">
        <f>"Influencer" &amp;ROW(Table3[[#This Row],[Influencer Name]])</f>
        <v>Influencer88</v>
      </c>
      <c r="B88" s="2" t="s">
        <v>1016</v>
      </c>
      <c r="C88" s="2" t="s">
        <v>1018</v>
      </c>
      <c r="D88" t="s">
        <v>1043</v>
      </c>
      <c r="E88" t="str">
        <f>VLOOKUP(TRIM(Table3[[#This Row],[Brand]]), brand[], MATCH("Category", brand[#Headers], 0), FALSE)</f>
        <v>E-commerce &amp; Online Services</v>
      </c>
      <c r="F88" s="2" t="s">
        <v>1028</v>
      </c>
      <c r="G88" s="3">
        <v>749000</v>
      </c>
      <c r="H88" s="15">
        <v>57</v>
      </c>
      <c r="I88" s="3">
        <v>1422000</v>
      </c>
      <c r="J88" s="3">
        <v>129600</v>
      </c>
      <c r="K88" s="3" t="str">
        <f>IF(Table3[[#This Row],[Engagements]]&lt;100000, "low",IF(Table3[[#This Row],[Engagements]]&lt;500000,"medium","high"))</f>
        <v>medium</v>
      </c>
      <c r="L88" s="3">
        <v>22720</v>
      </c>
      <c r="M88" s="2">
        <v>3772</v>
      </c>
      <c r="N88" s="2">
        <v>4820</v>
      </c>
      <c r="O88" s="3">
        <v>22080</v>
      </c>
      <c r="P88" s="9">
        <f>Table3[[#This Row],[Revenue Generated ($)]]-Table3[[#This Row],[Campaign Spend ($)]]</f>
        <v>17260</v>
      </c>
    </row>
    <row r="89" spans="1:16" ht="33" x14ac:dyDescent="0.3">
      <c r="A89" s="2" t="str">
        <f>"Influencer" &amp;ROW(Table3[[#This Row],[Influencer Name]])</f>
        <v>Influencer89</v>
      </c>
      <c r="B89" s="2" t="s">
        <v>1014</v>
      </c>
      <c r="C89" s="2" t="s">
        <v>1019</v>
      </c>
      <c r="D89" s="2" t="s">
        <v>1044</v>
      </c>
      <c r="E89" s="2" t="str">
        <f>VLOOKUP(TRIM(Table3[[#This Row],[Brand]]), brand[], MATCH("Category", brand[#Headers], 0), FALSE)</f>
        <v>Technology &amp; Gadgets</v>
      </c>
      <c r="F89" s="2" t="s">
        <v>1029</v>
      </c>
      <c r="G89" s="3">
        <v>757000</v>
      </c>
      <c r="H89" s="15">
        <v>57.6</v>
      </c>
      <c r="I89" s="3">
        <v>1437000</v>
      </c>
      <c r="J89" s="3">
        <v>131000</v>
      </c>
      <c r="K89" s="3" t="str">
        <f>IF(Table3[[#This Row],[Engagements]]&lt;100000, "low",IF(Table3[[#This Row],[Engagements]]&lt;500000,"medium","high"))</f>
        <v>medium</v>
      </c>
      <c r="L89" s="3">
        <v>22970</v>
      </c>
      <c r="M89" s="2">
        <v>3814</v>
      </c>
      <c r="N89" s="2">
        <v>4870</v>
      </c>
      <c r="O89" s="3">
        <v>22310</v>
      </c>
      <c r="P89" s="9">
        <f>Table3[[#This Row],[Revenue Generated ($)]]-Table3[[#This Row],[Campaign Spend ($)]]</f>
        <v>17440</v>
      </c>
    </row>
    <row r="90" spans="1:16" ht="33" x14ac:dyDescent="0.3">
      <c r="A90" s="2" t="str">
        <f>"Influencer" &amp;ROW(Table3[[#This Row],[Influencer Name]])</f>
        <v>Influencer90</v>
      </c>
      <c r="B90" s="2" t="s">
        <v>1015</v>
      </c>
      <c r="C90" s="2" t="s">
        <v>1020</v>
      </c>
      <c r="D90" s="2" t="s">
        <v>1045</v>
      </c>
      <c r="E90" s="2" t="str">
        <f>VLOOKUP(TRIM(Table3[[#This Row],[Brand]]), brand[], MATCH("Category", brand[#Headers], 0), FALSE)</f>
        <v>Technology &amp; Gadgets</v>
      </c>
      <c r="F90" s="2" t="s">
        <v>1030</v>
      </c>
      <c r="G90" s="3">
        <v>765000</v>
      </c>
      <c r="H90" s="15">
        <v>58.2</v>
      </c>
      <c r="I90" s="3">
        <v>1452000</v>
      </c>
      <c r="J90" s="3">
        <v>132400</v>
      </c>
      <c r="K90" s="3" t="str">
        <f>IF(Table3[[#This Row],[Engagements]]&lt;100000, "low",IF(Table3[[#This Row],[Engagements]]&lt;500000,"medium","high"))</f>
        <v>medium</v>
      </c>
      <c r="L90" s="2">
        <v>23220</v>
      </c>
      <c r="M90" s="2">
        <v>3856</v>
      </c>
      <c r="N90" s="2">
        <v>4920</v>
      </c>
      <c r="O90" s="3">
        <v>22540</v>
      </c>
      <c r="P90" s="9">
        <f>Table3[[#This Row],[Revenue Generated ($)]]-Table3[[#This Row],[Campaign Spend ($)]]</f>
        <v>17620</v>
      </c>
    </row>
    <row r="91" spans="1:16" ht="33" x14ac:dyDescent="0.3">
      <c r="A91" s="2" t="str">
        <f>"Influencer" &amp;ROW(Table3[[#This Row],[Influencer Name]])</f>
        <v>Influencer91</v>
      </c>
      <c r="B91" s="2" t="s">
        <v>1016</v>
      </c>
      <c r="C91" s="2" t="s">
        <v>1021</v>
      </c>
      <c r="D91" s="2" t="s">
        <v>1046</v>
      </c>
      <c r="E91" s="2" t="str">
        <f>VLOOKUP(TRIM(Table3[[#This Row],[Brand]]), brand[], MATCH("Category", brand[#Headers], 0), FALSE)</f>
        <v>Technology &amp; Gadgets</v>
      </c>
      <c r="F91" s="2" t="s">
        <v>1031</v>
      </c>
      <c r="G91" s="3">
        <v>773000</v>
      </c>
      <c r="H91" s="15">
        <v>58.8</v>
      </c>
      <c r="I91" s="3">
        <v>1467000</v>
      </c>
      <c r="J91" s="3">
        <v>133800</v>
      </c>
      <c r="K91" s="3" t="str">
        <f>IF(Table3[[#This Row],[Engagements]]&lt;100000, "low",IF(Table3[[#This Row],[Engagements]]&lt;500000,"medium","high"))</f>
        <v>medium</v>
      </c>
      <c r="L91" s="3">
        <v>23470</v>
      </c>
      <c r="M91" s="2">
        <v>3898</v>
      </c>
      <c r="N91" s="2">
        <v>4970</v>
      </c>
      <c r="O91" s="3">
        <v>22770</v>
      </c>
      <c r="P91" s="9">
        <f>Table3[[#This Row],[Revenue Generated ($)]]-Table3[[#This Row],[Campaign Spend ($)]]</f>
        <v>17800</v>
      </c>
    </row>
    <row r="92" spans="1:16" x14ac:dyDescent="0.3">
      <c r="A92" s="2" t="str">
        <f>"Influencer" &amp;ROW(Table3[[#This Row],[Influencer Name]])</f>
        <v>Influencer92</v>
      </c>
      <c r="B92" s="2" t="s">
        <v>1014</v>
      </c>
      <c r="C92" s="2" t="s">
        <v>1017</v>
      </c>
      <c r="D92" s="2" t="s">
        <v>1047</v>
      </c>
      <c r="E92" s="2" t="str">
        <f>VLOOKUP(TRIM(Table3[[#This Row],[Brand]]), brand[], MATCH("Category", brand[#Headers], 0), FALSE)</f>
        <v>Lifestyle &amp; Fitness</v>
      </c>
      <c r="F92" s="2" t="s">
        <v>1026</v>
      </c>
      <c r="G92" s="3">
        <v>781000</v>
      </c>
      <c r="H92" s="15">
        <v>59.4</v>
      </c>
      <c r="I92" s="3">
        <v>1482000</v>
      </c>
      <c r="J92" s="3">
        <v>135200</v>
      </c>
      <c r="K92" s="3" t="str">
        <f>IF(Table3[[#This Row],[Engagements]]&lt;100000, "low",IF(Table3[[#This Row],[Engagements]]&lt;500000,"medium","high"))</f>
        <v>medium</v>
      </c>
      <c r="L92" s="3">
        <v>23720</v>
      </c>
      <c r="M92" s="2">
        <v>3940</v>
      </c>
      <c r="N92" s="2">
        <v>5020</v>
      </c>
      <c r="O92" s="3">
        <v>23000</v>
      </c>
      <c r="P92" s="9">
        <f>Table3[[#This Row],[Revenue Generated ($)]]-Table3[[#This Row],[Campaign Spend ($)]]</f>
        <v>17980</v>
      </c>
    </row>
    <row r="93" spans="1:16" x14ac:dyDescent="0.3">
      <c r="A93" s="2" t="str">
        <f>"Influencer" &amp;ROW(Table3[[#This Row],[Influencer Name]])</f>
        <v>Influencer93</v>
      </c>
      <c r="B93" s="2" t="s">
        <v>1015</v>
      </c>
      <c r="C93" s="2" t="s">
        <v>1018</v>
      </c>
      <c r="D93" s="2" t="s">
        <v>1048</v>
      </c>
      <c r="E93" s="2" t="str">
        <f>VLOOKUP(TRIM(Table3[[#This Row],[Brand]]), brand[], MATCH("Category", brand[#Headers], 0), FALSE)</f>
        <v>Lifestyle &amp; Fitness</v>
      </c>
      <c r="F93" s="2" t="s">
        <v>1027</v>
      </c>
      <c r="G93" s="3">
        <v>789000</v>
      </c>
      <c r="H93" s="15">
        <v>60</v>
      </c>
      <c r="I93" s="3">
        <v>1497000</v>
      </c>
      <c r="J93" s="3">
        <v>136600</v>
      </c>
      <c r="K93" s="3" t="str">
        <f>IF(Table3[[#This Row],[Engagements]]&lt;100000, "low",IF(Table3[[#This Row],[Engagements]]&lt;500000,"medium","high"))</f>
        <v>medium</v>
      </c>
      <c r="L93" s="3">
        <v>23970</v>
      </c>
      <c r="M93" s="2">
        <v>3982</v>
      </c>
      <c r="N93" s="2">
        <v>5070</v>
      </c>
      <c r="O93" s="3">
        <v>23230</v>
      </c>
      <c r="P93" s="9">
        <f>Table3[[#This Row],[Revenue Generated ($)]]-Table3[[#This Row],[Campaign Spend ($)]]</f>
        <v>18160</v>
      </c>
    </row>
    <row r="94" spans="1:16" x14ac:dyDescent="0.3">
      <c r="A94" s="2" t="str">
        <f>"Influencer" &amp;ROW(Table3[[#This Row],[Influencer Name]])</f>
        <v>Influencer94</v>
      </c>
      <c r="B94" s="2" t="s">
        <v>1015</v>
      </c>
      <c r="C94" s="2" t="s">
        <v>1019</v>
      </c>
      <c r="D94" t="s">
        <v>1049</v>
      </c>
      <c r="E94" t="str">
        <f>VLOOKUP(TRIM(Table3[[#This Row],[Brand]]), brand[], MATCH("Category", brand[#Headers], 0), FALSE)</f>
        <v>Food &amp; Beverages</v>
      </c>
      <c r="F94" s="2" t="s">
        <v>1028</v>
      </c>
      <c r="G94" s="3">
        <v>797000</v>
      </c>
      <c r="H94" s="15">
        <v>60.6</v>
      </c>
      <c r="I94" s="3">
        <v>1512000</v>
      </c>
      <c r="J94" s="3">
        <v>138000</v>
      </c>
      <c r="K94" s="3" t="str">
        <f>IF(Table3[[#This Row],[Engagements]]&lt;100000, "low",IF(Table3[[#This Row],[Engagements]]&lt;500000,"medium","high"))</f>
        <v>medium</v>
      </c>
      <c r="L94" s="3">
        <v>24220</v>
      </c>
      <c r="M94" s="2">
        <v>4024</v>
      </c>
      <c r="N94" s="2">
        <v>5120</v>
      </c>
      <c r="O94" s="3">
        <v>23460</v>
      </c>
      <c r="P94" s="9">
        <f>Table3[[#This Row],[Revenue Generated ($)]]-Table3[[#This Row],[Campaign Spend ($)]]</f>
        <v>18340</v>
      </c>
    </row>
    <row r="95" spans="1:16" x14ac:dyDescent="0.3">
      <c r="A95" s="2" t="str">
        <f>"Influencer" &amp;ROW(Table3[[#This Row],[Influencer Name]])</f>
        <v>Influencer95</v>
      </c>
      <c r="B95" s="2" t="s">
        <v>1015</v>
      </c>
      <c r="C95" s="2" t="s">
        <v>1020</v>
      </c>
      <c r="D95" t="s">
        <v>1074</v>
      </c>
      <c r="E95" t="str">
        <f>VLOOKUP(TRIM(Table3[[#This Row],[Brand]]), brand[], MATCH("Category", brand[#Headers], 0), FALSE)</f>
        <v>Food &amp; Beverages</v>
      </c>
      <c r="F95" s="2" t="s">
        <v>1029</v>
      </c>
      <c r="G95" s="3">
        <v>805000</v>
      </c>
      <c r="H95" s="15">
        <v>61.2</v>
      </c>
      <c r="I95" s="3">
        <v>1527000</v>
      </c>
      <c r="J95" s="3">
        <v>139400</v>
      </c>
      <c r="K95" s="3" t="str">
        <f>IF(Table3[[#This Row],[Engagements]]&lt;100000, "low",IF(Table3[[#This Row],[Engagements]]&lt;500000,"medium","high"))</f>
        <v>medium</v>
      </c>
      <c r="L95" s="2">
        <v>24470</v>
      </c>
      <c r="M95" s="2">
        <v>4066</v>
      </c>
      <c r="N95" s="2">
        <v>5170</v>
      </c>
      <c r="O95" s="3">
        <v>23690</v>
      </c>
      <c r="P95" s="9">
        <f>Table3[[#This Row],[Revenue Generated ($)]]-Table3[[#This Row],[Campaign Spend ($)]]</f>
        <v>18520</v>
      </c>
    </row>
    <row r="96" spans="1:16" x14ac:dyDescent="0.3">
      <c r="A96" s="2" t="str">
        <f>"Influencer" &amp;ROW(Table3[[#This Row],[Influencer Name]])</f>
        <v>Influencer96</v>
      </c>
      <c r="B96" s="2" t="s">
        <v>1015</v>
      </c>
      <c r="C96" s="2" t="s">
        <v>1021</v>
      </c>
      <c r="D96" t="s">
        <v>1050</v>
      </c>
      <c r="E96" t="str">
        <f>VLOOKUP(TRIM(Table3[[#This Row],[Brand]]), brand[], MATCH("Category", brand[#Headers], 0), FALSE)</f>
        <v>Food &amp; Beverages</v>
      </c>
      <c r="F96" s="2" t="s">
        <v>1030</v>
      </c>
      <c r="G96" s="3">
        <v>813000</v>
      </c>
      <c r="H96" s="15">
        <v>61.8</v>
      </c>
      <c r="I96" s="3">
        <v>1542000</v>
      </c>
      <c r="J96" s="3">
        <v>140800</v>
      </c>
      <c r="K96" s="3" t="str">
        <f>IF(Table3[[#This Row],[Engagements]]&lt;100000, "low",IF(Table3[[#This Row],[Engagements]]&lt;500000,"medium","high"))</f>
        <v>medium</v>
      </c>
      <c r="L96" s="3">
        <v>24720</v>
      </c>
      <c r="M96" s="2">
        <v>4108</v>
      </c>
      <c r="N96" s="2">
        <v>5220</v>
      </c>
      <c r="O96" s="3">
        <v>23920</v>
      </c>
      <c r="P96" s="9">
        <f>Table3[[#This Row],[Revenue Generated ($)]]-Table3[[#This Row],[Campaign Spend ($)]]</f>
        <v>18700</v>
      </c>
    </row>
    <row r="97" spans="1:16" x14ac:dyDescent="0.3">
      <c r="A97" s="2" t="str">
        <f>"Influencer" &amp;ROW(Table3[[#This Row],[Influencer Name]])</f>
        <v>Influencer97</v>
      </c>
      <c r="B97" s="2" t="s">
        <v>1015</v>
      </c>
      <c r="C97" s="2" t="s">
        <v>1017</v>
      </c>
      <c r="D97" t="s">
        <v>1051</v>
      </c>
      <c r="E97" t="str">
        <f>VLOOKUP(TRIM(Table3[[#This Row],[Brand]]), brand[], MATCH("Category", brand[#Headers], 0), FALSE)</f>
        <v>Food &amp; Beverages</v>
      </c>
      <c r="F97" s="2" t="s">
        <v>1031</v>
      </c>
      <c r="G97" s="3">
        <v>821000</v>
      </c>
      <c r="H97" s="15">
        <v>62.4</v>
      </c>
      <c r="I97" s="3">
        <v>1557000</v>
      </c>
      <c r="J97" s="3">
        <v>142200</v>
      </c>
      <c r="K97" s="3" t="str">
        <f>IF(Table3[[#This Row],[Engagements]]&lt;100000, "low",IF(Table3[[#This Row],[Engagements]]&lt;500000,"medium","high"))</f>
        <v>medium</v>
      </c>
      <c r="L97" s="3">
        <v>24970</v>
      </c>
      <c r="M97" s="2">
        <v>4150</v>
      </c>
      <c r="N97" s="2">
        <v>5270</v>
      </c>
      <c r="O97" s="3">
        <v>24150</v>
      </c>
      <c r="P97" s="9">
        <f>Table3[[#This Row],[Revenue Generated ($)]]-Table3[[#This Row],[Campaign Spend ($)]]</f>
        <v>18880</v>
      </c>
    </row>
    <row r="98" spans="1:16" x14ac:dyDescent="0.3">
      <c r="A98" s="2" t="str">
        <f>"Influencer" &amp;ROW(Table3[[#This Row],[Influencer Name]])</f>
        <v>Influencer98</v>
      </c>
      <c r="B98" s="2" t="s">
        <v>1015</v>
      </c>
      <c r="C98" s="2" t="s">
        <v>1018</v>
      </c>
      <c r="D98" s="2" t="s">
        <v>1038</v>
      </c>
      <c r="E98" s="2" t="str">
        <f>VLOOKUP(TRIM(Table3[[#This Row],[Brand]]), brand[], MATCH("Category", brand[#Headers], 0), FALSE)</f>
        <v>Fashion &amp; Beauty</v>
      </c>
      <c r="F98" s="2" t="s">
        <v>1026</v>
      </c>
      <c r="G98" s="3">
        <v>829000</v>
      </c>
      <c r="H98" s="15">
        <v>63</v>
      </c>
      <c r="I98" s="3">
        <v>1572000</v>
      </c>
      <c r="J98" s="3">
        <v>143600</v>
      </c>
      <c r="K98" s="3" t="str">
        <f>IF(Table3[[#This Row],[Engagements]]&lt;100000, "low",IF(Table3[[#This Row],[Engagements]]&lt;500000,"medium","high"))</f>
        <v>medium</v>
      </c>
      <c r="L98" s="3">
        <v>25220</v>
      </c>
      <c r="M98" s="2">
        <v>4192</v>
      </c>
      <c r="N98" s="2">
        <v>5320</v>
      </c>
      <c r="O98" s="3">
        <v>24380</v>
      </c>
      <c r="P98" s="9">
        <f>Table3[[#This Row],[Revenue Generated ($)]]-Table3[[#This Row],[Campaign Spend ($)]]</f>
        <v>19060</v>
      </c>
    </row>
    <row r="99" spans="1:16" x14ac:dyDescent="0.3">
      <c r="A99" s="2" t="str">
        <f>"Influencer" &amp;ROW(Table3[[#This Row],[Influencer Name]])</f>
        <v>Influencer99</v>
      </c>
      <c r="B99" s="2" t="s">
        <v>1015</v>
      </c>
      <c r="C99" s="2" t="s">
        <v>1019</v>
      </c>
      <c r="D99" s="2" t="s">
        <v>1036</v>
      </c>
      <c r="E99" s="2" t="str">
        <f>VLOOKUP(TRIM(Table3[[#This Row],[Brand]]), brand[], MATCH("Category", brand[#Headers], 0), FALSE)</f>
        <v>Fashion &amp; Beauty</v>
      </c>
      <c r="F99" s="2" t="s">
        <v>1027</v>
      </c>
      <c r="G99" s="3">
        <v>837000</v>
      </c>
      <c r="H99" s="15">
        <v>63.6</v>
      </c>
      <c r="I99" s="3">
        <v>1587000</v>
      </c>
      <c r="J99" s="3">
        <v>145000</v>
      </c>
      <c r="K99" s="3" t="str">
        <f>IF(Table3[[#This Row],[Engagements]]&lt;100000, "low",IF(Table3[[#This Row],[Engagements]]&lt;500000,"medium","high"))</f>
        <v>medium</v>
      </c>
      <c r="L99" s="3">
        <v>25470</v>
      </c>
      <c r="M99" s="2">
        <v>4234</v>
      </c>
      <c r="N99" s="2">
        <v>5370</v>
      </c>
      <c r="O99" s="3">
        <v>24610</v>
      </c>
      <c r="P99" s="9">
        <f>Table3[[#This Row],[Revenue Generated ($)]]-Table3[[#This Row],[Campaign Spend ($)]]</f>
        <v>19240</v>
      </c>
    </row>
    <row r="100" spans="1:16" x14ac:dyDescent="0.3">
      <c r="A100" s="2" t="str">
        <f>"Influencer" &amp;ROW(Table3[[#This Row],[Influencer Name]])</f>
        <v>Influencer100</v>
      </c>
      <c r="B100" s="2" t="s">
        <v>1016</v>
      </c>
      <c r="C100" s="2" t="s">
        <v>1020</v>
      </c>
      <c r="D100" s="2" t="s">
        <v>1034</v>
      </c>
      <c r="E100" s="2" t="str">
        <f>VLOOKUP(TRIM(Table3[[#This Row],[Brand]]), brand[], MATCH("Category", brand[#Headers], 0), FALSE)</f>
        <v>Fashion &amp; Beauty</v>
      </c>
      <c r="F100" s="2" t="s">
        <v>1028</v>
      </c>
      <c r="G100" s="3">
        <v>845000</v>
      </c>
      <c r="H100" s="15">
        <v>64.2</v>
      </c>
      <c r="I100" s="3">
        <v>1602000</v>
      </c>
      <c r="J100" s="3">
        <v>146400</v>
      </c>
      <c r="K100" s="3" t="str">
        <f>IF(Table3[[#This Row],[Engagements]]&lt;100000, "low",IF(Table3[[#This Row],[Engagements]]&lt;500000,"medium","high"))</f>
        <v>medium</v>
      </c>
      <c r="L100" s="2">
        <v>25720</v>
      </c>
      <c r="M100" s="2">
        <v>4276</v>
      </c>
      <c r="N100" s="2">
        <v>5420</v>
      </c>
      <c r="O100" s="3">
        <v>24840</v>
      </c>
      <c r="P100" s="9">
        <f>Table3[[#This Row],[Revenue Generated ($)]]-Table3[[#This Row],[Campaign Spend ($)]]</f>
        <v>19420</v>
      </c>
    </row>
    <row r="101" spans="1:16" x14ac:dyDescent="0.3">
      <c r="A101" s="2" t="str">
        <f>"Influencer" &amp;ROW(Table3[[#This Row],[Influencer Name]])</f>
        <v>Influencer101</v>
      </c>
      <c r="B101" s="2" t="s">
        <v>1014</v>
      </c>
      <c r="C101" s="2" t="s">
        <v>1021</v>
      </c>
      <c r="D101" s="2" t="s">
        <v>1033</v>
      </c>
      <c r="E101" s="2" t="str">
        <f>VLOOKUP(TRIM(Table3[[#This Row],[Brand]]), brand[], MATCH("Category", brand[#Headers], 0), FALSE)</f>
        <v>Fashion &amp; Beauty</v>
      </c>
      <c r="F101" s="2" t="s">
        <v>1029</v>
      </c>
      <c r="G101" s="3">
        <v>853000</v>
      </c>
      <c r="H101" s="15">
        <v>64.8</v>
      </c>
      <c r="I101" s="3">
        <v>1617000</v>
      </c>
      <c r="J101" s="3">
        <v>147800</v>
      </c>
      <c r="K101" s="3" t="str">
        <f>IF(Table3[[#This Row],[Engagements]]&lt;100000, "low",IF(Table3[[#This Row],[Engagements]]&lt;500000,"medium","high"))</f>
        <v>medium</v>
      </c>
      <c r="L101" s="3">
        <v>25970</v>
      </c>
      <c r="M101" s="2">
        <v>4318</v>
      </c>
      <c r="N101" s="2">
        <v>5470</v>
      </c>
      <c r="O101" s="3">
        <v>25070</v>
      </c>
      <c r="P101" s="9">
        <f>Table3[[#This Row],[Revenue Generated ($)]]-Table3[[#This Row],[Campaign Spend ($)]]</f>
        <v>19600</v>
      </c>
    </row>
    <row r="102" spans="1:16" x14ac:dyDescent="0.3">
      <c r="A102" s="2" t="str">
        <f>"Influencer" &amp;ROW(Table3[[#This Row],[Influencer Name]])</f>
        <v>Influencer102</v>
      </c>
      <c r="B102" s="2" t="s">
        <v>1015</v>
      </c>
      <c r="C102" s="2" t="s">
        <v>1017</v>
      </c>
      <c r="D102" s="2" t="s">
        <v>1032</v>
      </c>
      <c r="E102" s="2" t="str">
        <f>VLOOKUP(TRIM(Table3[[#This Row],[Brand]]), brand[], MATCH("Category", brand[#Headers], 0), FALSE)</f>
        <v>Fashion &amp; Beauty</v>
      </c>
      <c r="F102" s="2" t="s">
        <v>1030</v>
      </c>
      <c r="G102" s="3">
        <v>861000</v>
      </c>
      <c r="H102" s="15">
        <v>65.400000000000006</v>
      </c>
      <c r="I102" s="3">
        <v>1632000</v>
      </c>
      <c r="J102" s="3">
        <v>149200</v>
      </c>
      <c r="K102" s="3" t="str">
        <f>IF(Table3[[#This Row],[Engagements]]&lt;100000, "low",IF(Table3[[#This Row],[Engagements]]&lt;500000,"medium","high"))</f>
        <v>medium</v>
      </c>
      <c r="L102" s="3">
        <v>26220</v>
      </c>
      <c r="M102" s="2">
        <v>4360</v>
      </c>
      <c r="N102" s="2">
        <v>5520</v>
      </c>
      <c r="O102" s="3">
        <v>25300</v>
      </c>
      <c r="P102" s="9">
        <f>Table3[[#This Row],[Revenue Generated ($)]]-Table3[[#This Row],[Campaign Spend ($)]]</f>
        <v>19780</v>
      </c>
    </row>
    <row r="103" spans="1:16" x14ac:dyDescent="0.3">
      <c r="A103" s="2" t="str">
        <f>"Influencer" &amp;ROW(Table3[[#This Row],[Influencer Name]])</f>
        <v>Influencer103</v>
      </c>
      <c r="B103" s="2" t="s">
        <v>1016</v>
      </c>
      <c r="C103" s="2" t="s">
        <v>1018</v>
      </c>
      <c r="D103" s="2" t="s">
        <v>1035</v>
      </c>
      <c r="E103" s="2" t="str">
        <f>VLOOKUP(TRIM(Table3[[#This Row],[Brand]]), brand[], MATCH("Category", brand[#Headers], 0), FALSE)</f>
        <v>Fashion &amp; Beauty</v>
      </c>
      <c r="F103" s="2" t="s">
        <v>1031</v>
      </c>
      <c r="G103" s="3">
        <v>869000</v>
      </c>
      <c r="H103" s="15">
        <v>66</v>
      </c>
      <c r="I103" s="3">
        <v>1647000</v>
      </c>
      <c r="J103" s="3">
        <v>150600</v>
      </c>
      <c r="K103" s="3" t="str">
        <f>IF(Table3[[#This Row],[Engagements]]&lt;100000, "low",IF(Table3[[#This Row],[Engagements]]&lt;500000,"medium","high"))</f>
        <v>medium</v>
      </c>
      <c r="L103" s="3">
        <v>26470</v>
      </c>
      <c r="M103" s="2">
        <v>4402</v>
      </c>
      <c r="N103" s="2">
        <v>5570</v>
      </c>
      <c r="O103" s="3">
        <v>25530</v>
      </c>
      <c r="P103" s="9">
        <f>Table3[[#This Row],[Revenue Generated ($)]]-Table3[[#This Row],[Campaign Spend ($)]]</f>
        <v>19960</v>
      </c>
    </row>
    <row r="104" spans="1:16" x14ac:dyDescent="0.3">
      <c r="A104" s="2" t="str">
        <f>"Influencer" &amp;ROW(Table3[[#This Row],[Influencer Name]])</f>
        <v>Influencer104</v>
      </c>
      <c r="B104" s="2" t="s">
        <v>1014</v>
      </c>
      <c r="C104" s="2" t="s">
        <v>1019</v>
      </c>
      <c r="D104" s="2" t="s">
        <v>1037</v>
      </c>
      <c r="E104" s="2" t="str">
        <f>VLOOKUP(TRIM(Table3[[#This Row],[Brand]]), brand[], MATCH("Category", brand[#Headers], 0), FALSE)</f>
        <v>Fashion &amp; Beauty</v>
      </c>
      <c r="F104" s="2" t="s">
        <v>1026</v>
      </c>
      <c r="G104" s="3">
        <v>877000</v>
      </c>
      <c r="H104" s="15">
        <v>66.599999999999994</v>
      </c>
      <c r="I104" s="3">
        <v>1662000</v>
      </c>
      <c r="J104" s="3">
        <v>152000</v>
      </c>
      <c r="K104" s="3" t="str">
        <f>IF(Table3[[#This Row],[Engagements]]&lt;100000, "low",IF(Table3[[#This Row],[Engagements]]&lt;500000,"medium","high"))</f>
        <v>medium</v>
      </c>
      <c r="L104" s="3">
        <v>26720</v>
      </c>
      <c r="M104" s="2">
        <v>4444</v>
      </c>
      <c r="N104" s="2">
        <v>5620</v>
      </c>
      <c r="O104" s="3">
        <v>25760</v>
      </c>
      <c r="P104" s="9">
        <f>Table3[[#This Row],[Revenue Generated ($)]]-Table3[[#This Row],[Campaign Spend ($)]]</f>
        <v>20140</v>
      </c>
    </row>
    <row r="105" spans="1:16" ht="33" x14ac:dyDescent="0.3">
      <c r="A105" s="2" t="str">
        <f>"Influencer" &amp;ROW(Table3[[#This Row],[Influencer Name]])</f>
        <v>Influencer105</v>
      </c>
      <c r="B105" s="2" t="s">
        <v>1015</v>
      </c>
      <c r="C105" s="2" t="s">
        <v>1020</v>
      </c>
      <c r="D105" s="2" t="s">
        <v>1073</v>
      </c>
      <c r="E105" s="2" t="str">
        <f>VLOOKUP(TRIM(Table3[[#This Row],[Brand]]), brand[], MATCH("Category", brand[#Headers], 0), FALSE)</f>
        <v>Food &amp; Beverages</v>
      </c>
      <c r="F105" s="2" t="s">
        <v>1027</v>
      </c>
      <c r="G105" s="3">
        <v>885000</v>
      </c>
      <c r="H105" s="15">
        <v>67.2</v>
      </c>
      <c r="I105" s="3">
        <v>1677000</v>
      </c>
      <c r="J105" s="3">
        <v>153400</v>
      </c>
      <c r="K105" s="3" t="str">
        <f>IF(Table3[[#This Row],[Engagements]]&lt;100000, "low",IF(Table3[[#This Row],[Engagements]]&lt;500000,"medium","high"))</f>
        <v>medium</v>
      </c>
      <c r="L105" s="2">
        <v>26970</v>
      </c>
      <c r="M105" s="2">
        <v>4486</v>
      </c>
      <c r="N105" s="2">
        <v>5670</v>
      </c>
      <c r="O105" s="3">
        <v>25990</v>
      </c>
      <c r="P105" s="9">
        <f>Table3[[#This Row],[Revenue Generated ($)]]-Table3[[#This Row],[Campaign Spend ($)]]</f>
        <v>20320</v>
      </c>
    </row>
    <row r="106" spans="1:16" x14ac:dyDescent="0.3">
      <c r="A106" s="2" t="str">
        <f>"Influencer" &amp;ROW(Table3[[#This Row],[Influencer Name]])</f>
        <v>Influencer106</v>
      </c>
      <c r="B106" s="2" t="s">
        <v>1016</v>
      </c>
      <c r="C106" s="2" t="s">
        <v>1021</v>
      </c>
      <c r="D106" s="2" t="s">
        <v>1037</v>
      </c>
      <c r="E106" s="2" t="str">
        <f>VLOOKUP(TRIM(Table3[[#This Row],[Brand]]), brand[], MATCH("Category", brand[#Headers], 0), FALSE)</f>
        <v>Fashion &amp; Beauty</v>
      </c>
      <c r="F106" s="2" t="s">
        <v>1028</v>
      </c>
      <c r="G106" s="3">
        <v>893000</v>
      </c>
      <c r="H106" s="15">
        <v>67.8</v>
      </c>
      <c r="I106" s="3">
        <v>1692000</v>
      </c>
      <c r="J106" s="3">
        <v>154800</v>
      </c>
      <c r="K106" s="3" t="str">
        <f>IF(Table3[[#This Row],[Engagements]]&lt;100000, "low",IF(Table3[[#This Row],[Engagements]]&lt;500000,"medium","high"))</f>
        <v>medium</v>
      </c>
      <c r="L106" s="3">
        <v>27220</v>
      </c>
      <c r="M106" s="2">
        <v>4528</v>
      </c>
      <c r="N106" s="2">
        <v>5720</v>
      </c>
      <c r="O106" s="3">
        <v>26220</v>
      </c>
      <c r="P106" s="9">
        <f>Table3[[#This Row],[Revenue Generated ($)]]-Table3[[#This Row],[Campaign Spend ($)]]</f>
        <v>20500</v>
      </c>
    </row>
    <row r="107" spans="1:16" x14ac:dyDescent="0.3">
      <c r="A107" s="2" t="str">
        <f>"Influencer" &amp;ROW(Table3[[#This Row],[Influencer Name]])</f>
        <v>Influencer107</v>
      </c>
      <c r="B107" s="2" t="s">
        <v>1014</v>
      </c>
      <c r="C107" s="2" t="s">
        <v>1017</v>
      </c>
      <c r="D107" s="2" t="s">
        <v>1037</v>
      </c>
      <c r="E107" s="2" t="str">
        <f>VLOOKUP(TRIM(Table3[[#This Row],[Brand]]), brand[], MATCH("Category", brand[#Headers], 0), FALSE)</f>
        <v>Fashion &amp; Beauty</v>
      </c>
      <c r="F107" s="2" t="s">
        <v>1029</v>
      </c>
      <c r="G107" s="3">
        <v>901000</v>
      </c>
      <c r="H107" s="15">
        <v>68.400000000000006</v>
      </c>
      <c r="I107" s="3">
        <v>1707000</v>
      </c>
      <c r="J107" s="3">
        <v>156200</v>
      </c>
      <c r="K107" s="3" t="str">
        <f>IF(Table3[[#This Row],[Engagements]]&lt;100000, "low",IF(Table3[[#This Row],[Engagements]]&lt;500000,"medium","high"))</f>
        <v>medium</v>
      </c>
      <c r="L107" s="3">
        <v>27470</v>
      </c>
      <c r="M107" s="2">
        <v>4570</v>
      </c>
      <c r="N107" s="2">
        <v>5770</v>
      </c>
      <c r="O107" s="3">
        <v>26450</v>
      </c>
      <c r="P107" s="9">
        <f>Table3[[#This Row],[Revenue Generated ($)]]-Table3[[#This Row],[Campaign Spend ($)]]</f>
        <v>20680</v>
      </c>
    </row>
    <row r="108" spans="1:16" x14ac:dyDescent="0.3">
      <c r="A108" s="2" t="str">
        <f>"Influencer" &amp;ROW(Table3[[#This Row],[Influencer Name]])</f>
        <v>Influencer108</v>
      </c>
      <c r="B108" s="2" t="s">
        <v>1015</v>
      </c>
      <c r="C108" s="2" t="s">
        <v>1018</v>
      </c>
      <c r="D108" t="s">
        <v>1039</v>
      </c>
      <c r="E108" t="str">
        <f>VLOOKUP(TRIM(Table3[[#This Row],[Brand]]), brand[], MATCH("Category", brand[#Headers], 0), FALSE)</f>
        <v>E-commerce &amp; Online Services</v>
      </c>
      <c r="F108" s="2" t="s">
        <v>1030</v>
      </c>
      <c r="G108" s="3">
        <v>909000</v>
      </c>
      <c r="H108" s="15">
        <v>69</v>
      </c>
      <c r="I108" s="3">
        <v>1722000</v>
      </c>
      <c r="J108" s="3">
        <v>157600</v>
      </c>
      <c r="K108" s="3" t="str">
        <f>IF(Table3[[#This Row],[Engagements]]&lt;100000, "low",IF(Table3[[#This Row],[Engagements]]&lt;500000,"medium","high"))</f>
        <v>medium</v>
      </c>
      <c r="L108" s="3">
        <v>27720</v>
      </c>
      <c r="M108" s="2">
        <v>4612</v>
      </c>
      <c r="N108" s="2">
        <v>5820</v>
      </c>
      <c r="O108" s="3">
        <v>26680</v>
      </c>
      <c r="P108" s="9">
        <f>Table3[[#This Row],[Revenue Generated ($)]]-Table3[[#This Row],[Campaign Spend ($)]]</f>
        <v>20860</v>
      </c>
    </row>
    <row r="109" spans="1:16" x14ac:dyDescent="0.3">
      <c r="A109" s="2" t="str">
        <f>"Influencer" &amp;ROW(Table3[[#This Row],[Influencer Name]])</f>
        <v>Influencer109</v>
      </c>
      <c r="B109" s="2" t="s">
        <v>1015</v>
      </c>
      <c r="C109" s="2" t="s">
        <v>1019</v>
      </c>
      <c r="D109" t="s">
        <v>1040</v>
      </c>
      <c r="E109" t="str">
        <f>VLOOKUP(TRIM(Table3[[#This Row],[Brand]]), brand[], MATCH("Category", brand[#Headers], 0), FALSE)</f>
        <v>E-commerce &amp; Online Services</v>
      </c>
      <c r="F109" s="2" t="s">
        <v>1031</v>
      </c>
      <c r="G109" s="3">
        <v>917000</v>
      </c>
      <c r="H109" s="15">
        <v>69.599999999999994</v>
      </c>
      <c r="I109" s="3">
        <v>1737000</v>
      </c>
      <c r="J109" s="3">
        <v>159000</v>
      </c>
      <c r="K109" s="3" t="str">
        <f>IF(Table3[[#This Row],[Engagements]]&lt;100000, "low",IF(Table3[[#This Row],[Engagements]]&lt;500000,"medium","high"))</f>
        <v>medium</v>
      </c>
      <c r="L109" s="3">
        <v>27970</v>
      </c>
      <c r="M109" s="2">
        <v>4654</v>
      </c>
      <c r="N109" s="2">
        <v>5870</v>
      </c>
      <c r="O109" s="3">
        <v>26910</v>
      </c>
      <c r="P109" s="9">
        <f>Table3[[#This Row],[Revenue Generated ($)]]-Table3[[#This Row],[Campaign Spend ($)]]</f>
        <v>21040</v>
      </c>
    </row>
    <row r="110" spans="1:16" x14ac:dyDescent="0.3">
      <c r="A110" s="2" t="str">
        <f>"Influencer" &amp;ROW(Table3[[#This Row],[Influencer Name]])</f>
        <v>Influencer110</v>
      </c>
      <c r="B110" s="2" t="s">
        <v>1015</v>
      </c>
      <c r="C110" s="2" t="s">
        <v>1020</v>
      </c>
      <c r="D110" t="s">
        <v>1041</v>
      </c>
      <c r="E110" t="str">
        <f>VLOOKUP(TRIM(Table3[[#This Row],[Brand]]), brand[], MATCH("Category", brand[#Headers], 0), FALSE)</f>
        <v>E-commerce &amp; Online Services</v>
      </c>
      <c r="F110" s="2" t="s">
        <v>1026</v>
      </c>
      <c r="G110" s="3">
        <v>925000</v>
      </c>
      <c r="H110" s="15">
        <v>70.2</v>
      </c>
      <c r="I110" s="3">
        <v>1752000</v>
      </c>
      <c r="J110" s="3">
        <v>160400</v>
      </c>
      <c r="K110" s="3" t="str">
        <f>IF(Table3[[#This Row],[Engagements]]&lt;100000, "low",IF(Table3[[#This Row],[Engagements]]&lt;500000,"medium","high"))</f>
        <v>medium</v>
      </c>
      <c r="L110" s="2">
        <v>28220</v>
      </c>
      <c r="M110" s="2">
        <v>4696</v>
      </c>
      <c r="N110" s="2">
        <v>5920</v>
      </c>
      <c r="O110" s="3">
        <v>27140</v>
      </c>
      <c r="P110" s="9">
        <f>Table3[[#This Row],[Revenue Generated ($)]]-Table3[[#This Row],[Campaign Spend ($)]]</f>
        <v>21220</v>
      </c>
    </row>
    <row r="111" spans="1:16" x14ac:dyDescent="0.3">
      <c r="A111" s="2" t="str">
        <f>"Influencer" &amp;ROW(Table3[[#This Row],[Influencer Name]])</f>
        <v>Influencer111</v>
      </c>
      <c r="B111" s="2" t="s">
        <v>1015</v>
      </c>
      <c r="C111" s="2" t="s">
        <v>1021</v>
      </c>
      <c r="D111" t="s">
        <v>1042</v>
      </c>
      <c r="E111" t="str">
        <f>VLOOKUP(TRIM(Table3[[#This Row],[Brand]]), brand[], MATCH("Category", brand[#Headers], 0), FALSE)</f>
        <v>E-commerce &amp; Online Services</v>
      </c>
      <c r="F111" s="2" t="s">
        <v>1027</v>
      </c>
      <c r="G111" s="3">
        <v>933000</v>
      </c>
      <c r="H111" s="15">
        <v>70.8</v>
      </c>
      <c r="I111" s="3">
        <v>1767000</v>
      </c>
      <c r="J111" s="3">
        <v>161800</v>
      </c>
      <c r="K111" s="3" t="str">
        <f>IF(Table3[[#This Row],[Engagements]]&lt;100000, "low",IF(Table3[[#This Row],[Engagements]]&lt;500000,"medium","high"))</f>
        <v>medium</v>
      </c>
      <c r="L111" s="3">
        <v>28470</v>
      </c>
      <c r="M111" s="2">
        <v>4738</v>
      </c>
      <c r="N111" s="2">
        <v>5970</v>
      </c>
      <c r="O111" s="3">
        <v>27370</v>
      </c>
      <c r="P111" s="9">
        <f>Table3[[#This Row],[Revenue Generated ($)]]-Table3[[#This Row],[Campaign Spend ($)]]</f>
        <v>21400</v>
      </c>
    </row>
    <row r="112" spans="1:16" x14ac:dyDescent="0.3">
      <c r="A112" s="2" t="str">
        <f>"Influencer" &amp;ROW(Table3[[#This Row],[Influencer Name]])</f>
        <v>Influencer112</v>
      </c>
      <c r="B112" s="2" t="s">
        <v>1015</v>
      </c>
      <c r="C112" s="2" t="s">
        <v>1017</v>
      </c>
      <c r="D112" t="s">
        <v>1043</v>
      </c>
      <c r="E112" t="str">
        <f>VLOOKUP(TRIM(Table3[[#This Row],[Brand]]), brand[], MATCH("Category", brand[#Headers], 0), FALSE)</f>
        <v>E-commerce &amp; Online Services</v>
      </c>
      <c r="F112" s="2" t="s">
        <v>1028</v>
      </c>
      <c r="G112" s="3">
        <v>941000</v>
      </c>
      <c r="H112" s="15">
        <v>71.400000000000006</v>
      </c>
      <c r="I112" s="3">
        <v>1782000</v>
      </c>
      <c r="J112" s="3">
        <v>163200</v>
      </c>
      <c r="K112" s="3" t="str">
        <f>IF(Table3[[#This Row],[Engagements]]&lt;100000, "low",IF(Table3[[#This Row],[Engagements]]&lt;500000,"medium","high"))</f>
        <v>medium</v>
      </c>
      <c r="L112" s="3">
        <v>28720</v>
      </c>
      <c r="M112" s="2">
        <v>4780</v>
      </c>
      <c r="N112" s="2">
        <v>6020</v>
      </c>
      <c r="O112" s="3">
        <v>27600</v>
      </c>
      <c r="P112" s="9">
        <f>Table3[[#This Row],[Revenue Generated ($)]]-Table3[[#This Row],[Campaign Spend ($)]]</f>
        <v>21580</v>
      </c>
    </row>
    <row r="113" spans="1:16" ht="33" x14ac:dyDescent="0.3">
      <c r="A113" s="2" t="str">
        <f>"Influencer" &amp;ROW(Table3[[#This Row],[Influencer Name]])</f>
        <v>Influencer113</v>
      </c>
      <c r="B113" s="2" t="s">
        <v>1015</v>
      </c>
      <c r="C113" s="2" t="s">
        <v>1018</v>
      </c>
      <c r="D113" s="2" t="s">
        <v>1044</v>
      </c>
      <c r="E113" s="2" t="str">
        <f>VLOOKUP(TRIM(Table3[[#This Row],[Brand]]), brand[], MATCH("Category", brand[#Headers], 0), FALSE)</f>
        <v>Technology &amp; Gadgets</v>
      </c>
      <c r="F113" s="2" t="s">
        <v>1029</v>
      </c>
      <c r="G113" s="3">
        <v>949000</v>
      </c>
      <c r="H113" s="15">
        <v>72</v>
      </c>
      <c r="I113" s="3">
        <v>1797000</v>
      </c>
      <c r="J113" s="3">
        <v>164600</v>
      </c>
      <c r="K113" s="3" t="str">
        <f>IF(Table3[[#This Row],[Engagements]]&lt;100000, "low",IF(Table3[[#This Row],[Engagements]]&lt;500000,"medium","high"))</f>
        <v>medium</v>
      </c>
      <c r="L113" s="3">
        <v>28970</v>
      </c>
      <c r="M113" s="2">
        <v>4822</v>
      </c>
      <c r="N113" s="2">
        <v>6070</v>
      </c>
      <c r="O113" s="3">
        <v>27830</v>
      </c>
      <c r="P113" s="9">
        <f>Table3[[#This Row],[Revenue Generated ($)]]-Table3[[#This Row],[Campaign Spend ($)]]</f>
        <v>21760</v>
      </c>
    </row>
    <row r="114" spans="1:16" ht="33" x14ac:dyDescent="0.3">
      <c r="A114" s="2" t="str">
        <f>"Influencer" &amp;ROW(Table3[[#This Row],[Influencer Name]])</f>
        <v>Influencer114</v>
      </c>
      <c r="B114" s="2" t="s">
        <v>1015</v>
      </c>
      <c r="C114" s="2" t="s">
        <v>1019</v>
      </c>
      <c r="D114" s="2" t="s">
        <v>1045</v>
      </c>
      <c r="E114" s="2" t="str">
        <f>VLOOKUP(TRIM(Table3[[#This Row],[Brand]]), brand[], MATCH("Category", brand[#Headers], 0), FALSE)</f>
        <v>Technology &amp; Gadgets</v>
      </c>
      <c r="F114" s="2" t="s">
        <v>1030</v>
      </c>
      <c r="G114" s="3">
        <v>957000</v>
      </c>
      <c r="H114" s="15">
        <v>72.599999999999994</v>
      </c>
      <c r="I114" s="3">
        <v>1812000</v>
      </c>
      <c r="J114" s="3">
        <v>166000</v>
      </c>
      <c r="K114" s="3" t="str">
        <f>IF(Table3[[#This Row],[Engagements]]&lt;100000, "low",IF(Table3[[#This Row],[Engagements]]&lt;500000,"medium","high"))</f>
        <v>medium</v>
      </c>
      <c r="L114" s="3">
        <v>29220</v>
      </c>
      <c r="M114" s="2">
        <v>4864</v>
      </c>
      <c r="N114" s="2">
        <v>6120</v>
      </c>
      <c r="O114" s="3">
        <v>28060</v>
      </c>
      <c r="P114" s="9">
        <f>Table3[[#This Row],[Revenue Generated ($)]]-Table3[[#This Row],[Campaign Spend ($)]]</f>
        <v>21940</v>
      </c>
    </row>
    <row r="115" spans="1:16" ht="33" x14ac:dyDescent="0.3">
      <c r="A115" s="2" t="str">
        <f>"Influencer" &amp;ROW(Table3[[#This Row],[Influencer Name]])</f>
        <v>Influencer115</v>
      </c>
      <c r="B115" s="2" t="s">
        <v>1016</v>
      </c>
      <c r="C115" s="2" t="s">
        <v>1020</v>
      </c>
      <c r="D115" s="2" t="s">
        <v>1046</v>
      </c>
      <c r="E115" s="2" t="str">
        <f>VLOOKUP(TRIM(Table3[[#This Row],[Brand]]), brand[], MATCH("Category", brand[#Headers], 0), FALSE)</f>
        <v>Technology &amp; Gadgets</v>
      </c>
      <c r="F115" s="2" t="s">
        <v>1031</v>
      </c>
      <c r="G115" s="3">
        <v>965000</v>
      </c>
      <c r="H115" s="15">
        <v>73.2</v>
      </c>
      <c r="I115" s="3">
        <v>1827000</v>
      </c>
      <c r="J115" s="3">
        <v>167400</v>
      </c>
      <c r="K115" s="3" t="str">
        <f>IF(Table3[[#This Row],[Engagements]]&lt;100000, "low",IF(Table3[[#This Row],[Engagements]]&lt;500000,"medium","high"))</f>
        <v>medium</v>
      </c>
      <c r="L115" s="2">
        <v>29470</v>
      </c>
      <c r="M115" s="2">
        <v>4906</v>
      </c>
      <c r="N115" s="2">
        <v>6170</v>
      </c>
      <c r="O115" s="3">
        <v>28290</v>
      </c>
      <c r="P115" s="9">
        <f>Table3[[#This Row],[Revenue Generated ($)]]-Table3[[#This Row],[Campaign Spend ($)]]</f>
        <v>22120</v>
      </c>
    </row>
    <row r="116" spans="1:16" x14ac:dyDescent="0.3">
      <c r="A116" s="2" t="str">
        <f>"Influencer" &amp;ROW(Table3[[#This Row],[Influencer Name]])</f>
        <v>Influencer116</v>
      </c>
      <c r="B116" s="2" t="s">
        <v>1014</v>
      </c>
      <c r="C116" s="2" t="s">
        <v>1021</v>
      </c>
      <c r="D116" s="2" t="s">
        <v>1047</v>
      </c>
      <c r="E116" s="2" t="str">
        <f>VLOOKUP(TRIM(Table3[[#This Row],[Brand]]), brand[], MATCH("Category", brand[#Headers], 0), FALSE)</f>
        <v>Lifestyle &amp; Fitness</v>
      </c>
      <c r="F116" s="2" t="s">
        <v>1026</v>
      </c>
      <c r="G116" s="3">
        <v>973000</v>
      </c>
      <c r="H116" s="15">
        <v>73.8</v>
      </c>
      <c r="I116" s="3">
        <v>1842000</v>
      </c>
      <c r="J116" s="3">
        <v>168800</v>
      </c>
      <c r="K116" s="3" t="str">
        <f>IF(Table3[[#This Row],[Engagements]]&lt;100000, "low",IF(Table3[[#This Row],[Engagements]]&lt;500000,"medium","high"))</f>
        <v>medium</v>
      </c>
      <c r="L116" s="3">
        <v>29720</v>
      </c>
      <c r="M116" s="2">
        <v>4948</v>
      </c>
      <c r="N116" s="2">
        <v>6220</v>
      </c>
      <c r="O116" s="3">
        <v>28520</v>
      </c>
      <c r="P116" s="9">
        <f>Table3[[#This Row],[Revenue Generated ($)]]-Table3[[#This Row],[Campaign Spend ($)]]</f>
        <v>22300</v>
      </c>
    </row>
    <row r="117" spans="1:16" x14ac:dyDescent="0.3">
      <c r="A117" s="2" t="str">
        <f>"Influencer" &amp;ROW(Table3[[#This Row],[Influencer Name]])</f>
        <v>Influencer117</v>
      </c>
      <c r="B117" s="2" t="s">
        <v>1015</v>
      </c>
      <c r="C117" s="2" t="s">
        <v>1017</v>
      </c>
      <c r="D117" s="2" t="s">
        <v>1048</v>
      </c>
      <c r="E117" s="2" t="str">
        <f>VLOOKUP(TRIM(Table3[[#This Row],[Brand]]), brand[], MATCH("Category", brand[#Headers], 0), FALSE)</f>
        <v>Lifestyle &amp; Fitness</v>
      </c>
      <c r="F117" s="2" t="s">
        <v>1027</v>
      </c>
      <c r="G117" s="3">
        <v>981000</v>
      </c>
      <c r="H117" s="15">
        <v>74.400000000000006</v>
      </c>
      <c r="I117" s="3">
        <v>1857000</v>
      </c>
      <c r="J117" s="3">
        <v>170200</v>
      </c>
      <c r="K117" s="3" t="str">
        <f>IF(Table3[[#This Row],[Engagements]]&lt;100000, "low",IF(Table3[[#This Row],[Engagements]]&lt;500000,"medium","high"))</f>
        <v>medium</v>
      </c>
      <c r="L117" s="3">
        <v>29970</v>
      </c>
      <c r="M117" s="2">
        <v>4990</v>
      </c>
      <c r="N117" s="2">
        <v>6270</v>
      </c>
      <c r="O117" s="3">
        <v>28750</v>
      </c>
      <c r="P117" s="9">
        <f>Table3[[#This Row],[Revenue Generated ($)]]-Table3[[#This Row],[Campaign Spend ($)]]</f>
        <v>22480</v>
      </c>
    </row>
    <row r="118" spans="1:16" x14ac:dyDescent="0.3">
      <c r="A118" s="2" t="str">
        <f>"Influencer" &amp;ROW(Table3[[#This Row],[Influencer Name]])</f>
        <v>Influencer118</v>
      </c>
      <c r="B118" s="2" t="s">
        <v>1016</v>
      </c>
      <c r="C118" s="2" t="s">
        <v>1018</v>
      </c>
      <c r="D118" t="s">
        <v>1049</v>
      </c>
      <c r="E118" t="str">
        <f>VLOOKUP(TRIM(Table3[[#This Row],[Brand]]), brand[], MATCH("Category", brand[#Headers], 0), FALSE)</f>
        <v>Food &amp; Beverages</v>
      </c>
      <c r="F118" s="2" t="s">
        <v>1028</v>
      </c>
      <c r="G118" s="3">
        <v>989000</v>
      </c>
      <c r="H118" s="15">
        <v>75</v>
      </c>
      <c r="I118" s="3">
        <v>1872000</v>
      </c>
      <c r="J118" s="3">
        <v>171600</v>
      </c>
      <c r="K118" s="3" t="str">
        <f>IF(Table3[[#This Row],[Engagements]]&lt;100000, "low",IF(Table3[[#This Row],[Engagements]]&lt;500000,"medium","high"))</f>
        <v>medium</v>
      </c>
      <c r="L118" s="3">
        <v>30220</v>
      </c>
      <c r="M118" s="2">
        <v>5032</v>
      </c>
      <c r="N118" s="2">
        <v>6320</v>
      </c>
      <c r="O118" s="3">
        <v>28980</v>
      </c>
      <c r="P118" s="9">
        <f>Table3[[#This Row],[Revenue Generated ($)]]-Table3[[#This Row],[Campaign Spend ($)]]</f>
        <v>22660</v>
      </c>
    </row>
    <row r="119" spans="1:16" x14ac:dyDescent="0.3">
      <c r="A119" s="2" t="str">
        <f>"Influencer" &amp;ROW(Table3[[#This Row],[Influencer Name]])</f>
        <v>Influencer119</v>
      </c>
      <c r="B119" s="2" t="s">
        <v>1014</v>
      </c>
      <c r="C119" s="2" t="s">
        <v>1019</v>
      </c>
      <c r="D119" t="s">
        <v>1074</v>
      </c>
      <c r="E119" t="str">
        <f>VLOOKUP(TRIM(Table3[[#This Row],[Brand]]), brand[], MATCH("Category", brand[#Headers], 0), FALSE)</f>
        <v>Food &amp; Beverages</v>
      </c>
      <c r="F119" s="2" t="s">
        <v>1029</v>
      </c>
      <c r="G119" s="3">
        <v>997000</v>
      </c>
      <c r="H119" s="15">
        <v>75.599999999999994</v>
      </c>
      <c r="I119" s="3">
        <v>1887000</v>
      </c>
      <c r="J119" s="3">
        <v>173000</v>
      </c>
      <c r="K119" s="3" t="str">
        <f>IF(Table3[[#This Row],[Engagements]]&lt;100000, "low",IF(Table3[[#This Row],[Engagements]]&lt;500000,"medium","high"))</f>
        <v>medium</v>
      </c>
      <c r="L119" s="3">
        <v>30470</v>
      </c>
      <c r="M119" s="2">
        <v>5074</v>
      </c>
      <c r="N119" s="2">
        <v>6370</v>
      </c>
      <c r="O119" s="3">
        <v>29210</v>
      </c>
      <c r="P119" s="9">
        <f>Table3[[#This Row],[Revenue Generated ($)]]-Table3[[#This Row],[Campaign Spend ($)]]</f>
        <v>22840</v>
      </c>
    </row>
    <row r="120" spans="1:16" x14ac:dyDescent="0.3">
      <c r="A120" s="2" t="str">
        <f>"Influencer" &amp;ROW(Table3[[#This Row],[Influencer Name]])</f>
        <v>Influencer120</v>
      </c>
      <c r="B120" s="2" t="s">
        <v>1015</v>
      </c>
      <c r="C120" s="2" t="s">
        <v>1020</v>
      </c>
      <c r="D120" t="s">
        <v>1050</v>
      </c>
      <c r="E120" t="str">
        <f>VLOOKUP(TRIM(Table3[[#This Row],[Brand]]), brand[], MATCH("Category", brand[#Headers], 0), FALSE)</f>
        <v>Food &amp; Beverages</v>
      </c>
      <c r="F120" s="2" t="s">
        <v>1030</v>
      </c>
      <c r="G120" s="3">
        <v>1005000</v>
      </c>
      <c r="H120" s="15">
        <v>76.2</v>
      </c>
      <c r="I120" s="3">
        <v>1902000</v>
      </c>
      <c r="J120" s="3">
        <v>174400</v>
      </c>
      <c r="K120" s="3" t="str">
        <f>IF(Table3[[#This Row],[Engagements]]&lt;100000, "low",IF(Table3[[#This Row],[Engagements]]&lt;500000,"medium","high"))</f>
        <v>medium</v>
      </c>
      <c r="L120" s="2">
        <v>30720</v>
      </c>
      <c r="M120" s="2">
        <v>5116</v>
      </c>
      <c r="N120" s="2">
        <v>6420</v>
      </c>
      <c r="O120" s="3">
        <v>29440</v>
      </c>
      <c r="P120" s="9">
        <f>Table3[[#This Row],[Revenue Generated ($)]]-Table3[[#This Row],[Campaign Spend ($)]]</f>
        <v>23020</v>
      </c>
    </row>
    <row r="121" spans="1:16" x14ac:dyDescent="0.3">
      <c r="A121" s="2" t="str">
        <f>"Influencer" &amp;ROW(Table3[[#This Row],[Influencer Name]])</f>
        <v>Influencer121</v>
      </c>
      <c r="B121" s="2" t="s">
        <v>1016</v>
      </c>
      <c r="C121" s="2" t="s">
        <v>1021</v>
      </c>
      <c r="D121" t="s">
        <v>1051</v>
      </c>
      <c r="E121" t="str">
        <f>VLOOKUP(TRIM(Table3[[#This Row],[Brand]]), brand[], MATCH("Category", brand[#Headers], 0), FALSE)</f>
        <v>Food &amp; Beverages</v>
      </c>
      <c r="F121" s="2" t="s">
        <v>1031</v>
      </c>
      <c r="G121" s="3">
        <v>1013000</v>
      </c>
      <c r="H121" s="15">
        <v>76.8</v>
      </c>
      <c r="I121" s="3">
        <v>1917000</v>
      </c>
      <c r="J121" s="3">
        <v>175800</v>
      </c>
      <c r="K121" s="3" t="str">
        <f>IF(Table3[[#This Row],[Engagements]]&lt;100000, "low",IF(Table3[[#This Row],[Engagements]]&lt;500000,"medium","high"))</f>
        <v>medium</v>
      </c>
      <c r="L121" s="3">
        <v>30970</v>
      </c>
      <c r="M121" s="2">
        <v>5158</v>
      </c>
      <c r="N121" s="2">
        <v>6470</v>
      </c>
      <c r="O121" s="3">
        <v>29670</v>
      </c>
      <c r="P121" s="9">
        <f>Table3[[#This Row],[Revenue Generated ($)]]-Table3[[#This Row],[Campaign Spend ($)]]</f>
        <v>23200</v>
      </c>
    </row>
    <row r="122" spans="1:16" x14ac:dyDescent="0.3">
      <c r="A122" s="2" t="str">
        <f>"Influencer" &amp;ROW(Table3[[#This Row],[Influencer Name]])</f>
        <v>Influencer122</v>
      </c>
      <c r="B122" s="2" t="s">
        <v>1014</v>
      </c>
      <c r="C122" s="2" t="s">
        <v>1017</v>
      </c>
      <c r="D122" s="2" t="s">
        <v>1038</v>
      </c>
      <c r="E122" s="2" t="str">
        <f>VLOOKUP(TRIM(Table3[[#This Row],[Brand]]), brand[], MATCH("Category", brand[#Headers], 0), FALSE)</f>
        <v>Fashion &amp; Beauty</v>
      </c>
      <c r="F122" s="2" t="s">
        <v>1026</v>
      </c>
      <c r="G122" s="3">
        <v>1021000</v>
      </c>
      <c r="H122" s="15">
        <v>77.400000000000006</v>
      </c>
      <c r="I122" s="3">
        <v>1932000</v>
      </c>
      <c r="J122" s="3">
        <v>177200</v>
      </c>
      <c r="K122" s="3" t="str">
        <f>IF(Table3[[#This Row],[Engagements]]&lt;100000, "low",IF(Table3[[#This Row],[Engagements]]&lt;500000,"medium","high"))</f>
        <v>medium</v>
      </c>
      <c r="L122" s="3">
        <v>31220</v>
      </c>
      <c r="M122" s="2">
        <v>5200</v>
      </c>
      <c r="N122" s="2">
        <v>6520</v>
      </c>
      <c r="O122" s="3">
        <v>29900</v>
      </c>
      <c r="P122" s="9">
        <f>Table3[[#This Row],[Revenue Generated ($)]]-Table3[[#This Row],[Campaign Spend ($)]]</f>
        <v>23380</v>
      </c>
    </row>
    <row r="123" spans="1:16" x14ac:dyDescent="0.3">
      <c r="A123" s="2" t="str">
        <f>"Influencer" &amp;ROW(Table3[[#This Row],[Influencer Name]])</f>
        <v>Influencer123</v>
      </c>
      <c r="B123" s="2" t="s">
        <v>1015</v>
      </c>
      <c r="C123" s="2" t="s">
        <v>1018</v>
      </c>
      <c r="D123" s="2" t="s">
        <v>1036</v>
      </c>
      <c r="E123" s="2" t="str">
        <f>VLOOKUP(TRIM(Table3[[#This Row],[Brand]]), brand[], MATCH("Category", brand[#Headers], 0), FALSE)</f>
        <v>Fashion &amp; Beauty</v>
      </c>
      <c r="F123" s="2" t="s">
        <v>1027</v>
      </c>
      <c r="G123" s="3">
        <v>1029000</v>
      </c>
      <c r="H123" s="15">
        <v>78</v>
      </c>
      <c r="I123" s="3">
        <v>1947000</v>
      </c>
      <c r="J123" s="3">
        <v>178600</v>
      </c>
      <c r="K123" s="3" t="str">
        <f>IF(Table3[[#This Row],[Engagements]]&lt;100000, "low",IF(Table3[[#This Row],[Engagements]]&lt;500000,"medium","high"))</f>
        <v>medium</v>
      </c>
      <c r="L123" s="3">
        <v>31470</v>
      </c>
      <c r="M123" s="2">
        <v>5242</v>
      </c>
      <c r="N123" s="2">
        <v>6570</v>
      </c>
      <c r="O123" s="3">
        <v>30130</v>
      </c>
      <c r="P123" s="9">
        <f>Table3[[#This Row],[Revenue Generated ($)]]-Table3[[#This Row],[Campaign Spend ($)]]</f>
        <v>23560</v>
      </c>
    </row>
    <row r="124" spans="1:16" x14ac:dyDescent="0.3">
      <c r="A124" s="2" t="str">
        <f>"Influencer" &amp;ROW(Table3[[#This Row],[Influencer Name]])</f>
        <v>Influencer124</v>
      </c>
      <c r="B124" s="2" t="s">
        <v>1016</v>
      </c>
      <c r="C124" s="2" t="s">
        <v>1019</v>
      </c>
      <c r="D124" s="2" t="s">
        <v>1034</v>
      </c>
      <c r="E124" s="2" t="str">
        <f>VLOOKUP(TRIM(Table3[[#This Row],[Brand]]), brand[], MATCH("Category", brand[#Headers], 0), FALSE)</f>
        <v>Fashion &amp; Beauty</v>
      </c>
      <c r="F124" s="2" t="s">
        <v>1028</v>
      </c>
      <c r="G124" s="3">
        <v>1037000</v>
      </c>
      <c r="H124" s="15">
        <v>78.599999999999994</v>
      </c>
      <c r="I124" s="3">
        <v>1962000</v>
      </c>
      <c r="J124" s="3">
        <v>180000</v>
      </c>
      <c r="K124" s="3" t="str">
        <f>IF(Table3[[#This Row],[Engagements]]&lt;100000, "low",IF(Table3[[#This Row],[Engagements]]&lt;500000,"medium","high"))</f>
        <v>medium</v>
      </c>
      <c r="L124" s="3">
        <v>31720</v>
      </c>
      <c r="M124" s="2">
        <v>5284</v>
      </c>
      <c r="N124" s="2">
        <v>6620</v>
      </c>
      <c r="O124" s="3">
        <v>30360</v>
      </c>
      <c r="P124" s="9">
        <f>Table3[[#This Row],[Revenue Generated ($)]]-Table3[[#This Row],[Campaign Spend ($)]]</f>
        <v>23740</v>
      </c>
    </row>
    <row r="125" spans="1:16" x14ac:dyDescent="0.3">
      <c r="A125" s="2" t="str">
        <f>"Influencer" &amp;ROW(Table3[[#This Row],[Influencer Name]])</f>
        <v>Influencer125</v>
      </c>
      <c r="B125" s="2" t="s">
        <v>1014</v>
      </c>
      <c r="C125" s="2" t="s">
        <v>1020</v>
      </c>
      <c r="D125" s="2" t="s">
        <v>1033</v>
      </c>
      <c r="E125" s="2" t="str">
        <f>VLOOKUP(TRIM(Table3[[#This Row],[Brand]]), brand[], MATCH("Category", brand[#Headers], 0), FALSE)</f>
        <v>Fashion &amp; Beauty</v>
      </c>
      <c r="F125" s="2" t="s">
        <v>1029</v>
      </c>
      <c r="G125" s="3">
        <v>1045000</v>
      </c>
      <c r="H125" s="15">
        <v>79.2</v>
      </c>
      <c r="I125" s="3">
        <v>1977000</v>
      </c>
      <c r="J125" s="3">
        <v>181400</v>
      </c>
      <c r="K125" s="3" t="str">
        <f>IF(Table3[[#This Row],[Engagements]]&lt;100000, "low",IF(Table3[[#This Row],[Engagements]]&lt;500000,"medium","high"))</f>
        <v>medium</v>
      </c>
      <c r="L125" s="2">
        <v>31970</v>
      </c>
      <c r="M125" s="2">
        <v>5326</v>
      </c>
      <c r="N125" s="2">
        <v>6670</v>
      </c>
      <c r="O125" s="3">
        <v>30590</v>
      </c>
      <c r="P125" s="9">
        <f>Table3[[#This Row],[Revenue Generated ($)]]-Table3[[#This Row],[Campaign Spend ($)]]</f>
        <v>23920</v>
      </c>
    </row>
    <row r="126" spans="1:16" x14ac:dyDescent="0.3">
      <c r="A126" s="2" t="str">
        <f>"Influencer" &amp;ROW(Table3[[#This Row],[Influencer Name]])</f>
        <v>Influencer126</v>
      </c>
      <c r="B126" s="2" t="s">
        <v>1015</v>
      </c>
      <c r="C126" s="2" t="s">
        <v>1021</v>
      </c>
      <c r="D126" s="2" t="s">
        <v>1032</v>
      </c>
      <c r="E126" s="2" t="str">
        <f>VLOOKUP(TRIM(Table3[[#This Row],[Brand]]), brand[], MATCH("Category", brand[#Headers], 0), FALSE)</f>
        <v>Fashion &amp; Beauty</v>
      </c>
      <c r="F126" s="2" t="s">
        <v>1030</v>
      </c>
      <c r="G126" s="3">
        <v>1053000</v>
      </c>
      <c r="H126" s="15">
        <v>79.8</v>
      </c>
      <c r="I126" s="3">
        <v>1992000</v>
      </c>
      <c r="J126" s="3">
        <v>182800</v>
      </c>
      <c r="K126" s="3" t="str">
        <f>IF(Table3[[#This Row],[Engagements]]&lt;100000, "low",IF(Table3[[#This Row],[Engagements]]&lt;500000,"medium","high"))</f>
        <v>medium</v>
      </c>
      <c r="L126" s="3">
        <v>32220</v>
      </c>
      <c r="M126" s="2">
        <v>5368</v>
      </c>
      <c r="N126" s="2">
        <v>6720</v>
      </c>
      <c r="O126" s="3">
        <v>30820</v>
      </c>
      <c r="P126" s="9">
        <f>Table3[[#This Row],[Revenue Generated ($)]]-Table3[[#This Row],[Campaign Spend ($)]]</f>
        <v>24100</v>
      </c>
    </row>
    <row r="127" spans="1:16" x14ac:dyDescent="0.3">
      <c r="A127" s="2" t="str">
        <f>"Influencer" &amp;ROW(Table3[[#This Row],[Influencer Name]])</f>
        <v>Influencer127</v>
      </c>
      <c r="B127" s="2" t="s">
        <v>1016</v>
      </c>
      <c r="C127" s="2" t="s">
        <v>1017</v>
      </c>
      <c r="D127" s="2" t="s">
        <v>1035</v>
      </c>
      <c r="E127" s="2" t="str">
        <f>VLOOKUP(TRIM(Table3[[#This Row],[Brand]]), brand[], MATCH("Category", brand[#Headers], 0), FALSE)</f>
        <v>Fashion &amp; Beauty</v>
      </c>
      <c r="F127" s="2" t="s">
        <v>1031</v>
      </c>
      <c r="G127" s="3">
        <v>1061000</v>
      </c>
      <c r="H127" s="15">
        <v>80.400000000000006</v>
      </c>
      <c r="I127" s="3">
        <v>2007000</v>
      </c>
      <c r="J127" s="3">
        <v>184200</v>
      </c>
      <c r="K127" s="3" t="str">
        <f>IF(Table3[[#This Row],[Engagements]]&lt;100000, "low",IF(Table3[[#This Row],[Engagements]]&lt;500000,"medium","high"))</f>
        <v>medium</v>
      </c>
      <c r="L127" s="3">
        <v>32470</v>
      </c>
      <c r="M127" s="2">
        <v>5410</v>
      </c>
      <c r="N127" s="2">
        <v>6770</v>
      </c>
      <c r="O127" s="3">
        <v>31050</v>
      </c>
      <c r="P127" s="9">
        <f>Table3[[#This Row],[Revenue Generated ($)]]-Table3[[#This Row],[Campaign Spend ($)]]</f>
        <v>24280</v>
      </c>
    </row>
    <row r="128" spans="1:16" x14ac:dyDescent="0.3">
      <c r="A128" s="2" t="str">
        <f>"Influencer" &amp;ROW(Table3[[#This Row],[Influencer Name]])</f>
        <v>Influencer128</v>
      </c>
      <c r="B128" s="2" t="s">
        <v>1014</v>
      </c>
      <c r="C128" s="2" t="s">
        <v>1018</v>
      </c>
      <c r="D128" s="2" t="s">
        <v>1037</v>
      </c>
      <c r="E128" s="2" t="str">
        <f>VLOOKUP(TRIM(Table3[[#This Row],[Brand]]), brand[], MATCH("Category", brand[#Headers], 0), FALSE)</f>
        <v>Fashion &amp; Beauty</v>
      </c>
      <c r="F128" s="2" t="s">
        <v>1026</v>
      </c>
      <c r="G128" s="3">
        <v>1069000</v>
      </c>
      <c r="H128" s="15">
        <v>81</v>
      </c>
      <c r="I128" s="3">
        <v>2022000</v>
      </c>
      <c r="J128" s="3">
        <v>185600</v>
      </c>
      <c r="K128" s="3" t="str">
        <f>IF(Table3[[#This Row],[Engagements]]&lt;100000, "low",IF(Table3[[#This Row],[Engagements]]&lt;500000,"medium","high"))</f>
        <v>medium</v>
      </c>
      <c r="L128" s="3">
        <v>32720</v>
      </c>
      <c r="M128" s="2">
        <v>5452</v>
      </c>
      <c r="N128" s="2">
        <v>6820</v>
      </c>
      <c r="O128" s="3">
        <v>31280</v>
      </c>
      <c r="P128" s="9">
        <f>Table3[[#This Row],[Revenue Generated ($)]]-Table3[[#This Row],[Campaign Spend ($)]]</f>
        <v>24460</v>
      </c>
    </row>
    <row r="129" spans="1:16" ht="33" x14ac:dyDescent="0.3">
      <c r="A129" s="2" t="str">
        <f>"Influencer" &amp;ROW(Table3[[#This Row],[Influencer Name]])</f>
        <v>Influencer129</v>
      </c>
      <c r="B129" s="2" t="s">
        <v>1015</v>
      </c>
      <c r="C129" s="2" t="s">
        <v>1019</v>
      </c>
      <c r="D129" s="2" t="s">
        <v>1073</v>
      </c>
      <c r="E129" s="2" t="str">
        <f>VLOOKUP(TRIM(Table3[[#This Row],[Brand]]), brand[], MATCH("Category", brand[#Headers], 0), FALSE)</f>
        <v>Food &amp; Beverages</v>
      </c>
      <c r="F129" s="2" t="s">
        <v>1027</v>
      </c>
      <c r="G129" s="3">
        <v>1077000</v>
      </c>
      <c r="H129" s="15">
        <v>81.599999999999994</v>
      </c>
      <c r="I129" s="3">
        <v>2037000</v>
      </c>
      <c r="J129" s="3">
        <v>187000</v>
      </c>
      <c r="K129" s="3" t="str">
        <f>IF(Table3[[#This Row],[Engagements]]&lt;100000, "low",IF(Table3[[#This Row],[Engagements]]&lt;500000,"medium","high"))</f>
        <v>medium</v>
      </c>
      <c r="L129" s="3">
        <v>32970</v>
      </c>
      <c r="M129" s="2">
        <v>5494</v>
      </c>
      <c r="N129" s="2">
        <v>6870</v>
      </c>
      <c r="O129" s="3">
        <v>31510</v>
      </c>
      <c r="P129" s="9">
        <f>Table3[[#This Row],[Revenue Generated ($)]]-Table3[[#This Row],[Campaign Spend ($)]]</f>
        <v>24640</v>
      </c>
    </row>
    <row r="130" spans="1:16" x14ac:dyDescent="0.3">
      <c r="A130" s="2" t="str">
        <f>"Influencer" &amp;ROW(Table3[[#This Row],[Influencer Name]])</f>
        <v>Influencer130</v>
      </c>
      <c r="B130" s="2" t="s">
        <v>1016</v>
      </c>
      <c r="C130" s="2" t="s">
        <v>1020</v>
      </c>
      <c r="D130" s="2" t="s">
        <v>1037</v>
      </c>
      <c r="E130" s="2" t="str">
        <f>VLOOKUP(TRIM(Table3[[#This Row],[Brand]]), brand[], MATCH("Category", brand[#Headers], 0), FALSE)</f>
        <v>Fashion &amp; Beauty</v>
      </c>
      <c r="F130" s="2" t="s">
        <v>1028</v>
      </c>
      <c r="G130" s="3">
        <v>1085000</v>
      </c>
      <c r="H130" s="15">
        <v>82.2</v>
      </c>
      <c r="I130" s="3">
        <v>2052000</v>
      </c>
      <c r="J130" s="3">
        <v>188400</v>
      </c>
      <c r="K130" s="3" t="str">
        <f>IF(Table3[[#This Row],[Engagements]]&lt;100000, "low",IF(Table3[[#This Row],[Engagements]]&lt;500000,"medium","high"))</f>
        <v>medium</v>
      </c>
      <c r="L130" s="2">
        <v>33220</v>
      </c>
      <c r="M130" s="2">
        <v>5536</v>
      </c>
      <c r="N130" s="2">
        <v>6920</v>
      </c>
      <c r="O130" s="3">
        <v>31740</v>
      </c>
      <c r="P130" s="9">
        <f>Table3[[#This Row],[Revenue Generated ($)]]-Table3[[#This Row],[Campaign Spend ($)]]</f>
        <v>24820</v>
      </c>
    </row>
    <row r="131" spans="1:16" x14ac:dyDescent="0.3">
      <c r="A131" s="2" t="str">
        <f>"Influencer" &amp;ROW(Table3[[#This Row],[Influencer Name]])</f>
        <v>Influencer131</v>
      </c>
      <c r="B131" s="2" t="s">
        <v>1014</v>
      </c>
      <c r="C131" s="2" t="s">
        <v>1021</v>
      </c>
      <c r="D131" s="2" t="s">
        <v>1037</v>
      </c>
      <c r="E131" s="2" t="str">
        <f>VLOOKUP(TRIM(Table3[[#This Row],[Brand]]), brand[], MATCH("Category", brand[#Headers], 0), FALSE)</f>
        <v>Fashion &amp; Beauty</v>
      </c>
      <c r="F131" s="2" t="s">
        <v>1029</v>
      </c>
      <c r="G131" s="3">
        <v>1093000</v>
      </c>
      <c r="H131" s="15">
        <v>82.8</v>
      </c>
      <c r="I131" s="3">
        <v>2067000</v>
      </c>
      <c r="J131" s="3">
        <v>189800</v>
      </c>
      <c r="K131" s="3" t="str">
        <f>IF(Table3[[#This Row],[Engagements]]&lt;100000, "low",IF(Table3[[#This Row],[Engagements]]&lt;500000,"medium","high"))</f>
        <v>medium</v>
      </c>
      <c r="L131" s="3">
        <v>33470</v>
      </c>
      <c r="M131" s="2">
        <v>5578</v>
      </c>
      <c r="N131" s="2">
        <v>6970</v>
      </c>
      <c r="O131" s="3">
        <v>31970</v>
      </c>
      <c r="P131" s="9">
        <f>Table3[[#This Row],[Revenue Generated ($)]]-Table3[[#This Row],[Campaign Spend ($)]]</f>
        <v>25000</v>
      </c>
    </row>
    <row r="132" spans="1:16" x14ac:dyDescent="0.3">
      <c r="A132" s="2" t="str">
        <f>"Influencer" &amp;ROW(Table3[[#This Row],[Influencer Name]])</f>
        <v>Influencer132</v>
      </c>
      <c r="B132" s="2" t="s">
        <v>1015</v>
      </c>
      <c r="C132" s="2" t="s">
        <v>1017</v>
      </c>
      <c r="D132" t="s">
        <v>1039</v>
      </c>
      <c r="E132" t="str">
        <f>VLOOKUP(TRIM(Table3[[#This Row],[Brand]]), brand[], MATCH("Category", brand[#Headers], 0), FALSE)</f>
        <v>E-commerce &amp; Online Services</v>
      </c>
      <c r="F132" s="2" t="s">
        <v>1030</v>
      </c>
      <c r="G132" s="3">
        <v>1101000</v>
      </c>
      <c r="H132" s="15">
        <v>83.4</v>
      </c>
      <c r="I132" s="3">
        <v>2082000</v>
      </c>
      <c r="J132" s="3">
        <v>191200</v>
      </c>
      <c r="K132" s="3" t="str">
        <f>IF(Table3[[#This Row],[Engagements]]&lt;100000, "low",IF(Table3[[#This Row],[Engagements]]&lt;500000,"medium","high"))</f>
        <v>medium</v>
      </c>
      <c r="L132" s="3">
        <v>33720</v>
      </c>
      <c r="M132" s="2">
        <v>5620</v>
      </c>
      <c r="N132" s="2">
        <v>7020</v>
      </c>
      <c r="O132" s="3">
        <v>32200</v>
      </c>
      <c r="P132" s="9">
        <f>Table3[[#This Row],[Revenue Generated ($)]]-Table3[[#This Row],[Campaign Spend ($)]]</f>
        <v>25180</v>
      </c>
    </row>
    <row r="133" spans="1:16" x14ac:dyDescent="0.3">
      <c r="A133" s="2" t="str">
        <f>"Influencer" &amp;ROW(Table3[[#This Row],[Influencer Name]])</f>
        <v>Influencer133</v>
      </c>
      <c r="B133" s="2" t="s">
        <v>1016</v>
      </c>
      <c r="C133" s="2" t="s">
        <v>1018</v>
      </c>
      <c r="D133" t="s">
        <v>1040</v>
      </c>
      <c r="E133" t="str">
        <f>VLOOKUP(TRIM(Table3[[#This Row],[Brand]]), brand[], MATCH("Category", brand[#Headers], 0), FALSE)</f>
        <v>E-commerce &amp; Online Services</v>
      </c>
      <c r="F133" s="2" t="s">
        <v>1031</v>
      </c>
      <c r="G133" s="3">
        <v>1109000</v>
      </c>
      <c r="H133" s="15">
        <v>84</v>
      </c>
      <c r="I133" s="3">
        <v>2097000</v>
      </c>
      <c r="J133" s="3">
        <v>192600</v>
      </c>
      <c r="K133" s="3" t="str">
        <f>IF(Table3[[#This Row],[Engagements]]&lt;100000, "low",IF(Table3[[#This Row],[Engagements]]&lt;500000,"medium","high"))</f>
        <v>medium</v>
      </c>
      <c r="L133" s="3">
        <v>33970</v>
      </c>
      <c r="M133" s="2">
        <v>5662</v>
      </c>
      <c r="N133" s="2">
        <v>7070</v>
      </c>
      <c r="O133" s="3">
        <v>32430</v>
      </c>
      <c r="P133" s="9">
        <f>Table3[[#This Row],[Revenue Generated ($)]]-Table3[[#This Row],[Campaign Spend ($)]]</f>
        <v>25360</v>
      </c>
    </row>
    <row r="134" spans="1:16" x14ac:dyDescent="0.3">
      <c r="A134" s="2" t="str">
        <f>"Influencer" &amp;ROW(Table3[[#This Row],[Influencer Name]])</f>
        <v>Influencer134</v>
      </c>
      <c r="B134" s="2" t="s">
        <v>1014</v>
      </c>
      <c r="C134" s="2" t="s">
        <v>1019</v>
      </c>
      <c r="D134" t="s">
        <v>1041</v>
      </c>
      <c r="E134" t="str">
        <f>VLOOKUP(TRIM(Table3[[#This Row],[Brand]]), brand[], MATCH("Category", brand[#Headers], 0), FALSE)</f>
        <v>E-commerce &amp; Online Services</v>
      </c>
      <c r="F134" s="2" t="s">
        <v>1026</v>
      </c>
      <c r="G134" s="3">
        <v>1117000</v>
      </c>
      <c r="H134" s="15">
        <v>84.6</v>
      </c>
      <c r="I134" s="3">
        <v>2112000</v>
      </c>
      <c r="J134" s="3">
        <v>194000</v>
      </c>
      <c r="K134" s="3" t="str">
        <f>IF(Table3[[#This Row],[Engagements]]&lt;100000, "low",IF(Table3[[#This Row],[Engagements]]&lt;500000,"medium","high"))</f>
        <v>medium</v>
      </c>
      <c r="L134" s="3">
        <v>34220</v>
      </c>
      <c r="M134" s="2">
        <v>5704</v>
      </c>
      <c r="N134" s="2">
        <v>7120</v>
      </c>
      <c r="O134" s="3">
        <v>32660</v>
      </c>
      <c r="P134" s="9">
        <f>Table3[[#This Row],[Revenue Generated ($)]]-Table3[[#This Row],[Campaign Spend ($)]]</f>
        <v>25540</v>
      </c>
    </row>
    <row r="135" spans="1:16" x14ac:dyDescent="0.3">
      <c r="A135" s="2" t="str">
        <f>"Influencer" &amp;ROW(Table3[[#This Row],[Influencer Name]])</f>
        <v>Influencer135</v>
      </c>
      <c r="B135" s="2" t="s">
        <v>1015</v>
      </c>
      <c r="C135" s="2" t="s">
        <v>1020</v>
      </c>
      <c r="D135" t="s">
        <v>1042</v>
      </c>
      <c r="E135" t="str">
        <f>VLOOKUP(TRIM(Table3[[#This Row],[Brand]]), brand[], MATCH("Category", brand[#Headers], 0), FALSE)</f>
        <v>E-commerce &amp; Online Services</v>
      </c>
      <c r="F135" s="2" t="s">
        <v>1027</v>
      </c>
      <c r="G135" s="3">
        <v>1125000</v>
      </c>
      <c r="H135" s="15">
        <v>85.2</v>
      </c>
      <c r="I135" s="3">
        <v>2127000</v>
      </c>
      <c r="J135" s="3">
        <v>195400</v>
      </c>
      <c r="K135" s="3" t="str">
        <f>IF(Table3[[#This Row],[Engagements]]&lt;100000, "low",IF(Table3[[#This Row],[Engagements]]&lt;500000,"medium","high"))</f>
        <v>medium</v>
      </c>
      <c r="L135" s="2">
        <v>34470</v>
      </c>
      <c r="M135" s="2">
        <v>5746</v>
      </c>
      <c r="N135" s="2">
        <v>7170</v>
      </c>
      <c r="O135" s="3">
        <v>32890</v>
      </c>
      <c r="P135" s="9">
        <f>Table3[[#This Row],[Revenue Generated ($)]]-Table3[[#This Row],[Campaign Spend ($)]]</f>
        <v>25720</v>
      </c>
    </row>
    <row r="136" spans="1:16" x14ac:dyDescent="0.3">
      <c r="A136" s="2" t="str">
        <f>"Influencer" &amp;ROW(Table3[[#This Row],[Influencer Name]])</f>
        <v>Influencer136</v>
      </c>
      <c r="B136" s="2" t="s">
        <v>1016</v>
      </c>
      <c r="C136" s="2" t="s">
        <v>1021</v>
      </c>
      <c r="D136" t="s">
        <v>1043</v>
      </c>
      <c r="E136" t="str">
        <f>VLOOKUP(TRIM(Table3[[#This Row],[Brand]]), brand[], MATCH("Category", brand[#Headers], 0), FALSE)</f>
        <v>E-commerce &amp; Online Services</v>
      </c>
      <c r="F136" s="2" t="s">
        <v>1028</v>
      </c>
      <c r="G136" s="3">
        <v>1133000</v>
      </c>
      <c r="H136" s="15">
        <v>85.8</v>
      </c>
      <c r="I136" s="3">
        <v>2142000</v>
      </c>
      <c r="J136" s="3">
        <v>196800</v>
      </c>
      <c r="K136" s="3" t="str">
        <f>IF(Table3[[#This Row],[Engagements]]&lt;100000, "low",IF(Table3[[#This Row],[Engagements]]&lt;500000,"medium","high"))</f>
        <v>medium</v>
      </c>
      <c r="L136" s="3">
        <v>34720</v>
      </c>
      <c r="M136" s="2">
        <v>5788</v>
      </c>
      <c r="N136" s="2">
        <v>7220</v>
      </c>
      <c r="O136" s="3">
        <v>33120</v>
      </c>
      <c r="P136" s="9">
        <f>Table3[[#This Row],[Revenue Generated ($)]]-Table3[[#This Row],[Campaign Spend ($)]]</f>
        <v>25900</v>
      </c>
    </row>
    <row r="137" spans="1:16" ht="33" x14ac:dyDescent="0.3">
      <c r="A137" s="2" t="str">
        <f>"Influencer" &amp;ROW(Table3[[#This Row],[Influencer Name]])</f>
        <v>Influencer137</v>
      </c>
      <c r="B137" s="2" t="s">
        <v>1014</v>
      </c>
      <c r="C137" s="2" t="s">
        <v>1017</v>
      </c>
      <c r="D137" s="2" t="s">
        <v>1044</v>
      </c>
      <c r="E137" s="2" t="str">
        <f>VLOOKUP(TRIM(Table3[[#This Row],[Brand]]), brand[], MATCH("Category", brand[#Headers], 0), FALSE)</f>
        <v>Technology &amp; Gadgets</v>
      </c>
      <c r="F137" s="2" t="s">
        <v>1029</v>
      </c>
      <c r="G137" s="3">
        <v>1141000</v>
      </c>
      <c r="H137" s="15">
        <v>86.4</v>
      </c>
      <c r="I137" s="3">
        <v>2157000</v>
      </c>
      <c r="J137" s="3">
        <v>198200</v>
      </c>
      <c r="K137" s="3" t="str">
        <f>IF(Table3[[#This Row],[Engagements]]&lt;100000, "low",IF(Table3[[#This Row],[Engagements]]&lt;500000,"medium","high"))</f>
        <v>medium</v>
      </c>
      <c r="L137" s="3">
        <v>34970</v>
      </c>
      <c r="M137" s="2">
        <v>5830</v>
      </c>
      <c r="N137" s="2">
        <v>7270</v>
      </c>
      <c r="O137" s="3">
        <v>33350</v>
      </c>
      <c r="P137" s="9">
        <f>Table3[[#This Row],[Revenue Generated ($)]]-Table3[[#This Row],[Campaign Spend ($)]]</f>
        <v>26080</v>
      </c>
    </row>
    <row r="138" spans="1:16" ht="33" x14ac:dyDescent="0.3">
      <c r="A138" s="2" t="str">
        <f>"Influencer" &amp;ROW(Table3[[#This Row],[Influencer Name]])</f>
        <v>Influencer138</v>
      </c>
      <c r="B138" s="2" t="s">
        <v>1015</v>
      </c>
      <c r="C138" s="2" t="s">
        <v>1018</v>
      </c>
      <c r="D138" s="2" t="s">
        <v>1045</v>
      </c>
      <c r="E138" s="2" t="str">
        <f>VLOOKUP(TRIM(Table3[[#This Row],[Brand]]), brand[], MATCH("Category", brand[#Headers], 0), FALSE)</f>
        <v>Technology &amp; Gadgets</v>
      </c>
      <c r="F138" s="2" t="s">
        <v>1030</v>
      </c>
      <c r="G138" s="3">
        <v>1149000</v>
      </c>
      <c r="H138" s="15">
        <v>87</v>
      </c>
      <c r="I138" s="3">
        <v>2172000</v>
      </c>
      <c r="J138" s="3">
        <v>199600</v>
      </c>
      <c r="K138" s="3" t="str">
        <f>IF(Table3[[#This Row],[Engagements]]&lt;100000, "low",IF(Table3[[#This Row],[Engagements]]&lt;500000,"medium","high"))</f>
        <v>medium</v>
      </c>
      <c r="L138" s="3">
        <v>35220</v>
      </c>
      <c r="M138" s="2">
        <v>5872</v>
      </c>
      <c r="N138" s="2">
        <v>7320</v>
      </c>
      <c r="O138" s="3">
        <v>33580</v>
      </c>
      <c r="P138" s="9">
        <f>Table3[[#This Row],[Revenue Generated ($)]]-Table3[[#This Row],[Campaign Spend ($)]]</f>
        <v>26260</v>
      </c>
    </row>
    <row r="139" spans="1:16" ht="33" x14ac:dyDescent="0.3">
      <c r="A139" s="2" t="str">
        <f>"Influencer" &amp;ROW(Table3[[#This Row],[Influencer Name]])</f>
        <v>Influencer139</v>
      </c>
      <c r="B139" s="2" t="s">
        <v>1016</v>
      </c>
      <c r="C139" s="2" t="s">
        <v>1019</v>
      </c>
      <c r="D139" s="2" t="s">
        <v>1046</v>
      </c>
      <c r="E139" s="2" t="str">
        <f>VLOOKUP(TRIM(Table3[[#This Row],[Brand]]), brand[], MATCH("Category", brand[#Headers], 0), FALSE)</f>
        <v>Technology &amp; Gadgets</v>
      </c>
      <c r="F139" s="2" t="s">
        <v>1031</v>
      </c>
      <c r="G139" s="3">
        <v>1157000</v>
      </c>
      <c r="H139" s="15">
        <v>87.6</v>
      </c>
      <c r="I139" s="3">
        <v>2187000</v>
      </c>
      <c r="J139" s="3">
        <v>201000</v>
      </c>
      <c r="K139" s="3" t="str">
        <f>IF(Table3[[#This Row],[Engagements]]&lt;100000, "low",IF(Table3[[#This Row],[Engagements]]&lt;500000,"medium","high"))</f>
        <v>medium</v>
      </c>
      <c r="L139" s="3">
        <v>35470</v>
      </c>
      <c r="M139" s="2">
        <v>5914</v>
      </c>
      <c r="N139" s="2">
        <v>7370</v>
      </c>
      <c r="O139" s="3">
        <v>33810</v>
      </c>
      <c r="P139" s="9">
        <f>Table3[[#This Row],[Revenue Generated ($)]]-Table3[[#This Row],[Campaign Spend ($)]]</f>
        <v>26440</v>
      </c>
    </row>
    <row r="140" spans="1:16" x14ac:dyDescent="0.3">
      <c r="A140" s="2" t="str">
        <f>"Influencer" &amp;ROW(Table3[[#This Row],[Influencer Name]])</f>
        <v>Influencer140</v>
      </c>
      <c r="B140" s="2" t="s">
        <v>1016</v>
      </c>
      <c r="C140" s="2" t="s">
        <v>1020</v>
      </c>
      <c r="D140" s="2" t="s">
        <v>1047</v>
      </c>
      <c r="E140" s="2" t="str">
        <f>VLOOKUP(TRIM(Table3[[#This Row],[Brand]]), brand[], MATCH("Category", brand[#Headers], 0), FALSE)</f>
        <v>Lifestyle &amp; Fitness</v>
      </c>
      <c r="F140" s="2" t="s">
        <v>1026</v>
      </c>
      <c r="G140" s="3">
        <v>1165000</v>
      </c>
      <c r="H140" s="15">
        <v>88.2</v>
      </c>
      <c r="I140" s="3">
        <v>2202000</v>
      </c>
      <c r="J140" s="3">
        <v>202400</v>
      </c>
      <c r="K140" s="3" t="str">
        <f>IF(Table3[[#This Row],[Engagements]]&lt;100000, "low",IF(Table3[[#This Row],[Engagements]]&lt;500000,"medium","high"))</f>
        <v>medium</v>
      </c>
      <c r="L140" s="2">
        <v>35720</v>
      </c>
      <c r="M140" s="2">
        <v>5956</v>
      </c>
      <c r="N140" s="2">
        <v>7420</v>
      </c>
      <c r="O140" s="3">
        <v>34040</v>
      </c>
      <c r="P140" s="9">
        <f>Table3[[#This Row],[Revenue Generated ($)]]-Table3[[#This Row],[Campaign Spend ($)]]</f>
        <v>26620</v>
      </c>
    </row>
    <row r="141" spans="1:16" x14ac:dyDescent="0.3">
      <c r="A141" s="2" t="str">
        <f>"Influencer" &amp;ROW(Table3[[#This Row],[Influencer Name]])</f>
        <v>Influencer141</v>
      </c>
      <c r="B141" s="2" t="s">
        <v>1016</v>
      </c>
      <c r="C141" s="2" t="s">
        <v>1021</v>
      </c>
      <c r="D141" s="2" t="s">
        <v>1048</v>
      </c>
      <c r="E141" s="2" t="str">
        <f>VLOOKUP(TRIM(Table3[[#This Row],[Brand]]), brand[], MATCH("Category", brand[#Headers], 0), FALSE)</f>
        <v>Lifestyle &amp; Fitness</v>
      </c>
      <c r="F141" s="2" t="s">
        <v>1027</v>
      </c>
      <c r="G141" s="3">
        <v>1173000</v>
      </c>
      <c r="H141" s="15">
        <v>88.8</v>
      </c>
      <c r="I141" s="3">
        <v>2217000</v>
      </c>
      <c r="J141" s="3">
        <v>203800</v>
      </c>
      <c r="K141" s="3" t="str">
        <f>IF(Table3[[#This Row],[Engagements]]&lt;100000, "low",IF(Table3[[#This Row],[Engagements]]&lt;500000,"medium","high"))</f>
        <v>medium</v>
      </c>
      <c r="L141" s="3">
        <v>35970</v>
      </c>
      <c r="M141" s="2">
        <v>5998</v>
      </c>
      <c r="N141" s="2">
        <v>7470</v>
      </c>
      <c r="O141" s="3">
        <v>34270</v>
      </c>
      <c r="P141" s="9">
        <f>Table3[[#This Row],[Revenue Generated ($)]]-Table3[[#This Row],[Campaign Spend ($)]]</f>
        <v>26800</v>
      </c>
    </row>
    <row r="142" spans="1:16" x14ac:dyDescent="0.3">
      <c r="A142" s="2" t="str">
        <f>"Influencer" &amp;ROW(Table3[[#This Row],[Influencer Name]])</f>
        <v>Influencer142</v>
      </c>
      <c r="B142" s="2" t="s">
        <v>1016</v>
      </c>
      <c r="C142" s="2" t="s">
        <v>1017</v>
      </c>
      <c r="D142" t="s">
        <v>1049</v>
      </c>
      <c r="E142" t="str">
        <f>VLOOKUP(TRIM(Table3[[#This Row],[Brand]]), brand[], MATCH("Category", brand[#Headers], 0), FALSE)</f>
        <v>Food &amp; Beverages</v>
      </c>
      <c r="F142" s="2" t="s">
        <v>1028</v>
      </c>
      <c r="G142" s="3">
        <v>1181000</v>
      </c>
      <c r="H142" s="15">
        <v>89.4</v>
      </c>
      <c r="I142" s="3">
        <v>2232000</v>
      </c>
      <c r="J142" s="3">
        <v>205200</v>
      </c>
      <c r="K142" s="3" t="str">
        <f>IF(Table3[[#This Row],[Engagements]]&lt;100000, "low",IF(Table3[[#This Row],[Engagements]]&lt;500000,"medium","high"))</f>
        <v>medium</v>
      </c>
      <c r="L142" s="3">
        <v>36220</v>
      </c>
      <c r="M142" s="2">
        <v>6040</v>
      </c>
      <c r="N142" s="2">
        <v>7520</v>
      </c>
      <c r="O142" s="3">
        <v>34500</v>
      </c>
      <c r="P142" s="9">
        <f>Table3[[#This Row],[Revenue Generated ($)]]-Table3[[#This Row],[Campaign Spend ($)]]</f>
        <v>26980</v>
      </c>
    </row>
    <row r="143" spans="1:16" x14ac:dyDescent="0.3">
      <c r="A143" s="2" t="str">
        <f>"Influencer" &amp;ROW(Table3[[#This Row],[Influencer Name]])</f>
        <v>Influencer143</v>
      </c>
      <c r="B143" s="2" t="s">
        <v>1016</v>
      </c>
      <c r="C143" s="2" t="s">
        <v>1018</v>
      </c>
      <c r="D143" t="s">
        <v>1074</v>
      </c>
      <c r="E143" t="str">
        <f>VLOOKUP(TRIM(Table3[[#This Row],[Brand]]), brand[], MATCH("Category", brand[#Headers], 0), FALSE)</f>
        <v>Food &amp; Beverages</v>
      </c>
      <c r="F143" s="2" t="s">
        <v>1029</v>
      </c>
      <c r="G143" s="3">
        <v>1189000</v>
      </c>
      <c r="H143" s="15">
        <v>90</v>
      </c>
      <c r="I143" s="3">
        <v>2247000</v>
      </c>
      <c r="J143" s="3">
        <v>206600</v>
      </c>
      <c r="K143" s="3" t="str">
        <f>IF(Table3[[#This Row],[Engagements]]&lt;100000, "low",IF(Table3[[#This Row],[Engagements]]&lt;500000,"medium","high"))</f>
        <v>medium</v>
      </c>
      <c r="L143" s="3">
        <v>36470</v>
      </c>
      <c r="M143" s="2">
        <v>6082</v>
      </c>
      <c r="N143" s="2">
        <v>7570</v>
      </c>
      <c r="O143" s="3">
        <v>34730</v>
      </c>
      <c r="P143" s="9">
        <f>Table3[[#This Row],[Revenue Generated ($)]]-Table3[[#This Row],[Campaign Spend ($)]]</f>
        <v>27160</v>
      </c>
    </row>
    <row r="144" spans="1:16" x14ac:dyDescent="0.3">
      <c r="A144" s="2" t="str">
        <f>"Influencer" &amp;ROW(Table3[[#This Row],[Influencer Name]])</f>
        <v>Influencer144</v>
      </c>
      <c r="B144" s="2" t="s">
        <v>1016</v>
      </c>
      <c r="C144" s="2" t="s">
        <v>1019</v>
      </c>
      <c r="D144" t="s">
        <v>1050</v>
      </c>
      <c r="E144" t="str">
        <f>VLOOKUP(TRIM(Table3[[#This Row],[Brand]]), brand[], MATCH("Category", brand[#Headers], 0), FALSE)</f>
        <v>Food &amp; Beverages</v>
      </c>
      <c r="F144" s="2" t="s">
        <v>1030</v>
      </c>
      <c r="G144" s="3">
        <v>1197000</v>
      </c>
      <c r="H144" s="15">
        <v>90.6</v>
      </c>
      <c r="I144" s="3">
        <v>2262000</v>
      </c>
      <c r="J144" s="3">
        <v>208000</v>
      </c>
      <c r="K144" s="3" t="str">
        <f>IF(Table3[[#This Row],[Engagements]]&lt;100000, "low",IF(Table3[[#This Row],[Engagements]]&lt;500000,"medium","high"))</f>
        <v>medium</v>
      </c>
      <c r="L144" s="3">
        <v>36720</v>
      </c>
      <c r="M144" s="2">
        <v>6124</v>
      </c>
      <c r="N144" s="2">
        <v>7620</v>
      </c>
      <c r="O144" s="3">
        <v>34960</v>
      </c>
      <c r="P144" s="9">
        <f>Table3[[#This Row],[Revenue Generated ($)]]-Table3[[#This Row],[Campaign Spend ($)]]</f>
        <v>27340</v>
      </c>
    </row>
    <row r="145" spans="1:16" x14ac:dyDescent="0.3">
      <c r="A145" s="2" t="str">
        <f>"Influencer" &amp;ROW(Table3[[#This Row],[Influencer Name]])</f>
        <v>Influencer145</v>
      </c>
      <c r="B145" s="2" t="s">
        <v>1016</v>
      </c>
      <c r="C145" s="2" t="s">
        <v>1020</v>
      </c>
      <c r="D145" t="s">
        <v>1051</v>
      </c>
      <c r="E145" t="str">
        <f>VLOOKUP(TRIM(Table3[[#This Row],[Brand]]), brand[], MATCH("Category", brand[#Headers], 0), FALSE)</f>
        <v>Food &amp; Beverages</v>
      </c>
      <c r="F145" s="2" t="s">
        <v>1031</v>
      </c>
      <c r="G145" s="3">
        <v>1205000</v>
      </c>
      <c r="H145" s="15">
        <v>91.2</v>
      </c>
      <c r="I145" s="3">
        <v>2277000</v>
      </c>
      <c r="J145" s="3">
        <v>209400</v>
      </c>
      <c r="K145" s="3" t="str">
        <f>IF(Table3[[#This Row],[Engagements]]&lt;100000, "low",IF(Table3[[#This Row],[Engagements]]&lt;500000,"medium","high"))</f>
        <v>medium</v>
      </c>
      <c r="L145" s="2">
        <v>36970</v>
      </c>
      <c r="M145" s="2">
        <v>6166</v>
      </c>
      <c r="N145" s="2">
        <v>7670</v>
      </c>
      <c r="O145" s="3">
        <v>35190</v>
      </c>
      <c r="P145" s="9">
        <f>Table3[[#This Row],[Revenue Generated ($)]]-Table3[[#This Row],[Campaign Spend ($)]]</f>
        <v>27520</v>
      </c>
    </row>
    <row r="146" spans="1:16" x14ac:dyDescent="0.3">
      <c r="A146" s="2" t="str">
        <f>"Influencer" &amp;ROW(Table3[[#This Row],[Influencer Name]])</f>
        <v>Influencer146</v>
      </c>
      <c r="B146" s="2" t="s">
        <v>1016</v>
      </c>
      <c r="C146" s="2" t="s">
        <v>1021</v>
      </c>
      <c r="D146" s="2" t="s">
        <v>1038</v>
      </c>
      <c r="E146" s="2" t="str">
        <f>VLOOKUP(TRIM(Table3[[#This Row],[Brand]]), brand[], MATCH("Category", brand[#Headers], 0), FALSE)</f>
        <v>Fashion &amp; Beauty</v>
      </c>
      <c r="F146" s="2" t="s">
        <v>1026</v>
      </c>
      <c r="G146" s="3">
        <v>1213000</v>
      </c>
      <c r="H146" s="15">
        <v>91.8</v>
      </c>
      <c r="I146" s="3">
        <v>2292000</v>
      </c>
      <c r="J146" s="3">
        <v>210800</v>
      </c>
      <c r="K146" s="3" t="str">
        <f>IF(Table3[[#This Row],[Engagements]]&lt;100000, "low",IF(Table3[[#This Row],[Engagements]]&lt;500000,"medium","high"))</f>
        <v>medium</v>
      </c>
      <c r="L146" s="3">
        <v>37220</v>
      </c>
      <c r="M146" s="2">
        <v>6208</v>
      </c>
      <c r="N146" s="2">
        <v>7720</v>
      </c>
      <c r="O146" s="3">
        <v>35420</v>
      </c>
      <c r="P146" s="9">
        <f>Table3[[#This Row],[Revenue Generated ($)]]-Table3[[#This Row],[Campaign Spend ($)]]</f>
        <v>27700</v>
      </c>
    </row>
    <row r="147" spans="1:16" x14ac:dyDescent="0.3">
      <c r="A147" s="2" t="str">
        <f>"Influencer" &amp;ROW(Table3[[#This Row],[Influencer Name]])</f>
        <v>Influencer147</v>
      </c>
      <c r="B147" s="2" t="s">
        <v>1016</v>
      </c>
      <c r="C147" s="2" t="s">
        <v>1017</v>
      </c>
      <c r="D147" s="2" t="s">
        <v>1036</v>
      </c>
      <c r="E147" s="2" t="str">
        <f>VLOOKUP(TRIM(Table3[[#This Row],[Brand]]), brand[], MATCH("Category", brand[#Headers], 0), FALSE)</f>
        <v>Fashion &amp; Beauty</v>
      </c>
      <c r="F147" s="2" t="s">
        <v>1027</v>
      </c>
      <c r="G147" s="3">
        <v>1221000</v>
      </c>
      <c r="H147" s="15">
        <v>92.4</v>
      </c>
      <c r="I147" s="3">
        <v>2307000</v>
      </c>
      <c r="J147" s="3">
        <v>212200</v>
      </c>
      <c r="K147" s="3" t="str">
        <f>IF(Table3[[#This Row],[Engagements]]&lt;100000, "low",IF(Table3[[#This Row],[Engagements]]&lt;500000,"medium","high"))</f>
        <v>medium</v>
      </c>
      <c r="L147" s="3">
        <v>37470</v>
      </c>
      <c r="M147" s="2">
        <v>6250</v>
      </c>
      <c r="N147" s="2">
        <v>7770</v>
      </c>
      <c r="O147" s="3">
        <v>35650</v>
      </c>
      <c r="P147" s="9">
        <f>Table3[[#This Row],[Revenue Generated ($)]]-Table3[[#This Row],[Campaign Spend ($)]]</f>
        <v>27880</v>
      </c>
    </row>
    <row r="148" spans="1:16" x14ac:dyDescent="0.3">
      <c r="A148" s="2" t="str">
        <f>"Influencer" &amp;ROW(Table3[[#This Row],[Influencer Name]])</f>
        <v>Influencer148</v>
      </c>
      <c r="B148" s="2" t="s">
        <v>1016</v>
      </c>
      <c r="C148" s="2" t="s">
        <v>1018</v>
      </c>
      <c r="D148" s="2" t="s">
        <v>1034</v>
      </c>
      <c r="E148" s="2" t="str">
        <f>VLOOKUP(TRIM(Table3[[#This Row],[Brand]]), brand[], MATCH("Category", brand[#Headers], 0), FALSE)</f>
        <v>Fashion &amp; Beauty</v>
      </c>
      <c r="F148" s="2" t="s">
        <v>1028</v>
      </c>
      <c r="G148" s="3">
        <v>1229000</v>
      </c>
      <c r="H148" s="15">
        <v>93</v>
      </c>
      <c r="I148" s="3">
        <v>2322000</v>
      </c>
      <c r="J148" s="3">
        <v>213600</v>
      </c>
      <c r="K148" s="3" t="str">
        <f>IF(Table3[[#This Row],[Engagements]]&lt;100000, "low",IF(Table3[[#This Row],[Engagements]]&lt;500000,"medium","high"))</f>
        <v>medium</v>
      </c>
      <c r="L148" s="3">
        <v>37720</v>
      </c>
      <c r="M148" s="2">
        <v>6292</v>
      </c>
      <c r="N148" s="2">
        <v>7820</v>
      </c>
      <c r="O148" s="3">
        <v>35880</v>
      </c>
      <c r="P148" s="9">
        <f>Table3[[#This Row],[Revenue Generated ($)]]-Table3[[#This Row],[Campaign Spend ($)]]</f>
        <v>28060</v>
      </c>
    </row>
    <row r="149" spans="1:16" x14ac:dyDescent="0.3">
      <c r="A149" s="2" t="str">
        <f>"Influencer" &amp;ROW(Table3[[#This Row],[Influencer Name]])</f>
        <v>Influencer149</v>
      </c>
      <c r="B149" s="2" t="s">
        <v>1016</v>
      </c>
      <c r="C149" s="2" t="s">
        <v>1019</v>
      </c>
      <c r="D149" s="2" t="s">
        <v>1033</v>
      </c>
      <c r="E149" s="2" t="str">
        <f>VLOOKUP(TRIM(Table3[[#This Row],[Brand]]), brand[], MATCH("Category", brand[#Headers], 0), FALSE)</f>
        <v>Fashion &amp; Beauty</v>
      </c>
      <c r="F149" s="2" t="s">
        <v>1029</v>
      </c>
      <c r="G149" s="3">
        <v>1237000</v>
      </c>
      <c r="H149" s="15">
        <v>93.6</v>
      </c>
      <c r="I149" s="3">
        <v>2337000</v>
      </c>
      <c r="J149" s="3">
        <v>215000</v>
      </c>
      <c r="K149" s="3" t="str">
        <f>IF(Table3[[#This Row],[Engagements]]&lt;100000, "low",IF(Table3[[#This Row],[Engagements]]&lt;500000,"medium","high"))</f>
        <v>medium</v>
      </c>
      <c r="L149" s="3">
        <v>37970</v>
      </c>
      <c r="M149" s="2">
        <v>6334</v>
      </c>
      <c r="N149" s="2">
        <v>7870</v>
      </c>
      <c r="O149" s="3">
        <v>36110</v>
      </c>
      <c r="P149" s="9">
        <f>Table3[[#This Row],[Revenue Generated ($)]]-Table3[[#This Row],[Campaign Spend ($)]]</f>
        <v>28240</v>
      </c>
    </row>
    <row r="150" spans="1:16" x14ac:dyDescent="0.3">
      <c r="A150" s="2" t="str">
        <f>"Influencer" &amp;ROW(Table3[[#This Row],[Influencer Name]])</f>
        <v>Influencer150</v>
      </c>
      <c r="B150" s="2" t="s">
        <v>1015</v>
      </c>
      <c r="C150" s="2" t="s">
        <v>1020</v>
      </c>
      <c r="D150" s="2" t="s">
        <v>1032</v>
      </c>
      <c r="E150" s="2" t="str">
        <f>VLOOKUP(TRIM(Table3[[#This Row],[Brand]]), brand[], MATCH("Category", brand[#Headers], 0), FALSE)</f>
        <v>Fashion &amp; Beauty</v>
      </c>
      <c r="F150" s="2" t="s">
        <v>1030</v>
      </c>
      <c r="G150" s="3">
        <v>1245000</v>
      </c>
      <c r="H150" s="15">
        <v>94.2</v>
      </c>
      <c r="I150" s="3">
        <v>2352000</v>
      </c>
      <c r="J150" s="3">
        <v>216400</v>
      </c>
      <c r="K150" s="3" t="str">
        <f>IF(Table3[[#This Row],[Engagements]]&lt;100000, "low",IF(Table3[[#This Row],[Engagements]]&lt;500000,"medium","high"))</f>
        <v>medium</v>
      </c>
      <c r="L150" s="2">
        <v>38220</v>
      </c>
      <c r="M150" s="2">
        <v>6376</v>
      </c>
      <c r="N150" s="2">
        <v>7920</v>
      </c>
      <c r="O150" s="3">
        <v>36340</v>
      </c>
      <c r="P150" s="9">
        <f>Table3[[#This Row],[Revenue Generated ($)]]-Table3[[#This Row],[Campaign Spend ($)]]</f>
        <v>28420</v>
      </c>
    </row>
    <row r="151" spans="1:16" x14ac:dyDescent="0.3">
      <c r="A151" s="2" t="str">
        <f>"Influencer" &amp;ROW(Table3[[#This Row],[Influencer Name]])</f>
        <v>Influencer151</v>
      </c>
      <c r="B151" s="2" t="s">
        <v>1016</v>
      </c>
      <c r="C151" s="2" t="s">
        <v>1021</v>
      </c>
      <c r="D151" s="2" t="s">
        <v>1035</v>
      </c>
      <c r="E151" s="2" t="str">
        <f>VLOOKUP(TRIM(Table3[[#This Row],[Brand]]), brand[], MATCH("Category", brand[#Headers], 0), FALSE)</f>
        <v>Fashion &amp; Beauty</v>
      </c>
      <c r="F151" s="2" t="s">
        <v>1031</v>
      </c>
      <c r="G151" s="3">
        <v>1253000</v>
      </c>
      <c r="H151" s="15">
        <v>94.8</v>
      </c>
      <c r="I151" s="3">
        <v>2367000</v>
      </c>
      <c r="J151" s="3">
        <v>217800</v>
      </c>
      <c r="K151" s="3" t="str">
        <f>IF(Table3[[#This Row],[Engagements]]&lt;100000, "low",IF(Table3[[#This Row],[Engagements]]&lt;500000,"medium","high"))</f>
        <v>medium</v>
      </c>
      <c r="L151" s="3">
        <v>38470</v>
      </c>
      <c r="M151" s="2">
        <v>6418</v>
      </c>
      <c r="N151" s="2">
        <v>7970</v>
      </c>
      <c r="O151" s="3">
        <v>36570</v>
      </c>
      <c r="P151" s="9">
        <f>Table3[[#This Row],[Revenue Generated ($)]]-Table3[[#This Row],[Campaign Spend ($)]]</f>
        <v>28600</v>
      </c>
    </row>
    <row r="152" spans="1:16" x14ac:dyDescent="0.3">
      <c r="A152" s="2" t="str">
        <f>"Influencer" &amp;ROW(Table3[[#This Row],[Influencer Name]])</f>
        <v>Influencer152</v>
      </c>
      <c r="B152" s="2" t="s">
        <v>1014</v>
      </c>
      <c r="C152" s="2" t="s">
        <v>1017</v>
      </c>
      <c r="D152" s="2" t="s">
        <v>1037</v>
      </c>
      <c r="E152" s="2" t="str">
        <f>VLOOKUP(TRIM(Table3[[#This Row],[Brand]]), brand[], MATCH("Category", brand[#Headers], 0), FALSE)</f>
        <v>Fashion &amp; Beauty</v>
      </c>
      <c r="F152" s="2" t="s">
        <v>1026</v>
      </c>
      <c r="G152" s="3">
        <v>1261000</v>
      </c>
      <c r="H152" s="15">
        <v>95.4</v>
      </c>
      <c r="I152" s="3">
        <v>2382000</v>
      </c>
      <c r="J152" s="3">
        <v>219200</v>
      </c>
      <c r="K152" s="3" t="str">
        <f>IF(Table3[[#This Row],[Engagements]]&lt;100000, "low",IF(Table3[[#This Row],[Engagements]]&lt;500000,"medium","high"))</f>
        <v>medium</v>
      </c>
      <c r="L152" s="3">
        <v>38720</v>
      </c>
      <c r="M152" s="2">
        <v>6460</v>
      </c>
      <c r="N152" s="2">
        <v>8020</v>
      </c>
      <c r="O152" s="3">
        <v>36800</v>
      </c>
      <c r="P152" s="9">
        <f>Table3[[#This Row],[Revenue Generated ($)]]-Table3[[#This Row],[Campaign Spend ($)]]</f>
        <v>28780</v>
      </c>
    </row>
    <row r="153" spans="1:16" ht="33" x14ac:dyDescent="0.3">
      <c r="A153" s="2" t="str">
        <f>"Influencer" &amp;ROW(Table3[[#This Row],[Influencer Name]])</f>
        <v>Influencer153</v>
      </c>
      <c r="B153" s="2" t="s">
        <v>1015</v>
      </c>
      <c r="C153" s="2" t="s">
        <v>1018</v>
      </c>
      <c r="D153" s="2" t="s">
        <v>1073</v>
      </c>
      <c r="E153" s="2" t="str">
        <f>VLOOKUP(TRIM(Table3[[#This Row],[Brand]]), brand[], MATCH("Category", brand[#Headers], 0), FALSE)</f>
        <v>Food &amp; Beverages</v>
      </c>
      <c r="F153" s="2" t="s">
        <v>1027</v>
      </c>
      <c r="G153" s="3">
        <v>1269000</v>
      </c>
      <c r="H153" s="15">
        <v>96</v>
      </c>
      <c r="I153" s="3">
        <v>2397000</v>
      </c>
      <c r="J153" s="3">
        <v>220600</v>
      </c>
      <c r="K153" s="3" t="str">
        <f>IF(Table3[[#This Row],[Engagements]]&lt;100000, "low",IF(Table3[[#This Row],[Engagements]]&lt;500000,"medium","high"))</f>
        <v>medium</v>
      </c>
      <c r="L153" s="3">
        <v>38970</v>
      </c>
      <c r="M153" s="2">
        <v>6502</v>
      </c>
      <c r="N153" s="2">
        <v>8070</v>
      </c>
      <c r="O153" s="3">
        <v>37030</v>
      </c>
      <c r="P153" s="9">
        <f>Table3[[#This Row],[Revenue Generated ($)]]-Table3[[#This Row],[Campaign Spend ($)]]</f>
        <v>28960</v>
      </c>
    </row>
    <row r="154" spans="1:16" x14ac:dyDescent="0.3">
      <c r="A154" s="2" t="str">
        <f>"Influencer" &amp;ROW(Table3[[#This Row],[Influencer Name]])</f>
        <v>Influencer154</v>
      </c>
      <c r="B154" s="2" t="s">
        <v>1016</v>
      </c>
      <c r="C154" s="2" t="s">
        <v>1019</v>
      </c>
      <c r="D154" s="2" t="s">
        <v>1037</v>
      </c>
      <c r="E154" s="2" t="str">
        <f>VLOOKUP(TRIM(Table3[[#This Row],[Brand]]), brand[], MATCH("Category", brand[#Headers], 0), FALSE)</f>
        <v>Fashion &amp; Beauty</v>
      </c>
      <c r="F154" s="2" t="s">
        <v>1028</v>
      </c>
      <c r="G154" s="3">
        <v>1277000</v>
      </c>
      <c r="H154" s="15">
        <v>96.6</v>
      </c>
      <c r="I154" s="3">
        <v>2412000</v>
      </c>
      <c r="J154" s="3">
        <v>222000</v>
      </c>
      <c r="K154" s="3" t="str">
        <f>IF(Table3[[#This Row],[Engagements]]&lt;100000, "low",IF(Table3[[#This Row],[Engagements]]&lt;500000,"medium","high"))</f>
        <v>medium</v>
      </c>
      <c r="L154" s="3">
        <v>39220</v>
      </c>
      <c r="M154" s="2">
        <v>6544</v>
      </c>
      <c r="N154" s="2">
        <v>8120</v>
      </c>
      <c r="O154" s="3">
        <v>37260</v>
      </c>
      <c r="P154" s="9">
        <f>Table3[[#This Row],[Revenue Generated ($)]]-Table3[[#This Row],[Campaign Spend ($)]]</f>
        <v>29140</v>
      </c>
    </row>
    <row r="155" spans="1:16" x14ac:dyDescent="0.3">
      <c r="A155" s="2" t="str">
        <f>"Influencer" &amp;ROW(Table3[[#This Row],[Influencer Name]])</f>
        <v>Influencer155</v>
      </c>
      <c r="B155" s="2" t="s">
        <v>1014</v>
      </c>
      <c r="C155" s="2" t="s">
        <v>1020</v>
      </c>
      <c r="D155" s="2" t="s">
        <v>1037</v>
      </c>
      <c r="E155" s="2" t="str">
        <f>VLOOKUP(TRIM(Table3[[#This Row],[Brand]]), brand[], MATCH("Category", brand[#Headers], 0), FALSE)</f>
        <v>Fashion &amp; Beauty</v>
      </c>
      <c r="F155" s="2" t="s">
        <v>1029</v>
      </c>
      <c r="G155" s="3">
        <v>1285000</v>
      </c>
      <c r="H155" s="15">
        <v>97.2</v>
      </c>
      <c r="I155" s="3">
        <v>2427000</v>
      </c>
      <c r="J155" s="3">
        <v>223400</v>
      </c>
      <c r="K155" s="3" t="str">
        <f>IF(Table3[[#This Row],[Engagements]]&lt;100000, "low",IF(Table3[[#This Row],[Engagements]]&lt;500000,"medium","high"))</f>
        <v>medium</v>
      </c>
      <c r="L155" s="2">
        <v>39470</v>
      </c>
      <c r="M155" s="2">
        <v>6586</v>
      </c>
      <c r="N155" s="2">
        <v>8170</v>
      </c>
      <c r="O155" s="3">
        <v>37490</v>
      </c>
      <c r="P155" s="9">
        <f>Table3[[#This Row],[Revenue Generated ($)]]-Table3[[#This Row],[Campaign Spend ($)]]</f>
        <v>29320</v>
      </c>
    </row>
    <row r="156" spans="1:16" x14ac:dyDescent="0.3">
      <c r="A156" s="2" t="str">
        <f>"Influencer" &amp;ROW(Table3[[#This Row],[Influencer Name]])</f>
        <v>Influencer156</v>
      </c>
      <c r="B156" s="2" t="s">
        <v>1015</v>
      </c>
      <c r="C156" s="2" t="s">
        <v>1021</v>
      </c>
      <c r="D156" t="s">
        <v>1039</v>
      </c>
      <c r="E156" t="str">
        <f>VLOOKUP(TRIM(Table3[[#This Row],[Brand]]), brand[], MATCH("Category", brand[#Headers], 0), FALSE)</f>
        <v>E-commerce &amp; Online Services</v>
      </c>
      <c r="F156" s="2" t="s">
        <v>1030</v>
      </c>
      <c r="G156" s="3">
        <v>1293000</v>
      </c>
      <c r="H156" s="15">
        <v>97.8</v>
      </c>
      <c r="I156" s="3">
        <v>2442000</v>
      </c>
      <c r="J156" s="3">
        <v>224800</v>
      </c>
      <c r="K156" s="3" t="str">
        <f>IF(Table3[[#This Row],[Engagements]]&lt;100000, "low",IF(Table3[[#This Row],[Engagements]]&lt;500000,"medium","high"))</f>
        <v>medium</v>
      </c>
      <c r="L156" s="3">
        <v>39720</v>
      </c>
      <c r="M156" s="2">
        <v>6628</v>
      </c>
      <c r="N156" s="2">
        <v>8220</v>
      </c>
      <c r="O156" s="3">
        <v>37720</v>
      </c>
      <c r="P156" s="9">
        <f>Table3[[#This Row],[Revenue Generated ($)]]-Table3[[#This Row],[Campaign Spend ($)]]</f>
        <v>29500</v>
      </c>
    </row>
    <row r="157" spans="1:16" x14ac:dyDescent="0.3">
      <c r="A157" s="2" t="str">
        <f>"Influencer" &amp;ROW(Table3[[#This Row],[Influencer Name]])</f>
        <v>Influencer157</v>
      </c>
      <c r="B157" s="2" t="s">
        <v>1016</v>
      </c>
      <c r="C157" s="2" t="s">
        <v>1017</v>
      </c>
      <c r="D157" t="s">
        <v>1040</v>
      </c>
      <c r="E157" t="str">
        <f>VLOOKUP(TRIM(Table3[[#This Row],[Brand]]), brand[], MATCH("Category", brand[#Headers], 0), FALSE)</f>
        <v>E-commerce &amp; Online Services</v>
      </c>
      <c r="F157" s="2" t="s">
        <v>1031</v>
      </c>
      <c r="G157" s="3">
        <v>1301000</v>
      </c>
      <c r="H157" s="15">
        <v>98.4</v>
      </c>
      <c r="I157" s="3">
        <v>2457000</v>
      </c>
      <c r="J157" s="3">
        <v>226200</v>
      </c>
      <c r="K157" s="3" t="str">
        <f>IF(Table3[[#This Row],[Engagements]]&lt;100000, "low",IF(Table3[[#This Row],[Engagements]]&lt;500000,"medium","high"))</f>
        <v>medium</v>
      </c>
      <c r="L157" s="3">
        <v>39970</v>
      </c>
      <c r="M157" s="2">
        <v>6670</v>
      </c>
      <c r="N157" s="2">
        <v>8270</v>
      </c>
      <c r="O157" s="3">
        <v>37950</v>
      </c>
      <c r="P157" s="9">
        <f>Table3[[#This Row],[Revenue Generated ($)]]-Table3[[#This Row],[Campaign Spend ($)]]</f>
        <v>29680</v>
      </c>
    </row>
    <row r="158" spans="1:16" x14ac:dyDescent="0.3">
      <c r="A158" s="2" t="str">
        <f>"Influencer" &amp;ROW(Table3[[#This Row],[Influencer Name]])</f>
        <v>Influencer158</v>
      </c>
      <c r="B158" s="2" t="s">
        <v>1014</v>
      </c>
      <c r="C158" s="2" t="s">
        <v>1018</v>
      </c>
      <c r="D158" t="s">
        <v>1041</v>
      </c>
      <c r="E158" t="str">
        <f>VLOOKUP(TRIM(Table3[[#This Row],[Brand]]), brand[], MATCH("Category", brand[#Headers], 0), FALSE)</f>
        <v>E-commerce &amp; Online Services</v>
      </c>
      <c r="F158" s="2" t="s">
        <v>1026</v>
      </c>
      <c r="G158" s="3">
        <v>1309000</v>
      </c>
      <c r="H158" s="15">
        <v>99</v>
      </c>
      <c r="I158" s="3">
        <v>2472000</v>
      </c>
      <c r="J158" s="3">
        <v>227600</v>
      </c>
      <c r="K158" s="3" t="str">
        <f>IF(Table3[[#This Row],[Engagements]]&lt;100000, "low",IF(Table3[[#This Row],[Engagements]]&lt;500000,"medium","high"))</f>
        <v>medium</v>
      </c>
      <c r="L158" s="3">
        <v>40220</v>
      </c>
      <c r="M158" s="2">
        <v>6712</v>
      </c>
      <c r="N158" s="2">
        <v>8320</v>
      </c>
      <c r="O158" s="3">
        <v>38180</v>
      </c>
      <c r="P158" s="9">
        <f>Table3[[#This Row],[Revenue Generated ($)]]-Table3[[#This Row],[Campaign Spend ($)]]</f>
        <v>29860</v>
      </c>
    </row>
    <row r="159" spans="1:16" x14ac:dyDescent="0.3">
      <c r="A159" s="2" t="str">
        <f>"Influencer" &amp;ROW(Table3[[#This Row],[Influencer Name]])</f>
        <v>Influencer159</v>
      </c>
      <c r="B159" s="2" t="s">
        <v>1015</v>
      </c>
      <c r="C159" s="2" t="s">
        <v>1019</v>
      </c>
      <c r="D159" t="s">
        <v>1042</v>
      </c>
      <c r="E159" t="str">
        <f>VLOOKUP(TRIM(Table3[[#This Row],[Brand]]), brand[], MATCH("Category", brand[#Headers], 0), FALSE)</f>
        <v>E-commerce &amp; Online Services</v>
      </c>
      <c r="F159" s="2" t="s">
        <v>1027</v>
      </c>
      <c r="G159" s="3">
        <v>1317000</v>
      </c>
      <c r="H159" s="15">
        <v>99.6</v>
      </c>
      <c r="I159" s="3">
        <v>2487000</v>
      </c>
      <c r="J159" s="3">
        <v>229000</v>
      </c>
      <c r="K159" s="3" t="str">
        <f>IF(Table3[[#This Row],[Engagements]]&lt;100000, "low",IF(Table3[[#This Row],[Engagements]]&lt;500000,"medium","high"))</f>
        <v>medium</v>
      </c>
      <c r="L159" s="3">
        <v>40470</v>
      </c>
      <c r="M159" s="2">
        <v>6754</v>
      </c>
      <c r="N159" s="2">
        <v>8370</v>
      </c>
      <c r="O159" s="3">
        <v>38410</v>
      </c>
      <c r="P159" s="9">
        <f>Table3[[#This Row],[Revenue Generated ($)]]-Table3[[#This Row],[Campaign Spend ($)]]</f>
        <v>30040</v>
      </c>
    </row>
    <row r="160" spans="1:16" x14ac:dyDescent="0.3">
      <c r="A160" s="2" t="str">
        <f>"Influencer" &amp;ROW(Table3[[#This Row],[Influencer Name]])</f>
        <v>Influencer160</v>
      </c>
      <c r="B160" s="2" t="s">
        <v>1016</v>
      </c>
      <c r="C160" s="2" t="s">
        <v>1020</v>
      </c>
      <c r="D160" t="s">
        <v>1043</v>
      </c>
      <c r="E160" t="str">
        <f>VLOOKUP(TRIM(Table3[[#This Row],[Brand]]), brand[], MATCH("Category", brand[#Headers], 0), FALSE)</f>
        <v>E-commerce &amp; Online Services</v>
      </c>
      <c r="F160" s="2" t="s">
        <v>1028</v>
      </c>
      <c r="G160" s="3">
        <v>1325000</v>
      </c>
      <c r="H160" s="15">
        <v>100.2</v>
      </c>
      <c r="I160" s="3">
        <v>2502000</v>
      </c>
      <c r="J160" s="3">
        <v>230400</v>
      </c>
      <c r="K160" s="3" t="str">
        <f>IF(Table3[[#This Row],[Engagements]]&lt;100000, "low",IF(Table3[[#This Row],[Engagements]]&lt;500000,"medium","high"))</f>
        <v>medium</v>
      </c>
      <c r="L160" s="2">
        <v>40720</v>
      </c>
      <c r="M160" s="2">
        <v>6796</v>
      </c>
      <c r="N160" s="2">
        <v>8420</v>
      </c>
      <c r="O160" s="3">
        <v>38640</v>
      </c>
      <c r="P160" s="9">
        <f>Table3[[#This Row],[Revenue Generated ($)]]-Table3[[#This Row],[Campaign Spend ($)]]</f>
        <v>30220</v>
      </c>
    </row>
    <row r="161" spans="1:16" ht="33" x14ac:dyDescent="0.3">
      <c r="A161" s="2" t="str">
        <f>"Influencer" &amp;ROW(Table3[[#This Row],[Influencer Name]])</f>
        <v>Influencer161</v>
      </c>
      <c r="B161" s="2" t="s">
        <v>1014</v>
      </c>
      <c r="C161" s="2" t="s">
        <v>1021</v>
      </c>
      <c r="D161" s="2" t="s">
        <v>1044</v>
      </c>
      <c r="E161" s="2" t="str">
        <f>VLOOKUP(TRIM(Table3[[#This Row],[Brand]]), brand[], MATCH("Category", brand[#Headers], 0), FALSE)</f>
        <v>Technology &amp; Gadgets</v>
      </c>
      <c r="F161" s="2" t="s">
        <v>1029</v>
      </c>
      <c r="G161" s="3">
        <v>1333000</v>
      </c>
      <c r="H161" s="15">
        <v>100.8</v>
      </c>
      <c r="I161" s="3">
        <v>2517000</v>
      </c>
      <c r="J161" s="3">
        <v>231800</v>
      </c>
      <c r="K161" s="3" t="str">
        <f>IF(Table3[[#This Row],[Engagements]]&lt;100000, "low",IF(Table3[[#This Row],[Engagements]]&lt;500000,"medium","high"))</f>
        <v>medium</v>
      </c>
      <c r="L161" s="3">
        <v>40970</v>
      </c>
      <c r="M161" s="2">
        <v>6838</v>
      </c>
      <c r="N161" s="2">
        <v>8470</v>
      </c>
      <c r="O161" s="3">
        <v>38870</v>
      </c>
      <c r="P161" s="9">
        <f>Table3[[#This Row],[Revenue Generated ($)]]-Table3[[#This Row],[Campaign Spend ($)]]</f>
        <v>30400</v>
      </c>
    </row>
    <row r="162" spans="1:16" ht="33" x14ac:dyDescent="0.3">
      <c r="A162" s="2" t="str">
        <f>"Influencer" &amp;ROW(Table3[[#This Row],[Influencer Name]])</f>
        <v>Influencer162</v>
      </c>
      <c r="B162" s="2" t="s">
        <v>1015</v>
      </c>
      <c r="C162" s="2" t="s">
        <v>1017</v>
      </c>
      <c r="D162" s="2" t="s">
        <v>1045</v>
      </c>
      <c r="E162" s="2" t="str">
        <f>VLOOKUP(TRIM(Table3[[#This Row],[Brand]]), brand[], MATCH("Category", brand[#Headers], 0), FALSE)</f>
        <v>Technology &amp; Gadgets</v>
      </c>
      <c r="F162" s="2" t="s">
        <v>1030</v>
      </c>
      <c r="G162" s="3">
        <v>1341000</v>
      </c>
      <c r="H162" s="15">
        <v>101.4</v>
      </c>
      <c r="I162" s="3">
        <v>2532000</v>
      </c>
      <c r="J162" s="3">
        <v>233200</v>
      </c>
      <c r="K162" s="3" t="str">
        <f>IF(Table3[[#This Row],[Engagements]]&lt;100000, "low",IF(Table3[[#This Row],[Engagements]]&lt;500000,"medium","high"))</f>
        <v>medium</v>
      </c>
      <c r="L162" s="3">
        <v>41220</v>
      </c>
      <c r="M162" s="2">
        <v>6880</v>
      </c>
      <c r="N162" s="2">
        <v>8520</v>
      </c>
      <c r="O162" s="3">
        <v>39100</v>
      </c>
      <c r="P162" s="9">
        <f>Table3[[#This Row],[Revenue Generated ($)]]-Table3[[#This Row],[Campaign Spend ($)]]</f>
        <v>30580</v>
      </c>
    </row>
    <row r="163" spans="1:16" ht="33" x14ac:dyDescent="0.3">
      <c r="A163" s="2" t="str">
        <f>"Influencer" &amp;ROW(Table3[[#This Row],[Influencer Name]])</f>
        <v>Influencer163</v>
      </c>
      <c r="B163" s="2" t="s">
        <v>1016</v>
      </c>
      <c r="C163" s="2" t="s">
        <v>1018</v>
      </c>
      <c r="D163" s="2" t="s">
        <v>1046</v>
      </c>
      <c r="E163" s="2" t="str">
        <f>VLOOKUP(TRIM(Table3[[#This Row],[Brand]]), brand[], MATCH("Category", brand[#Headers], 0), FALSE)</f>
        <v>Technology &amp; Gadgets</v>
      </c>
      <c r="F163" s="2" t="s">
        <v>1031</v>
      </c>
      <c r="G163" s="3">
        <v>1349000</v>
      </c>
      <c r="H163" s="15">
        <v>102</v>
      </c>
      <c r="I163" s="3">
        <v>2547000</v>
      </c>
      <c r="J163" s="3">
        <v>234600</v>
      </c>
      <c r="K163" s="3" t="str">
        <f>IF(Table3[[#This Row],[Engagements]]&lt;100000, "low",IF(Table3[[#This Row],[Engagements]]&lt;500000,"medium","high"))</f>
        <v>medium</v>
      </c>
      <c r="L163" s="3">
        <v>41470</v>
      </c>
      <c r="M163" s="2">
        <v>6922</v>
      </c>
      <c r="N163" s="2">
        <v>8570</v>
      </c>
      <c r="O163" s="3">
        <v>39330</v>
      </c>
      <c r="P163" s="9">
        <f>Table3[[#This Row],[Revenue Generated ($)]]-Table3[[#This Row],[Campaign Spend ($)]]</f>
        <v>30760</v>
      </c>
    </row>
    <row r="164" spans="1:16" x14ac:dyDescent="0.3">
      <c r="A164" s="2" t="str">
        <f>"Influencer" &amp;ROW(Table3[[#This Row],[Influencer Name]])</f>
        <v>Influencer164</v>
      </c>
      <c r="B164" s="2" t="s">
        <v>1014</v>
      </c>
      <c r="C164" s="2" t="s">
        <v>1019</v>
      </c>
      <c r="D164" s="2" t="s">
        <v>1047</v>
      </c>
      <c r="E164" s="2" t="str">
        <f>VLOOKUP(TRIM(Table3[[#This Row],[Brand]]), brand[], MATCH("Category", brand[#Headers], 0), FALSE)</f>
        <v>Lifestyle &amp; Fitness</v>
      </c>
      <c r="F164" s="2" t="s">
        <v>1026</v>
      </c>
      <c r="G164" s="3">
        <v>1357000</v>
      </c>
      <c r="H164" s="15">
        <v>102.6</v>
      </c>
      <c r="I164" s="3">
        <v>2562000</v>
      </c>
      <c r="J164" s="3">
        <v>236000</v>
      </c>
      <c r="K164" s="3" t="str">
        <f>IF(Table3[[#This Row],[Engagements]]&lt;100000, "low",IF(Table3[[#This Row],[Engagements]]&lt;500000,"medium","high"))</f>
        <v>medium</v>
      </c>
      <c r="L164" s="3">
        <v>41720</v>
      </c>
      <c r="M164" s="2">
        <v>6964</v>
      </c>
      <c r="N164" s="2">
        <v>8620</v>
      </c>
      <c r="O164" s="3">
        <v>39560</v>
      </c>
      <c r="P164" s="9">
        <f>Table3[[#This Row],[Revenue Generated ($)]]-Table3[[#This Row],[Campaign Spend ($)]]</f>
        <v>30940</v>
      </c>
    </row>
    <row r="165" spans="1:16" x14ac:dyDescent="0.3">
      <c r="A165" s="2" t="str">
        <f>"Influencer" &amp;ROW(Table3[[#This Row],[Influencer Name]])</f>
        <v>Influencer165</v>
      </c>
      <c r="B165" s="2" t="s">
        <v>1015</v>
      </c>
      <c r="C165" s="2" t="s">
        <v>1020</v>
      </c>
      <c r="D165" s="2" t="s">
        <v>1048</v>
      </c>
      <c r="E165" s="2" t="str">
        <f>VLOOKUP(TRIM(Table3[[#This Row],[Brand]]), brand[], MATCH("Category", brand[#Headers], 0), FALSE)</f>
        <v>Lifestyle &amp; Fitness</v>
      </c>
      <c r="F165" s="2" t="s">
        <v>1027</v>
      </c>
      <c r="G165" s="3">
        <v>1365000</v>
      </c>
      <c r="H165" s="15">
        <v>103.2</v>
      </c>
      <c r="I165" s="3">
        <v>2577000</v>
      </c>
      <c r="J165" s="3">
        <v>237400</v>
      </c>
      <c r="K165" s="3" t="str">
        <f>IF(Table3[[#This Row],[Engagements]]&lt;100000, "low",IF(Table3[[#This Row],[Engagements]]&lt;500000,"medium","high"))</f>
        <v>medium</v>
      </c>
      <c r="L165" s="2">
        <v>41970</v>
      </c>
      <c r="M165" s="2">
        <v>7006</v>
      </c>
      <c r="N165" s="2">
        <v>8670</v>
      </c>
      <c r="O165" s="3">
        <v>39790</v>
      </c>
      <c r="P165" s="9">
        <f>Table3[[#This Row],[Revenue Generated ($)]]-Table3[[#This Row],[Campaign Spend ($)]]</f>
        <v>31120</v>
      </c>
    </row>
    <row r="166" spans="1:16" x14ac:dyDescent="0.3">
      <c r="A166" s="2" t="str">
        <f>"Influencer" &amp;ROW(Table3[[#This Row],[Influencer Name]])</f>
        <v>Influencer166</v>
      </c>
      <c r="B166" s="2" t="s">
        <v>1016</v>
      </c>
      <c r="C166" s="2" t="s">
        <v>1021</v>
      </c>
      <c r="D166" t="s">
        <v>1049</v>
      </c>
      <c r="E166" t="str">
        <f>VLOOKUP(TRIM(Table3[[#This Row],[Brand]]), brand[], MATCH("Category", brand[#Headers], 0), FALSE)</f>
        <v>Food &amp; Beverages</v>
      </c>
      <c r="F166" s="2" t="s">
        <v>1028</v>
      </c>
      <c r="G166" s="3">
        <v>1373000</v>
      </c>
      <c r="H166" s="15">
        <v>103.8</v>
      </c>
      <c r="I166" s="3">
        <v>2592000</v>
      </c>
      <c r="J166" s="3">
        <v>238800</v>
      </c>
      <c r="K166" s="3" t="str">
        <f>IF(Table3[[#This Row],[Engagements]]&lt;100000, "low",IF(Table3[[#This Row],[Engagements]]&lt;500000,"medium","high"))</f>
        <v>medium</v>
      </c>
      <c r="L166" s="3">
        <v>42220</v>
      </c>
      <c r="M166" s="2">
        <v>7048</v>
      </c>
      <c r="N166" s="2">
        <v>8720</v>
      </c>
      <c r="O166" s="3">
        <v>40020</v>
      </c>
      <c r="P166" s="9">
        <f>Table3[[#This Row],[Revenue Generated ($)]]-Table3[[#This Row],[Campaign Spend ($)]]</f>
        <v>31300</v>
      </c>
    </row>
    <row r="167" spans="1:16" x14ac:dyDescent="0.3">
      <c r="A167" s="2" t="str">
        <f>"Influencer" &amp;ROW(Table3[[#This Row],[Influencer Name]])</f>
        <v>Influencer167</v>
      </c>
      <c r="B167" s="2" t="s">
        <v>1014</v>
      </c>
      <c r="C167" s="2" t="s">
        <v>1017</v>
      </c>
      <c r="D167" t="s">
        <v>1074</v>
      </c>
      <c r="E167" t="str">
        <f>VLOOKUP(TRIM(Table3[[#This Row],[Brand]]), brand[], MATCH("Category", brand[#Headers], 0), FALSE)</f>
        <v>Food &amp; Beverages</v>
      </c>
      <c r="F167" s="2" t="s">
        <v>1029</v>
      </c>
      <c r="G167" s="3">
        <v>1381000</v>
      </c>
      <c r="H167" s="15">
        <v>104.4</v>
      </c>
      <c r="I167" s="3">
        <v>2607000</v>
      </c>
      <c r="J167" s="3">
        <v>240200</v>
      </c>
      <c r="K167" s="3" t="str">
        <f>IF(Table3[[#This Row],[Engagements]]&lt;100000, "low",IF(Table3[[#This Row],[Engagements]]&lt;500000,"medium","high"))</f>
        <v>medium</v>
      </c>
      <c r="L167" s="3">
        <v>42470</v>
      </c>
      <c r="M167" s="2">
        <v>7090</v>
      </c>
      <c r="N167" s="2">
        <v>8770</v>
      </c>
      <c r="O167" s="3">
        <v>40250</v>
      </c>
      <c r="P167" s="9">
        <f>Table3[[#This Row],[Revenue Generated ($)]]-Table3[[#This Row],[Campaign Spend ($)]]</f>
        <v>31480</v>
      </c>
    </row>
    <row r="168" spans="1:16" x14ac:dyDescent="0.3">
      <c r="A168" s="2" t="str">
        <f>"Influencer" &amp;ROW(Table3[[#This Row],[Influencer Name]])</f>
        <v>Influencer168</v>
      </c>
      <c r="B168" s="2" t="s">
        <v>1015</v>
      </c>
      <c r="C168" s="2" t="s">
        <v>1018</v>
      </c>
      <c r="D168" t="s">
        <v>1050</v>
      </c>
      <c r="E168" t="str">
        <f>VLOOKUP(TRIM(Table3[[#This Row],[Brand]]), brand[], MATCH("Category", brand[#Headers], 0), FALSE)</f>
        <v>Food &amp; Beverages</v>
      </c>
      <c r="F168" s="2" t="s">
        <v>1030</v>
      </c>
      <c r="G168" s="3">
        <v>1389000</v>
      </c>
      <c r="H168" s="15">
        <v>105</v>
      </c>
      <c r="I168" s="3">
        <v>2622000</v>
      </c>
      <c r="J168" s="3">
        <v>241600</v>
      </c>
      <c r="K168" s="3" t="str">
        <f>IF(Table3[[#This Row],[Engagements]]&lt;100000, "low",IF(Table3[[#This Row],[Engagements]]&lt;500000,"medium","high"))</f>
        <v>medium</v>
      </c>
      <c r="L168" s="3">
        <v>42720</v>
      </c>
      <c r="M168" s="2">
        <v>7132</v>
      </c>
      <c r="N168" s="2">
        <v>8820</v>
      </c>
      <c r="O168" s="3">
        <v>40480</v>
      </c>
      <c r="P168" s="9">
        <f>Table3[[#This Row],[Revenue Generated ($)]]-Table3[[#This Row],[Campaign Spend ($)]]</f>
        <v>31660</v>
      </c>
    </row>
    <row r="169" spans="1:16" x14ac:dyDescent="0.3">
      <c r="A169" s="2" t="str">
        <f>"Influencer" &amp;ROW(Table3[[#This Row],[Influencer Name]])</f>
        <v>Influencer169</v>
      </c>
      <c r="B169" s="2" t="s">
        <v>1016</v>
      </c>
      <c r="C169" s="2" t="s">
        <v>1019</v>
      </c>
      <c r="D169" t="s">
        <v>1051</v>
      </c>
      <c r="E169" t="str">
        <f>VLOOKUP(TRIM(Table3[[#This Row],[Brand]]), brand[], MATCH("Category", brand[#Headers], 0), FALSE)</f>
        <v>Food &amp; Beverages</v>
      </c>
      <c r="F169" s="2" t="s">
        <v>1031</v>
      </c>
      <c r="G169" s="3">
        <v>1397000</v>
      </c>
      <c r="H169" s="15">
        <v>105.6</v>
      </c>
      <c r="I169" s="3">
        <v>2637000</v>
      </c>
      <c r="J169" s="3">
        <v>243000</v>
      </c>
      <c r="K169" s="3" t="str">
        <f>IF(Table3[[#This Row],[Engagements]]&lt;100000, "low",IF(Table3[[#This Row],[Engagements]]&lt;500000,"medium","high"))</f>
        <v>medium</v>
      </c>
      <c r="L169" s="3">
        <v>42970</v>
      </c>
      <c r="M169" s="2">
        <v>7174</v>
      </c>
      <c r="N169" s="2">
        <v>8870</v>
      </c>
      <c r="O169" s="3">
        <v>40710</v>
      </c>
      <c r="P169" s="9">
        <f>Table3[[#This Row],[Revenue Generated ($)]]-Table3[[#This Row],[Campaign Spend ($)]]</f>
        <v>31840</v>
      </c>
    </row>
    <row r="170" spans="1:16" x14ac:dyDescent="0.3">
      <c r="A170" s="2" t="str">
        <f>"Influencer" &amp;ROW(Table3[[#This Row],[Influencer Name]])</f>
        <v>Influencer170</v>
      </c>
      <c r="B170" s="2" t="s">
        <v>1014</v>
      </c>
      <c r="C170" s="2" t="s">
        <v>1020</v>
      </c>
      <c r="D170" s="2" t="s">
        <v>1038</v>
      </c>
      <c r="E170" s="2" t="str">
        <f>VLOOKUP(TRIM(Table3[[#This Row],[Brand]]), brand[], MATCH("Category", brand[#Headers], 0), FALSE)</f>
        <v>Fashion &amp; Beauty</v>
      </c>
      <c r="F170" s="2" t="s">
        <v>1026</v>
      </c>
      <c r="G170" s="3">
        <v>1405000</v>
      </c>
      <c r="H170" s="15">
        <v>106.2</v>
      </c>
      <c r="I170" s="3">
        <v>2652000</v>
      </c>
      <c r="J170" s="3">
        <v>244400</v>
      </c>
      <c r="K170" s="3" t="str">
        <f>IF(Table3[[#This Row],[Engagements]]&lt;100000, "low",IF(Table3[[#This Row],[Engagements]]&lt;500000,"medium","high"))</f>
        <v>medium</v>
      </c>
      <c r="L170" s="2">
        <v>43220</v>
      </c>
      <c r="M170" s="2">
        <v>7216</v>
      </c>
      <c r="N170" s="2">
        <v>8920</v>
      </c>
      <c r="O170" s="3">
        <v>40940</v>
      </c>
      <c r="P170" s="9">
        <f>Table3[[#This Row],[Revenue Generated ($)]]-Table3[[#This Row],[Campaign Spend ($)]]</f>
        <v>32020</v>
      </c>
    </row>
    <row r="171" spans="1:16" x14ac:dyDescent="0.3">
      <c r="A171" s="2" t="str">
        <f>"Influencer" &amp;ROW(Table3[[#This Row],[Influencer Name]])</f>
        <v>Influencer171</v>
      </c>
      <c r="B171" s="2" t="s">
        <v>1015</v>
      </c>
      <c r="C171" s="2" t="s">
        <v>1021</v>
      </c>
      <c r="D171" s="2" t="s">
        <v>1036</v>
      </c>
      <c r="E171" s="2" t="str">
        <f>VLOOKUP(TRIM(Table3[[#This Row],[Brand]]), brand[], MATCH("Category", brand[#Headers], 0), FALSE)</f>
        <v>Fashion &amp; Beauty</v>
      </c>
      <c r="F171" s="2" t="s">
        <v>1027</v>
      </c>
      <c r="G171" s="3">
        <v>1413000</v>
      </c>
      <c r="H171" s="15">
        <v>106.8</v>
      </c>
      <c r="I171" s="3">
        <v>2667000</v>
      </c>
      <c r="J171" s="3">
        <v>245800</v>
      </c>
      <c r="K171" s="3" t="str">
        <f>IF(Table3[[#This Row],[Engagements]]&lt;100000, "low",IF(Table3[[#This Row],[Engagements]]&lt;500000,"medium","high"))</f>
        <v>medium</v>
      </c>
      <c r="L171" s="3">
        <v>43470</v>
      </c>
      <c r="M171" s="2">
        <v>7258</v>
      </c>
      <c r="N171" s="2">
        <v>8970</v>
      </c>
      <c r="O171" s="3">
        <v>41170</v>
      </c>
      <c r="P171" s="9">
        <f>Table3[[#This Row],[Revenue Generated ($)]]-Table3[[#This Row],[Campaign Spend ($)]]</f>
        <v>32200</v>
      </c>
    </row>
    <row r="172" spans="1:16" x14ac:dyDescent="0.3">
      <c r="A172" s="2" t="str">
        <f>"Influencer" &amp;ROW(Table3[[#This Row],[Influencer Name]])</f>
        <v>Influencer172</v>
      </c>
      <c r="B172" s="2" t="s">
        <v>1016</v>
      </c>
      <c r="C172" s="2" t="s">
        <v>1017</v>
      </c>
      <c r="D172" s="2" t="s">
        <v>1034</v>
      </c>
      <c r="E172" s="2" t="str">
        <f>VLOOKUP(TRIM(Table3[[#This Row],[Brand]]), brand[], MATCH("Category", brand[#Headers], 0), FALSE)</f>
        <v>Fashion &amp; Beauty</v>
      </c>
      <c r="F172" s="2" t="s">
        <v>1028</v>
      </c>
      <c r="G172" s="3">
        <v>1421000</v>
      </c>
      <c r="H172" s="15">
        <v>107.4</v>
      </c>
      <c r="I172" s="3">
        <v>2682000</v>
      </c>
      <c r="J172" s="3">
        <v>247200</v>
      </c>
      <c r="K172" s="3" t="str">
        <f>IF(Table3[[#This Row],[Engagements]]&lt;100000, "low",IF(Table3[[#This Row],[Engagements]]&lt;500000,"medium","high"))</f>
        <v>medium</v>
      </c>
      <c r="L172" s="3">
        <v>43720</v>
      </c>
      <c r="M172" s="2">
        <v>7300</v>
      </c>
      <c r="N172" s="2">
        <v>9020</v>
      </c>
      <c r="O172" s="3">
        <v>41400</v>
      </c>
      <c r="P172" s="9">
        <f>Table3[[#This Row],[Revenue Generated ($)]]-Table3[[#This Row],[Campaign Spend ($)]]</f>
        <v>32380</v>
      </c>
    </row>
    <row r="173" spans="1:16" x14ac:dyDescent="0.3">
      <c r="A173" s="2" t="str">
        <f>"Influencer" &amp;ROW(Table3[[#This Row],[Influencer Name]])</f>
        <v>Influencer173</v>
      </c>
      <c r="B173" s="2" t="s">
        <v>1014</v>
      </c>
      <c r="C173" s="2" t="s">
        <v>1018</v>
      </c>
      <c r="D173" s="2" t="s">
        <v>1033</v>
      </c>
      <c r="E173" s="2" t="str">
        <f>VLOOKUP(TRIM(Table3[[#This Row],[Brand]]), brand[], MATCH("Category", brand[#Headers], 0), FALSE)</f>
        <v>Fashion &amp; Beauty</v>
      </c>
      <c r="F173" s="2" t="s">
        <v>1029</v>
      </c>
      <c r="G173" s="3">
        <v>1429000</v>
      </c>
      <c r="H173" s="15">
        <v>108</v>
      </c>
      <c r="I173" s="3">
        <v>2697000</v>
      </c>
      <c r="J173" s="3">
        <v>248600</v>
      </c>
      <c r="K173" s="3" t="str">
        <f>IF(Table3[[#This Row],[Engagements]]&lt;100000, "low",IF(Table3[[#This Row],[Engagements]]&lt;500000,"medium","high"))</f>
        <v>medium</v>
      </c>
      <c r="L173" s="3">
        <v>43970</v>
      </c>
      <c r="M173" s="2">
        <v>7342</v>
      </c>
      <c r="N173" s="2">
        <v>9070</v>
      </c>
      <c r="O173" s="3">
        <v>41630</v>
      </c>
      <c r="P173" s="9">
        <f>Table3[[#This Row],[Revenue Generated ($)]]-Table3[[#This Row],[Campaign Spend ($)]]</f>
        <v>32560</v>
      </c>
    </row>
    <row r="174" spans="1:16" x14ac:dyDescent="0.3">
      <c r="A174" s="2" t="str">
        <f>"Influencer" &amp;ROW(Table3[[#This Row],[Influencer Name]])</f>
        <v>Influencer174</v>
      </c>
      <c r="B174" s="2" t="s">
        <v>1015</v>
      </c>
      <c r="C174" s="2" t="s">
        <v>1019</v>
      </c>
      <c r="D174" s="2" t="s">
        <v>1032</v>
      </c>
      <c r="E174" s="2" t="str">
        <f>VLOOKUP(TRIM(Table3[[#This Row],[Brand]]), brand[], MATCH("Category", brand[#Headers], 0), FALSE)</f>
        <v>Fashion &amp; Beauty</v>
      </c>
      <c r="F174" s="2" t="s">
        <v>1030</v>
      </c>
      <c r="G174" s="3">
        <v>1437000</v>
      </c>
      <c r="H174" s="15">
        <v>108.6</v>
      </c>
      <c r="I174" s="3">
        <v>2712000</v>
      </c>
      <c r="J174" s="3">
        <v>250000</v>
      </c>
      <c r="K174" s="3" t="str">
        <f>IF(Table3[[#This Row],[Engagements]]&lt;100000, "low",IF(Table3[[#This Row],[Engagements]]&lt;500000,"medium","high"))</f>
        <v>medium</v>
      </c>
      <c r="L174" s="3">
        <v>44220</v>
      </c>
      <c r="M174" s="2">
        <v>7384</v>
      </c>
      <c r="N174" s="2">
        <v>9120</v>
      </c>
      <c r="O174" s="3">
        <v>41860</v>
      </c>
      <c r="P174" s="9">
        <f>Table3[[#This Row],[Revenue Generated ($)]]-Table3[[#This Row],[Campaign Spend ($)]]</f>
        <v>32740</v>
      </c>
    </row>
    <row r="175" spans="1:16" x14ac:dyDescent="0.3">
      <c r="A175" s="2" t="str">
        <f>"Influencer" &amp;ROW(Table3[[#This Row],[Influencer Name]])</f>
        <v>Influencer175</v>
      </c>
      <c r="B175" s="2" t="s">
        <v>1016</v>
      </c>
      <c r="C175" s="2" t="s">
        <v>1020</v>
      </c>
      <c r="D175" s="2" t="s">
        <v>1035</v>
      </c>
      <c r="E175" s="2" t="str">
        <f>VLOOKUP(TRIM(Table3[[#This Row],[Brand]]), brand[], MATCH("Category", brand[#Headers], 0), FALSE)</f>
        <v>Fashion &amp; Beauty</v>
      </c>
      <c r="F175" s="2" t="s">
        <v>1031</v>
      </c>
      <c r="G175" s="3">
        <v>1445000</v>
      </c>
      <c r="H175" s="15">
        <v>109.2</v>
      </c>
      <c r="I175" s="3">
        <v>2727000</v>
      </c>
      <c r="J175" s="3">
        <v>251400</v>
      </c>
      <c r="K175" s="3" t="str">
        <f>IF(Table3[[#This Row],[Engagements]]&lt;100000, "low",IF(Table3[[#This Row],[Engagements]]&lt;500000,"medium","high"))</f>
        <v>medium</v>
      </c>
      <c r="L175" s="2">
        <v>44470</v>
      </c>
      <c r="M175" s="2">
        <v>7426</v>
      </c>
      <c r="N175" s="2">
        <v>9170</v>
      </c>
      <c r="O175" s="3">
        <v>42090</v>
      </c>
      <c r="P175" s="9">
        <f>Table3[[#This Row],[Revenue Generated ($)]]-Table3[[#This Row],[Campaign Spend ($)]]</f>
        <v>32920</v>
      </c>
    </row>
    <row r="176" spans="1:16" x14ac:dyDescent="0.3">
      <c r="A176" s="2" t="str">
        <f>"Influencer" &amp;ROW(Table3[[#This Row],[Influencer Name]])</f>
        <v>Influencer176</v>
      </c>
      <c r="B176" s="2" t="s">
        <v>1014</v>
      </c>
      <c r="C176" s="2" t="s">
        <v>1021</v>
      </c>
      <c r="D176" s="2" t="s">
        <v>1037</v>
      </c>
      <c r="E176" s="2" t="str">
        <f>VLOOKUP(TRIM(Table3[[#This Row],[Brand]]), brand[], MATCH("Category", brand[#Headers], 0), FALSE)</f>
        <v>Fashion &amp; Beauty</v>
      </c>
      <c r="F176" s="2" t="s">
        <v>1026</v>
      </c>
      <c r="G176" s="3">
        <v>1453000</v>
      </c>
      <c r="H176" s="15">
        <v>109.8</v>
      </c>
      <c r="I176" s="3">
        <v>2742000</v>
      </c>
      <c r="J176" s="3">
        <v>252800</v>
      </c>
      <c r="K176" s="3" t="str">
        <f>IF(Table3[[#This Row],[Engagements]]&lt;100000, "low",IF(Table3[[#This Row],[Engagements]]&lt;500000,"medium","high"))</f>
        <v>medium</v>
      </c>
      <c r="L176" s="3">
        <v>44720</v>
      </c>
      <c r="M176" s="2">
        <v>7468</v>
      </c>
      <c r="N176" s="2">
        <v>9220</v>
      </c>
      <c r="O176" s="3">
        <v>42320</v>
      </c>
      <c r="P176" s="9">
        <f>Table3[[#This Row],[Revenue Generated ($)]]-Table3[[#This Row],[Campaign Spend ($)]]</f>
        <v>33100</v>
      </c>
    </row>
    <row r="177" spans="1:16" ht="33" x14ac:dyDescent="0.3">
      <c r="A177" s="2" t="str">
        <f>"Influencer" &amp;ROW(Table3[[#This Row],[Influencer Name]])</f>
        <v>Influencer177</v>
      </c>
      <c r="B177" s="2" t="s">
        <v>1015</v>
      </c>
      <c r="C177" s="2" t="s">
        <v>1017</v>
      </c>
      <c r="D177" s="2" t="s">
        <v>1073</v>
      </c>
      <c r="E177" s="2" t="str">
        <f>VLOOKUP(TRIM(Table3[[#This Row],[Brand]]), brand[], MATCH("Category", brand[#Headers], 0), FALSE)</f>
        <v>Food &amp; Beverages</v>
      </c>
      <c r="F177" s="2" t="s">
        <v>1027</v>
      </c>
      <c r="G177" s="3">
        <v>1461000</v>
      </c>
      <c r="H177" s="15">
        <v>110.4</v>
      </c>
      <c r="I177" s="3">
        <v>2757000</v>
      </c>
      <c r="J177" s="3">
        <v>254200</v>
      </c>
      <c r="K177" s="3" t="str">
        <f>IF(Table3[[#This Row],[Engagements]]&lt;100000, "low",IF(Table3[[#This Row],[Engagements]]&lt;500000,"medium","high"))</f>
        <v>medium</v>
      </c>
      <c r="L177" s="3">
        <v>44970</v>
      </c>
      <c r="M177" s="2">
        <v>7510</v>
      </c>
      <c r="N177" s="2">
        <v>9270</v>
      </c>
      <c r="O177" s="3">
        <v>42550</v>
      </c>
      <c r="P177" s="9">
        <f>Table3[[#This Row],[Revenue Generated ($)]]-Table3[[#This Row],[Campaign Spend ($)]]</f>
        <v>33280</v>
      </c>
    </row>
    <row r="178" spans="1:16" x14ac:dyDescent="0.3">
      <c r="A178" s="2" t="str">
        <f>"Influencer" &amp;ROW(Table3[[#This Row],[Influencer Name]])</f>
        <v>Influencer178</v>
      </c>
      <c r="B178" s="2" t="s">
        <v>1016</v>
      </c>
      <c r="C178" s="2" t="s">
        <v>1018</v>
      </c>
      <c r="D178" s="2" t="s">
        <v>1037</v>
      </c>
      <c r="E178" s="2" t="str">
        <f>VLOOKUP(TRIM(Table3[[#This Row],[Brand]]), brand[], MATCH("Category", brand[#Headers], 0), FALSE)</f>
        <v>Fashion &amp; Beauty</v>
      </c>
      <c r="F178" s="2" t="s">
        <v>1028</v>
      </c>
      <c r="G178" s="3">
        <v>1469000</v>
      </c>
      <c r="H178" s="15">
        <v>111</v>
      </c>
      <c r="I178" s="3">
        <v>2772000</v>
      </c>
      <c r="J178" s="3">
        <v>255600</v>
      </c>
      <c r="K178" s="3" t="str">
        <f>IF(Table3[[#This Row],[Engagements]]&lt;100000, "low",IF(Table3[[#This Row],[Engagements]]&lt;500000,"medium","high"))</f>
        <v>medium</v>
      </c>
      <c r="L178" s="3">
        <v>45220</v>
      </c>
      <c r="M178" s="2">
        <v>7552</v>
      </c>
      <c r="N178" s="2">
        <v>9320</v>
      </c>
      <c r="O178" s="3">
        <v>42780</v>
      </c>
      <c r="P178" s="9">
        <f>Table3[[#This Row],[Revenue Generated ($)]]-Table3[[#This Row],[Campaign Spend ($)]]</f>
        <v>33460</v>
      </c>
    </row>
    <row r="179" spans="1:16" x14ac:dyDescent="0.3">
      <c r="A179" s="2" t="str">
        <f>"Influencer" &amp;ROW(Table3[[#This Row],[Influencer Name]])</f>
        <v>Influencer179</v>
      </c>
      <c r="B179" s="2" t="s">
        <v>1014</v>
      </c>
      <c r="C179" s="2" t="s">
        <v>1019</v>
      </c>
      <c r="D179" s="2" t="s">
        <v>1037</v>
      </c>
      <c r="E179" s="2" t="str">
        <f>VLOOKUP(TRIM(Table3[[#This Row],[Brand]]), brand[], MATCH("Category", brand[#Headers], 0), FALSE)</f>
        <v>Fashion &amp; Beauty</v>
      </c>
      <c r="F179" s="2" t="s">
        <v>1029</v>
      </c>
      <c r="G179" s="3">
        <v>1477000</v>
      </c>
      <c r="H179" s="15">
        <v>111.6</v>
      </c>
      <c r="I179" s="3">
        <v>2787000</v>
      </c>
      <c r="J179" s="3">
        <v>257000</v>
      </c>
      <c r="K179" s="3" t="str">
        <f>IF(Table3[[#This Row],[Engagements]]&lt;100000, "low",IF(Table3[[#This Row],[Engagements]]&lt;500000,"medium","high"))</f>
        <v>medium</v>
      </c>
      <c r="L179" s="3">
        <v>45470</v>
      </c>
      <c r="M179" s="2">
        <v>7594</v>
      </c>
      <c r="N179" s="2">
        <v>9370</v>
      </c>
      <c r="O179" s="3">
        <v>43010</v>
      </c>
      <c r="P179" s="9">
        <f>Table3[[#This Row],[Revenue Generated ($)]]-Table3[[#This Row],[Campaign Spend ($)]]</f>
        <v>33640</v>
      </c>
    </row>
    <row r="180" spans="1:16" x14ac:dyDescent="0.3">
      <c r="A180" s="2" t="str">
        <f>"Influencer" &amp;ROW(Table3[[#This Row],[Influencer Name]])</f>
        <v>Influencer180</v>
      </c>
      <c r="B180" s="2" t="s">
        <v>1015</v>
      </c>
      <c r="C180" s="2" t="s">
        <v>1020</v>
      </c>
      <c r="D180" t="s">
        <v>1039</v>
      </c>
      <c r="E180" t="str">
        <f>VLOOKUP(TRIM(Table3[[#This Row],[Brand]]), brand[], MATCH("Category", brand[#Headers], 0), FALSE)</f>
        <v>E-commerce &amp; Online Services</v>
      </c>
      <c r="F180" s="2" t="s">
        <v>1030</v>
      </c>
      <c r="G180" s="3">
        <v>1485000</v>
      </c>
      <c r="H180" s="15">
        <v>112.2</v>
      </c>
      <c r="I180" s="3">
        <v>2802000</v>
      </c>
      <c r="J180" s="3">
        <v>258400</v>
      </c>
      <c r="K180" s="3" t="str">
        <f>IF(Table3[[#This Row],[Engagements]]&lt;100000, "low",IF(Table3[[#This Row],[Engagements]]&lt;500000,"medium","high"))</f>
        <v>medium</v>
      </c>
      <c r="L180" s="2">
        <v>45720</v>
      </c>
      <c r="M180" s="2">
        <v>7636</v>
      </c>
      <c r="N180" s="2">
        <v>9420</v>
      </c>
      <c r="O180" s="3">
        <v>43240</v>
      </c>
      <c r="P180" s="9">
        <f>Table3[[#This Row],[Revenue Generated ($)]]-Table3[[#This Row],[Campaign Spend ($)]]</f>
        <v>33820</v>
      </c>
    </row>
    <row r="181" spans="1:16" x14ac:dyDescent="0.3">
      <c r="A181" s="2" t="str">
        <f>"Influencer" &amp;ROW(Table3[[#This Row],[Influencer Name]])</f>
        <v>Influencer181</v>
      </c>
      <c r="B181" s="2" t="s">
        <v>1016</v>
      </c>
      <c r="C181" s="2" t="s">
        <v>1021</v>
      </c>
      <c r="D181" t="s">
        <v>1040</v>
      </c>
      <c r="E181" t="str">
        <f>VLOOKUP(TRIM(Table3[[#This Row],[Brand]]), brand[], MATCH("Category", brand[#Headers], 0), FALSE)</f>
        <v>E-commerce &amp; Online Services</v>
      </c>
      <c r="F181" s="2" t="s">
        <v>1031</v>
      </c>
      <c r="G181" s="3">
        <v>1493000</v>
      </c>
      <c r="H181" s="15">
        <v>112.8</v>
      </c>
      <c r="I181" s="3">
        <v>2817000</v>
      </c>
      <c r="J181" s="3">
        <v>259800</v>
      </c>
      <c r="K181" s="3" t="str">
        <f>IF(Table3[[#This Row],[Engagements]]&lt;100000, "low",IF(Table3[[#This Row],[Engagements]]&lt;500000,"medium","high"))</f>
        <v>medium</v>
      </c>
      <c r="L181" s="3">
        <v>45970</v>
      </c>
      <c r="M181" s="2">
        <v>7678</v>
      </c>
      <c r="N181" s="2">
        <v>9470</v>
      </c>
      <c r="O181" s="3">
        <v>43470</v>
      </c>
      <c r="P181" s="9">
        <f>Table3[[#This Row],[Revenue Generated ($)]]-Table3[[#This Row],[Campaign Spend ($)]]</f>
        <v>34000</v>
      </c>
    </row>
    <row r="182" spans="1:16" x14ac:dyDescent="0.3">
      <c r="A182" s="2" t="str">
        <f>"Influencer" &amp;ROW(Table3[[#This Row],[Influencer Name]])</f>
        <v>Influencer182</v>
      </c>
      <c r="B182" s="2" t="s">
        <v>1014</v>
      </c>
      <c r="C182" s="2" t="s">
        <v>1017</v>
      </c>
      <c r="D182" t="s">
        <v>1041</v>
      </c>
      <c r="E182" t="str">
        <f>VLOOKUP(TRIM(Table3[[#This Row],[Brand]]), brand[], MATCH("Category", brand[#Headers], 0), FALSE)</f>
        <v>E-commerce &amp; Online Services</v>
      </c>
      <c r="F182" s="2" t="s">
        <v>1026</v>
      </c>
      <c r="G182" s="3">
        <v>1501000</v>
      </c>
      <c r="H182" s="15">
        <v>113.4</v>
      </c>
      <c r="I182" s="3">
        <v>2832000</v>
      </c>
      <c r="J182" s="3">
        <v>261200</v>
      </c>
      <c r="K182" s="3" t="str">
        <f>IF(Table3[[#This Row],[Engagements]]&lt;100000, "low",IF(Table3[[#This Row],[Engagements]]&lt;500000,"medium","high"))</f>
        <v>medium</v>
      </c>
      <c r="L182" s="3">
        <v>46220</v>
      </c>
      <c r="M182" s="2">
        <v>7720</v>
      </c>
      <c r="N182" s="2">
        <v>9520</v>
      </c>
      <c r="O182" s="3">
        <v>43700</v>
      </c>
      <c r="P182" s="9">
        <f>Table3[[#This Row],[Revenue Generated ($)]]-Table3[[#This Row],[Campaign Spend ($)]]</f>
        <v>34180</v>
      </c>
    </row>
    <row r="183" spans="1:16" x14ac:dyDescent="0.3">
      <c r="A183" s="2" t="str">
        <f>"Influencer" &amp;ROW(Table3[[#This Row],[Influencer Name]])</f>
        <v>Influencer183</v>
      </c>
      <c r="B183" s="2" t="s">
        <v>1015</v>
      </c>
      <c r="C183" s="2" t="s">
        <v>1018</v>
      </c>
      <c r="D183" t="s">
        <v>1042</v>
      </c>
      <c r="E183" t="str">
        <f>VLOOKUP(TRIM(Table3[[#This Row],[Brand]]), brand[], MATCH("Category", brand[#Headers], 0), FALSE)</f>
        <v>E-commerce &amp; Online Services</v>
      </c>
      <c r="F183" s="2" t="s">
        <v>1027</v>
      </c>
      <c r="G183" s="3">
        <v>1509000</v>
      </c>
      <c r="H183" s="15">
        <v>114</v>
      </c>
      <c r="I183" s="3">
        <v>2847000</v>
      </c>
      <c r="J183" s="3">
        <v>262600</v>
      </c>
      <c r="K183" s="3" t="str">
        <f>IF(Table3[[#This Row],[Engagements]]&lt;100000, "low",IF(Table3[[#This Row],[Engagements]]&lt;500000,"medium","high"))</f>
        <v>medium</v>
      </c>
      <c r="L183" s="3">
        <v>46470</v>
      </c>
      <c r="M183" s="2">
        <v>7762</v>
      </c>
      <c r="N183" s="2">
        <v>9570</v>
      </c>
      <c r="O183" s="3">
        <v>43930</v>
      </c>
      <c r="P183" s="9">
        <f>Table3[[#This Row],[Revenue Generated ($)]]-Table3[[#This Row],[Campaign Spend ($)]]</f>
        <v>34360</v>
      </c>
    </row>
    <row r="184" spans="1:16" x14ac:dyDescent="0.3">
      <c r="A184" s="2" t="str">
        <f>"Influencer" &amp;ROW(Table3[[#This Row],[Influencer Name]])</f>
        <v>Influencer184</v>
      </c>
      <c r="B184" s="2" t="s">
        <v>1016</v>
      </c>
      <c r="C184" s="2" t="s">
        <v>1019</v>
      </c>
      <c r="D184" t="s">
        <v>1043</v>
      </c>
      <c r="E184" t="str">
        <f>VLOOKUP(TRIM(Table3[[#This Row],[Brand]]), brand[], MATCH("Category", brand[#Headers], 0), FALSE)</f>
        <v>E-commerce &amp; Online Services</v>
      </c>
      <c r="F184" s="2" t="s">
        <v>1028</v>
      </c>
      <c r="G184" s="3">
        <v>1517000</v>
      </c>
      <c r="H184" s="15">
        <v>114.6</v>
      </c>
      <c r="I184" s="3">
        <v>2862000</v>
      </c>
      <c r="J184" s="3">
        <v>264000</v>
      </c>
      <c r="K184" s="3" t="str">
        <f>IF(Table3[[#This Row],[Engagements]]&lt;100000, "low",IF(Table3[[#This Row],[Engagements]]&lt;500000,"medium","high"))</f>
        <v>medium</v>
      </c>
      <c r="L184" s="3">
        <v>46720</v>
      </c>
      <c r="M184" s="2">
        <v>7804</v>
      </c>
      <c r="N184" s="2">
        <v>9620</v>
      </c>
      <c r="O184" s="3">
        <v>44160</v>
      </c>
      <c r="P184" s="9">
        <f>Table3[[#This Row],[Revenue Generated ($)]]-Table3[[#This Row],[Campaign Spend ($)]]</f>
        <v>34540</v>
      </c>
    </row>
    <row r="185" spans="1:16" ht="33" x14ac:dyDescent="0.3">
      <c r="A185" s="2" t="str">
        <f>"Influencer" &amp;ROW(Table3[[#This Row],[Influencer Name]])</f>
        <v>Influencer185</v>
      </c>
      <c r="B185" s="2" t="s">
        <v>1014</v>
      </c>
      <c r="C185" s="2" t="s">
        <v>1020</v>
      </c>
      <c r="D185" s="2" t="s">
        <v>1044</v>
      </c>
      <c r="E185" s="2" t="str">
        <f>VLOOKUP(TRIM(Table3[[#This Row],[Brand]]), brand[], MATCH("Category", brand[#Headers], 0), FALSE)</f>
        <v>Technology &amp; Gadgets</v>
      </c>
      <c r="F185" s="2" t="s">
        <v>1029</v>
      </c>
      <c r="G185" s="3">
        <v>1525000</v>
      </c>
      <c r="H185" s="15">
        <v>115.2</v>
      </c>
      <c r="I185" s="3">
        <v>2877000</v>
      </c>
      <c r="J185" s="3">
        <v>265400</v>
      </c>
      <c r="K185" s="3" t="str">
        <f>IF(Table3[[#This Row],[Engagements]]&lt;100000, "low",IF(Table3[[#This Row],[Engagements]]&lt;500000,"medium","high"))</f>
        <v>medium</v>
      </c>
      <c r="L185" s="2">
        <v>46970</v>
      </c>
      <c r="M185" s="2">
        <v>7846</v>
      </c>
      <c r="N185" s="2">
        <v>9670</v>
      </c>
      <c r="O185" s="3">
        <v>44390</v>
      </c>
      <c r="P185" s="9">
        <f>Table3[[#This Row],[Revenue Generated ($)]]-Table3[[#This Row],[Campaign Spend ($)]]</f>
        <v>34720</v>
      </c>
    </row>
    <row r="186" spans="1:16" ht="33" x14ac:dyDescent="0.3">
      <c r="A186" s="2" t="str">
        <f>"Influencer" &amp;ROW(Table3[[#This Row],[Influencer Name]])</f>
        <v>Influencer186</v>
      </c>
      <c r="B186" s="2" t="s">
        <v>1015</v>
      </c>
      <c r="C186" s="2" t="s">
        <v>1021</v>
      </c>
      <c r="D186" s="2" t="s">
        <v>1045</v>
      </c>
      <c r="E186" s="2" t="str">
        <f>VLOOKUP(TRIM(Table3[[#This Row],[Brand]]), brand[], MATCH("Category", brand[#Headers], 0), FALSE)</f>
        <v>Technology &amp; Gadgets</v>
      </c>
      <c r="F186" s="2" t="s">
        <v>1030</v>
      </c>
      <c r="G186" s="3">
        <v>1533000</v>
      </c>
      <c r="H186" s="15">
        <v>115.8</v>
      </c>
      <c r="I186" s="3">
        <v>2892000</v>
      </c>
      <c r="J186" s="3">
        <v>266800</v>
      </c>
      <c r="K186" s="3" t="str">
        <f>IF(Table3[[#This Row],[Engagements]]&lt;100000, "low",IF(Table3[[#This Row],[Engagements]]&lt;500000,"medium","high"))</f>
        <v>medium</v>
      </c>
      <c r="L186" s="3">
        <v>47220</v>
      </c>
      <c r="M186" s="2">
        <v>7888</v>
      </c>
      <c r="N186" s="2">
        <v>9720</v>
      </c>
      <c r="O186" s="3">
        <v>44620</v>
      </c>
      <c r="P186" s="9">
        <f>Table3[[#This Row],[Revenue Generated ($)]]-Table3[[#This Row],[Campaign Spend ($)]]</f>
        <v>34900</v>
      </c>
    </row>
    <row r="187" spans="1:16" ht="33" x14ac:dyDescent="0.3">
      <c r="A187" s="2" t="str">
        <f>"Influencer" &amp;ROW(Table3[[#This Row],[Influencer Name]])</f>
        <v>Influencer187</v>
      </c>
      <c r="B187" s="2" t="s">
        <v>1016</v>
      </c>
      <c r="C187" s="2" t="s">
        <v>1017</v>
      </c>
      <c r="D187" s="2" t="s">
        <v>1046</v>
      </c>
      <c r="E187" s="2" t="str">
        <f>VLOOKUP(TRIM(Table3[[#This Row],[Brand]]), brand[], MATCH("Category", brand[#Headers], 0), FALSE)</f>
        <v>Technology &amp; Gadgets</v>
      </c>
      <c r="F187" s="2" t="s">
        <v>1031</v>
      </c>
      <c r="G187" s="3">
        <v>1541000</v>
      </c>
      <c r="H187" s="15">
        <v>116.4</v>
      </c>
      <c r="I187" s="3">
        <v>2907000</v>
      </c>
      <c r="J187" s="3">
        <v>268200</v>
      </c>
      <c r="K187" s="3" t="str">
        <f>IF(Table3[[#This Row],[Engagements]]&lt;100000, "low",IF(Table3[[#This Row],[Engagements]]&lt;500000,"medium","high"))</f>
        <v>medium</v>
      </c>
      <c r="L187" s="3">
        <v>47470</v>
      </c>
      <c r="M187" s="2">
        <v>7930</v>
      </c>
      <c r="N187" s="2">
        <v>9770</v>
      </c>
      <c r="O187" s="3">
        <v>44850</v>
      </c>
      <c r="P187" s="9">
        <f>Table3[[#This Row],[Revenue Generated ($)]]-Table3[[#This Row],[Campaign Spend ($)]]</f>
        <v>35080</v>
      </c>
    </row>
    <row r="188" spans="1:16" x14ac:dyDescent="0.3">
      <c r="A188" s="2" t="str">
        <f>"Influencer" &amp;ROW(Table3[[#This Row],[Influencer Name]])</f>
        <v>Influencer188</v>
      </c>
      <c r="B188" s="2" t="s">
        <v>1014</v>
      </c>
      <c r="C188" s="2" t="s">
        <v>1018</v>
      </c>
      <c r="D188" s="2" t="s">
        <v>1047</v>
      </c>
      <c r="E188" s="2" t="str">
        <f>VLOOKUP(TRIM(Table3[[#This Row],[Brand]]), brand[], MATCH("Category", brand[#Headers], 0), FALSE)</f>
        <v>Lifestyle &amp; Fitness</v>
      </c>
      <c r="F188" s="2" t="s">
        <v>1026</v>
      </c>
      <c r="G188" s="3">
        <v>1549000</v>
      </c>
      <c r="H188" s="15">
        <v>117</v>
      </c>
      <c r="I188" s="3">
        <v>2922000</v>
      </c>
      <c r="J188" s="3">
        <v>269600</v>
      </c>
      <c r="K188" s="3" t="str">
        <f>IF(Table3[[#This Row],[Engagements]]&lt;100000, "low",IF(Table3[[#This Row],[Engagements]]&lt;500000,"medium","high"))</f>
        <v>medium</v>
      </c>
      <c r="L188" s="3">
        <v>47720</v>
      </c>
      <c r="M188" s="2">
        <v>7972</v>
      </c>
      <c r="N188" s="2">
        <v>9820</v>
      </c>
      <c r="O188" s="3">
        <v>45080</v>
      </c>
      <c r="P188" s="9">
        <f>Table3[[#This Row],[Revenue Generated ($)]]-Table3[[#This Row],[Campaign Spend ($)]]</f>
        <v>35260</v>
      </c>
    </row>
    <row r="189" spans="1:16" x14ac:dyDescent="0.3">
      <c r="A189" s="2" t="str">
        <f>"Influencer" &amp;ROW(Table3[[#This Row],[Influencer Name]])</f>
        <v>Influencer189</v>
      </c>
      <c r="B189" s="2" t="s">
        <v>1015</v>
      </c>
      <c r="C189" s="2" t="s">
        <v>1019</v>
      </c>
      <c r="D189" s="2" t="s">
        <v>1048</v>
      </c>
      <c r="E189" s="2" t="str">
        <f>VLOOKUP(TRIM(Table3[[#This Row],[Brand]]), brand[], MATCH("Category", brand[#Headers], 0), FALSE)</f>
        <v>Lifestyle &amp; Fitness</v>
      </c>
      <c r="F189" s="2" t="s">
        <v>1027</v>
      </c>
      <c r="G189" s="3">
        <v>1557000</v>
      </c>
      <c r="H189" s="15">
        <v>117.6</v>
      </c>
      <c r="I189" s="3">
        <v>2937000</v>
      </c>
      <c r="J189" s="3">
        <v>271000</v>
      </c>
      <c r="K189" s="3" t="str">
        <f>IF(Table3[[#This Row],[Engagements]]&lt;100000, "low",IF(Table3[[#This Row],[Engagements]]&lt;500000,"medium","high"))</f>
        <v>medium</v>
      </c>
      <c r="L189" s="3">
        <v>47970</v>
      </c>
      <c r="M189" s="2">
        <v>8014</v>
      </c>
      <c r="N189" s="2">
        <v>9870</v>
      </c>
      <c r="O189" s="3">
        <v>45310</v>
      </c>
      <c r="P189" s="9">
        <f>Table3[[#This Row],[Revenue Generated ($)]]-Table3[[#This Row],[Campaign Spend ($)]]</f>
        <v>35440</v>
      </c>
    </row>
    <row r="190" spans="1:16" x14ac:dyDescent="0.3">
      <c r="A190" s="2" t="str">
        <f>"Influencer" &amp;ROW(Table3[[#This Row],[Influencer Name]])</f>
        <v>Influencer190</v>
      </c>
      <c r="B190" s="2" t="s">
        <v>1016</v>
      </c>
      <c r="C190" s="2" t="s">
        <v>1020</v>
      </c>
      <c r="D190" t="s">
        <v>1049</v>
      </c>
      <c r="E190" t="str">
        <f>VLOOKUP(TRIM(Table3[[#This Row],[Brand]]), brand[], MATCH("Category", brand[#Headers], 0), FALSE)</f>
        <v>Food &amp; Beverages</v>
      </c>
      <c r="F190" s="2" t="s">
        <v>1028</v>
      </c>
      <c r="G190" s="3">
        <v>1565000</v>
      </c>
      <c r="H190" s="15">
        <v>118.2</v>
      </c>
      <c r="I190" s="3">
        <v>2952000</v>
      </c>
      <c r="J190" s="3">
        <v>272400</v>
      </c>
      <c r="K190" s="3" t="str">
        <f>IF(Table3[[#This Row],[Engagements]]&lt;100000, "low",IF(Table3[[#This Row],[Engagements]]&lt;500000,"medium","high"))</f>
        <v>medium</v>
      </c>
      <c r="L190" s="2">
        <v>48220</v>
      </c>
      <c r="M190" s="2">
        <v>8056</v>
      </c>
      <c r="N190" s="2">
        <v>9920</v>
      </c>
      <c r="O190" s="3">
        <v>45540</v>
      </c>
      <c r="P190" s="9">
        <f>Table3[[#This Row],[Revenue Generated ($)]]-Table3[[#This Row],[Campaign Spend ($)]]</f>
        <v>35620</v>
      </c>
    </row>
    <row r="191" spans="1:16" x14ac:dyDescent="0.3">
      <c r="A191" s="2" t="str">
        <f>"Influencer" &amp;ROW(Table3[[#This Row],[Influencer Name]])</f>
        <v>Influencer191</v>
      </c>
      <c r="B191" s="2" t="s">
        <v>1014</v>
      </c>
      <c r="C191" s="2" t="s">
        <v>1021</v>
      </c>
      <c r="D191" t="s">
        <v>1074</v>
      </c>
      <c r="E191" t="str">
        <f>VLOOKUP(TRIM(Table3[[#This Row],[Brand]]), brand[], MATCH("Category", brand[#Headers], 0), FALSE)</f>
        <v>Food &amp; Beverages</v>
      </c>
      <c r="F191" s="2" t="s">
        <v>1029</v>
      </c>
      <c r="G191" s="3">
        <v>1573000</v>
      </c>
      <c r="H191" s="15">
        <v>118.8</v>
      </c>
      <c r="I191" s="3">
        <v>2967000</v>
      </c>
      <c r="J191" s="3">
        <v>273800</v>
      </c>
      <c r="K191" s="3" t="str">
        <f>IF(Table3[[#This Row],[Engagements]]&lt;100000, "low",IF(Table3[[#This Row],[Engagements]]&lt;500000,"medium","high"))</f>
        <v>medium</v>
      </c>
      <c r="L191" s="3">
        <v>48470</v>
      </c>
      <c r="M191" s="2">
        <v>8098</v>
      </c>
      <c r="N191" s="2">
        <v>9970</v>
      </c>
      <c r="O191" s="3">
        <v>45770</v>
      </c>
      <c r="P191" s="9">
        <f>Table3[[#This Row],[Revenue Generated ($)]]-Table3[[#This Row],[Campaign Spend ($)]]</f>
        <v>35800</v>
      </c>
    </row>
    <row r="192" spans="1:16" x14ac:dyDescent="0.3">
      <c r="A192" s="2" t="str">
        <f>"Influencer" &amp;ROW(Table3[[#This Row],[Influencer Name]])</f>
        <v>Influencer192</v>
      </c>
      <c r="B192" s="2" t="s">
        <v>1015</v>
      </c>
      <c r="C192" s="2" t="s">
        <v>1017</v>
      </c>
      <c r="D192" t="s">
        <v>1050</v>
      </c>
      <c r="E192" t="str">
        <f>VLOOKUP(TRIM(Table3[[#This Row],[Brand]]), brand[], MATCH("Category", brand[#Headers], 0), FALSE)</f>
        <v>Food &amp; Beverages</v>
      </c>
      <c r="F192" s="2" t="s">
        <v>1030</v>
      </c>
      <c r="G192" s="3">
        <v>1581000</v>
      </c>
      <c r="H192" s="15">
        <v>119.4</v>
      </c>
      <c r="I192" s="3">
        <v>2982000</v>
      </c>
      <c r="J192" s="3">
        <v>275200</v>
      </c>
      <c r="K192" s="3" t="str">
        <f>IF(Table3[[#This Row],[Engagements]]&lt;100000, "low",IF(Table3[[#This Row],[Engagements]]&lt;500000,"medium","high"))</f>
        <v>medium</v>
      </c>
      <c r="L192" s="3">
        <v>48720</v>
      </c>
      <c r="M192" s="2">
        <v>8140</v>
      </c>
      <c r="N192" s="2">
        <v>10020</v>
      </c>
      <c r="O192" s="3">
        <v>46000</v>
      </c>
      <c r="P192" s="9">
        <f>Table3[[#This Row],[Revenue Generated ($)]]-Table3[[#This Row],[Campaign Spend ($)]]</f>
        <v>35980</v>
      </c>
    </row>
    <row r="193" spans="1:16" x14ac:dyDescent="0.3">
      <c r="A193" s="2" t="str">
        <f>"Influencer" &amp;ROW(Table3[[#This Row],[Influencer Name]])</f>
        <v>Influencer193</v>
      </c>
      <c r="B193" s="2" t="s">
        <v>1016</v>
      </c>
      <c r="C193" s="2" t="s">
        <v>1018</v>
      </c>
      <c r="D193" t="s">
        <v>1051</v>
      </c>
      <c r="E193" t="str">
        <f>VLOOKUP(TRIM(Table3[[#This Row],[Brand]]), brand[], MATCH("Category", brand[#Headers], 0), FALSE)</f>
        <v>Food &amp; Beverages</v>
      </c>
      <c r="F193" s="2" t="s">
        <v>1031</v>
      </c>
      <c r="G193" s="3">
        <v>1589000</v>
      </c>
      <c r="H193" s="15">
        <v>120</v>
      </c>
      <c r="I193" s="3">
        <v>2997000</v>
      </c>
      <c r="J193" s="3">
        <v>276600</v>
      </c>
      <c r="K193" s="3" t="str">
        <f>IF(Table3[[#This Row],[Engagements]]&lt;100000, "low",IF(Table3[[#This Row],[Engagements]]&lt;500000,"medium","high"))</f>
        <v>medium</v>
      </c>
      <c r="L193" s="3">
        <v>48970</v>
      </c>
      <c r="M193" s="2">
        <v>8182</v>
      </c>
      <c r="N193" s="2">
        <v>10070</v>
      </c>
      <c r="O193" s="3">
        <v>46230</v>
      </c>
      <c r="P193" s="9">
        <f>Table3[[#This Row],[Revenue Generated ($)]]-Table3[[#This Row],[Campaign Spend ($)]]</f>
        <v>36160</v>
      </c>
    </row>
    <row r="194" spans="1:16" x14ac:dyDescent="0.3">
      <c r="A194" s="2" t="str">
        <f>"Influencer" &amp;ROW(Table3[[#This Row],[Influencer Name]])</f>
        <v>Influencer194</v>
      </c>
      <c r="B194" s="2" t="s">
        <v>1014</v>
      </c>
      <c r="C194" s="2" t="s">
        <v>1019</v>
      </c>
      <c r="D194" s="2" t="s">
        <v>1038</v>
      </c>
      <c r="E194" s="2" t="str">
        <f>VLOOKUP(TRIM(Table3[[#This Row],[Brand]]), brand[], MATCH("Category", brand[#Headers], 0), FALSE)</f>
        <v>Fashion &amp; Beauty</v>
      </c>
      <c r="F194" s="2" t="s">
        <v>1026</v>
      </c>
      <c r="G194" s="3">
        <v>1597000</v>
      </c>
      <c r="H194" s="15">
        <v>120.6</v>
      </c>
      <c r="I194" s="3">
        <v>3012000</v>
      </c>
      <c r="J194" s="3">
        <v>278000</v>
      </c>
      <c r="K194" s="3" t="str">
        <f>IF(Table3[[#This Row],[Engagements]]&lt;100000, "low",IF(Table3[[#This Row],[Engagements]]&lt;500000,"medium","high"))</f>
        <v>medium</v>
      </c>
      <c r="L194" s="3">
        <v>49220</v>
      </c>
      <c r="M194" s="2">
        <v>8224</v>
      </c>
      <c r="N194" s="2">
        <v>10120</v>
      </c>
      <c r="O194" s="3">
        <v>46460</v>
      </c>
      <c r="P194" s="9">
        <f>Table3[[#This Row],[Revenue Generated ($)]]-Table3[[#This Row],[Campaign Spend ($)]]</f>
        <v>36340</v>
      </c>
    </row>
    <row r="195" spans="1:16" x14ac:dyDescent="0.3">
      <c r="A195" s="2" t="str">
        <f>"Influencer" &amp;ROW(Table3[[#This Row],[Influencer Name]])</f>
        <v>Influencer195</v>
      </c>
      <c r="B195" s="2" t="s">
        <v>1015</v>
      </c>
      <c r="C195" s="2" t="s">
        <v>1020</v>
      </c>
      <c r="D195" s="2" t="s">
        <v>1036</v>
      </c>
      <c r="E195" s="2" t="str">
        <f>VLOOKUP(TRIM(Table3[[#This Row],[Brand]]), brand[], MATCH("Category", brand[#Headers], 0), FALSE)</f>
        <v>Fashion &amp; Beauty</v>
      </c>
      <c r="F195" s="2" t="s">
        <v>1027</v>
      </c>
      <c r="G195" s="3">
        <v>1605000</v>
      </c>
      <c r="H195" s="15">
        <v>121.2</v>
      </c>
      <c r="I195" s="3">
        <v>3027000</v>
      </c>
      <c r="J195" s="3">
        <v>279400</v>
      </c>
      <c r="K195" s="3" t="str">
        <f>IF(Table3[[#This Row],[Engagements]]&lt;100000, "low",IF(Table3[[#This Row],[Engagements]]&lt;500000,"medium","high"))</f>
        <v>medium</v>
      </c>
      <c r="L195" s="2">
        <v>49470</v>
      </c>
      <c r="M195" s="2">
        <v>8266</v>
      </c>
      <c r="N195" s="2">
        <v>10170</v>
      </c>
      <c r="O195" s="3">
        <v>46690</v>
      </c>
      <c r="P195" s="9">
        <f>Table3[[#This Row],[Revenue Generated ($)]]-Table3[[#This Row],[Campaign Spend ($)]]</f>
        <v>36520</v>
      </c>
    </row>
    <row r="196" spans="1:16" x14ac:dyDescent="0.3">
      <c r="A196" s="2" t="str">
        <f>"Influencer" &amp;ROW(Table3[[#This Row],[Influencer Name]])</f>
        <v>Influencer196</v>
      </c>
      <c r="B196" s="2" t="s">
        <v>1016</v>
      </c>
      <c r="C196" s="2" t="s">
        <v>1021</v>
      </c>
      <c r="D196" s="2" t="s">
        <v>1034</v>
      </c>
      <c r="E196" s="2" t="str">
        <f>VLOOKUP(TRIM(Table3[[#This Row],[Brand]]), brand[], MATCH("Category", brand[#Headers], 0), FALSE)</f>
        <v>Fashion &amp; Beauty</v>
      </c>
      <c r="F196" s="2" t="s">
        <v>1028</v>
      </c>
      <c r="G196" s="3">
        <v>1613000</v>
      </c>
      <c r="H196" s="15">
        <v>121.8</v>
      </c>
      <c r="I196" s="3">
        <v>3042000</v>
      </c>
      <c r="J196" s="3">
        <v>280800</v>
      </c>
      <c r="K196" s="3" t="str">
        <f>IF(Table3[[#This Row],[Engagements]]&lt;100000, "low",IF(Table3[[#This Row],[Engagements]]&lt;500000,"medium","high"))</f>
        <v>medium</v>
      </c>
      <c r="L196" s="3">
        <v>49720</v>
      </c>
      <c r="M196" s="2">
        <v>8308</v>
      </c>
      <c r="N196" s="2">
        <v>10220</v>
      </c>
      <c r="O196" s="3">
        <v>46920</v>
      </c>
      <c r="P196" s="9">
        <f>Table3[[#This Row],[Revenue Generated ($)]]-Table3[[#This Row],[Campaign Spend ($)]]</f>
        <v>36700</v>
      </c>
    </row>
    <row r="197" spans="1:16" x14ac:dyDescent="0.3">
      <c r="A197" s="2" t="str">
        <f>"Influencer" &amp;ROW(Table3[[#This Row],[Influencer Name]])</f>
        <v>Influencer197</v>
      </c>
      <c r="B197" s="2" t="s">
        <v>1014</v>
      </c>
      <c r="C197" s="2" t="s">
        <v>1017</v>
      </c>
      <c r="D197" s="2" t="s">
        <v>1033</v>
      </c>
      <c r="E197" s="2" t="str">
        <f>VLOOKUP(TRIM(Table3[[#This Row],[Brand]]), brand[], MATCH("Category", brand[#Headers], 0), FALSE)</f>
        <v>Fashion &amp; Beauty</v>
      </c>
      <c r="F197" s="2" t="s">
        <v>1029</v>
      </c>
      <c r="G197" s="3">
        <v>1621000</v>
      </c>
      <c r="H197" s="15">
        <v>122.4</v>
      </c>
      <c r="I197" s="3">
        <v>3057000</v>
      </c>
      <c r="J197" s="3">
        <v>282200</v>
      </c>
      <c r="K197" s="3" t="str">
        <f>IF(Table3[[#This Row],[Engagements]]&lt;100000, "low",IF(Table3[[#This Row],[Engagements]]&lt;500000,"medium","high"))</f>
        <v>medium</v>
      </c>
      <c r="L197" s="3">
        <v>49970</v>
      </c>
      <c r="M197" s="2">
        <v>8350</v>
      </c>
      <c r="N197" s="2">
        <v>10270</v>
      </c>
      <c r="O197" s="3">
        <v>47150</v>
      </c>
      <c r="P197" s="9">
        <f>Table3[[#This Row],[Revenue Generated ($)]]-Table3[[#This Row],[Campaign Spend ($)]]</f>
        <v>36880</v>
      </c>
    </row>
    <row r="198" spans="1:16" x14ac:dyDescent="0.3">
      <c r="A198" s="2" t="str">
        <f>"Influencer" &amp;ROW(Table3[[#This Row],[Influencer Name]])</f>
        <v>Influencer198</v>
      </c>
      <c r="B198" s="2" t="s">
        <v>1015</v>
      </c>
      <c r="C198" s="2" t="s">
        <v>1018</v>
      </c>
      <c r="D198" s="2" t="s">
        <v>1032</v>
      </c>
      <c r="E198" s="2" t="str">
        <f>VLOOKUP(TRIM(Table3[[#This Row],[Brand]]), brand[], MATCH("Category", brand[#Headers], 0), FALSE)</f>
        <v>Fashion &amp; Beauty</v>
      </c>
      <c r="F198" s="2" t="s">
        <v>1030</v>
      </c>
      <c r="G198" s="3">
        <v>1629000</v>
      </c>
      <c r="H198" s="15">
        <v>123</v>
      </c>
      <c r="I198" s="3">
        <v>3072000</v>
      </c>
      <c r="J198" s="3">
        <v>283600</v>
      </c>
      <c r="K198" s="3" t="str">
        <f>IF(Table3[[#This Row],[Engagements]]&lt;100000, "low",IF(Table3[[#This Row],[Engagements]]&lt;500000,"medium","high"))</f>
        <v>medium</v>
      </c>
      <c r="L198" s="3">
        <v>50220</v>
      </c>
      <c r="M198" s="2">
        <v>8392</v>
      </c>
      <c r="N198" s="2">
        <v>10320</v>
      </c>
      <c r="O198" s="3">
        <v>47380</v>
      </c>
      <c r="P198" s="9">
        <f>Table3[[#This Row],[Revenue Generated ($)]]-Table3[[#This Row],[Campaign Spend ($)]]</f>
        <v>37060</v>
      </c>
    </row>
    <row r="199" spans="1:16" x14ac:dyDescent="0.3">
      <c r="A199" s="2" t="str">
        <f>"Influencer" &amp;ROW(Table3[[#This Row],[Influencer Name]])</f>
        <v>Influencer199</v>
      </c>
      <c r="B199" s="2" t="s">
        <v>1016</v>
      </c>
      <c r="C199" s="2" t="s">
        <v>1019</v>
      </c>
      <c r="D199" s="2" t="s">
        <v>1035</v>
      </c>
      <c r="E199" s="2" t="str">
        <f>VLOOKUP(TRIM(Table3[[#This Row],[Brand]]), brand[], MATCH("Category", brand[#Headers], 0), FALSE)</f>
        <v>Fashion &amp; Beauty</v>
      </c>
      <c r="F199" s="2" t="s">
        <v>1031</v>
      </c>
      <c r="G199" s="3">
        <v>1637000</v>
      </c>
      <c r="H199" s="15">
        <v>123.6</v>
      </c>
      <c r="I199" s="3">
        <v>3087000</v>
      </c>
      <c r="J199" s="3">
        <v>285000</v>
      </c>
      <c r="K199" s="3" t="str">
        <f>IF(Table3[[#This Row],[Engagements]]&lt;100000, "low",IF(Table3[[#This Row],[Engagements]]&lt;500000,"medium","high"))</f>
        <v>medium</v>
      </c>
      <c r="L199" s="3">
        <v>50470</v>
      </c>
      <c r="M199" s="2">
        <v>8434</v>
      </c>
      <c r="N199" s="2">
        <v>10370</v>
      </c>
      <c r="O199" s="3">
        <v>47610</v>
      </c>
      <c r="P199" s="9">
        <f>Table3[[#This Row],[Revenue Generated ($)]]-Table3[[#This Row],[Campaign Spend ($)]]</f>
        <v>37240</v>
      </c>
    </row>
    <row r="200" spans="1:16" x14ac:dyDescent="0.3">
      <c r="A200" s="2" t="str">
        <f>"Influencer" &amp;ROW(Table3[[#This Row],[Influencer Name]])</f>
        <v>Influencer200</v>
      </c>
      <c r="B200" s="2" t="s">
        <v>1014</v>
      </c>
      <c r="C200" s="2" t="s">
        <v>1020</v>
      </c>
      <c r="D200" s="2" t="s">
        <v>1037</v>
      </c>
      <c r="E200" s="2" t="str">
        <f>VLOOKUP(TRIM(Table3[[#This Row],[Brand]]), brand[], MATCH("Category", brand[#Headers], 0), FALSE)</f>
        <v>Fashion &amp; Beauty</v>
      </c>
      <c r="F200" s="2" t="s">
        <v>1026</v>
      </c>
      <c r="G200" s="3">
        <v>1645000</v>
      </c>
      <c r="H200" s="15">
        <v>124.2</v>
      </c>
      <c r="I200" s="3">
        <v>3102000</v>
      </c>
      <c r="J200" s="3">
        <v>286400</v>
      </c>
      <c r="K200" s="3" t="str">
        <f>IF(Table3[[#This Row],[Engagements]]&lt;100000, "low",IF(Table3[[#This Row],[Engagements]]&lt;500000,"medium","high"))</f>
        <v>medium</v>
      </c>
      <c r="L200" s="2">
        <v>50720</v>
      </c>
      <c r="M200" s="2">
        <v>8476</v>
      </c>
      <c r="N200" s="2">
        <v>10420</v>
      </c>
      <c r="O200" s="3">
        <v>47840</v>
      </c>
      <c r="P200" s="9">
        <f>Table3[[#This Row],[Revenue Generated ($)]]-Table3[[#This Row],[Campaign Spend ($)]]</f>
        <v>37420</v>
      </c>
    </row>
    <row r="201" spans="1:16" ht="33" x14ac:dyDescent="0.3">
      <c r="A201" s="2" t="str">
        <f>"Influencer" &amp;ROW(Table3[[#This Row],[Influencer Name]])</f>
        <v>Influencer201</v>
      </c>
      <c r="B201" s="2" t="s">
        <v>1015</v>
      </c>
      <c r="C201" s="2" t="s">
        <v>1021</v>
      </c>
      <c r="D201" s="2" t="s">
        <v>1073</v>
      </c>
      <c r="E201" s="2" t="str">
        <f>VLOOKUP(TRIM(Table3[[#This Row],[Brand]]), brand[], MATCH("Category", brand[#Headers], 0), FALSE)</f>
        <v>Food &amp; Beverages</v>
      </c>
      <c r="F201" s="2" t="s">
        <v>1027</v>
      </c>
      <c r="G201" s="3">
        <v>1653000</v>
      </c>
      <c r="H201" s="15">
        <v>124.8</v>
      </c>
      <c r="I201" s="3">
        <v>3117000</v>
      </c>
      <c r="J201" s="3">
        <v>287800</v>
      </c>
      <c r="K201" s="3" t="str">
        <f>IF(Table3[[#This Row],[Engagements]]&lt;100000, "low",IF(Table3[[#This Row],[Engagements]]&lt;500000,"medium","high"))</f>
        <v>medium</v>
      </c>
      <c r="L201" s="3">
        <v>50970</v>
      </c>
      <c r="M201" s="2">
        <v>8518</v>
      </c>
      <c r="N201" s="2">
        <v>10470</v>
      </c>
      <c r="O201" s="3">
        <v>48070</v>
      </c>
      <c r="P201" s="9">
        <f>Table3[[#This Row],[Revenue Generated ($)]]-Table3[[#This Row],[Campaign Spend ($)]]</f>
        <v>37600</v>
      </c>
    </row>
    <row r="202" spans="1:16" x14ac:dyDescent="0.3">
      <c r="A202" s="2" t="str">
        <f>"Influencer" &amp;ROW(Table3[[#This Row],[Influencer Name]])</f>
        <v>Influencer202</v>
      </c>
      <c r="B202" s="2" t="s">
        <v>1016</v>
      </c>
      <c r="C202" s="2" t="s">
        <v>1017</v>
      </c>
      <c r="D202" s="2" t="s">
        <v>1037</v>
      </c>
      <c r="E202" s="2" t="str">
        <f>VLOOKUP(TRIM(Table3[[#This Row],[Brand]]), brand[], MATCH("Category", brand[#Headers], 0), FALSE)</f>
        <v>Fashion &amp; Beauty</v>
      </c>
      <c r="F202" s="2" t="s">
        <v>1028</v>
      </c>
      <c r="G202" s="3">
        <v>1661000</v>
      </c>
      <c r="H202" s="15">
        <v>125.4</v>
      </c>
      <c r="I202" s="3">
        <v>3132000</v>
      </c>
      <c r="J202" s="3">
        <v>289200</v>
      </c>
      <c r="K202" s="3" t="str">
        <f>IF(Table3[[#This Row],[Engagements]]&lt;100000, "low",IF(Table3[[#This Row],[Engagements]]&lt;500000,"medium","high"))</f>
        <v>medium</v>
      </c>
      <c r="L202" s="3">
        <v>51220</v>
      </c>
      <c r="M202" s="2">
        <v>8560</v>
      </c>
      <c r="N202" s="2">
        <v>10520</v>
      </c>
      <c r="O202" s="3">
        <v>48300</v>
      </c>
      <c r="P202" s="9">
        <f>Table3[[#This Row],[Revenue Generated ($)]]-Table3[[#This Row],[Campaign Spend ($)]]</f>
        <v>37780</v>
      </c>
    </row>
    <row r="203" spans="1:16" x14ac:dyDescent="0.3">
      <c r="A203" s="2" t="str">
        <f>"Influencer" &amp;ROW(Table3[[#This Row],[Influencer Name]])</f>
        <v>Influencer203</v>
      </c>
      <c r="B203" s="2" t="s">
        <v>1014</v>
      </c>
      <c r="C203" s="2" t="s">
        <v>1018</v>
      </c>
      <c r="D203" s="2" t="s">
        <v>1037</v>
      </c>
      <c r="E203" s="2" t="str">
        <f>VLOOKUP(TRIM(Table3[[#This Row],[Brand]]), brand[], MATCH("Category", brand[#Headers], 0), FALSE)</f>
        <v>Fashion &amp; Beauty</v>
      </c>
      <c r="F203" s="2" t="s">
        <v>1029</v>
      </c>
      <c r="G203" s="3">
        <v>1669000</v>
      </c>
      <c r="H203" s="15">
        <v>126</v>
      </c>
      <c r="I203" s="3">
        <v>3147000</v>
      </c>
      <c r="J203" s="3">
        <v>290600</v>
      </c>
      <c r="K203" s="3" t="str">
        <f>IF(Table3[[#This Row],[Engagements]]&lt;100000, "low",IF(Table3[[#This Row],[Engagements]]&lt;500000,"medium","high"))</f>
        <v>medium</v>
      </c>
      <c r="L203" s="3">
        <v>51470</v>
      </c>
      <c r="M203" s="2">
        <v>8602</v>
      </c>
      <c r="N203" s="2">
        <v>10570</v>
      </c>
      <c r="O203" s="3">
        <v>48530</v>
      </c>
      <c r="P203" s="9">
        <f>Table3[[#This Row],[Revenue Generated ($)]]-Table3[[#This Row],[Campaign Spend ($)]]</f>
        <v>37960</v>
      </c>
    </row>
    <row r="204" spans="1:16" x14ac:dyDescent="0.3">
      <c r="A204" s="2" t="str">
        <f>"Influencer" &amp;ROW(Table3[[#This Row],[Influencer Name]])</f>
        <v>Influencer204</v>
      </c>
      <c r="B204" s="2" t="s">
        <v>1015</v>
      </c>
      <c r="C204" s="2" t="s">
        <v>1019</v>
      </c>
      <c r="D204" t="s">
        <v>1039</v>
      </c>
      <c r="E204" t="str">
        <f>VLOOKUP(TRIM(Table3[[#This Row],[Brand]]), brand[], MATCH("Category", brand[#Headers], 0), FALSE)</f>
        <v>E-commerce &amp; Online Services</v>
      </c>
      <c r="F204" s="2" t="s">
        <v>1030</v>
      </c>
      <c r="G204" s="3">
        <v>1677000</v>
      </c>
      <c r="H204" s="15">
        <v>126.6</v>
      </c>
      <c r="I204" s="3">
        <v>3162000</v>
      </c>
      <c r="J204" s="3">
        <v>292000</v>
      </c>
      <c r="K204" s="3" t="str">
        <f>IF(Table3[[#This Row],[Engagements]]&lt;100000, "low",IF(Table3[[#This Row],[Engagements]]&lt;500000,"medium","high"))</f>
        <v>medium</v>
      </c>
      <c r="L204" s="3">
        <v>51720</v>
      </c>
      <c r="M204" s="2">
        <v>8644</v>
      </c>
      <c r="N204" s="2">
        <v>10620</v>
      </c>
      <c r="O204" s="3">
        <v>48760</v>
      </c>
      <c r="P204" s="9">
        <f>Table3[[#This Row],[Revenue Generated ($)]]-Table3[[#This Row],[Campaign Spend ($)]]</f>
        <v>38140</v>
      </c>
    </row>
    <row r="205" spans="1:16" x14ac:dyDescent="0.3">
      <c r="A205" s="2" t="str">
        <f>"Influencer" &amp;ROW(Table3[[#This Row],[Influencer Name]])</f>
        <v>Influencer205</v>
      </c>
      <c r="B205" s="2" t="s">
        <v>1016</v>
      </c>
      <c r="C205" s="2" t="s">
        <v>1020</v>
      </c>
      <c r="D205" t="s">
        <v>1040</v>
      </c>
      <c r="E205" t="str">
        <f>VLOOKUP(TRIM(Table3[[#This Row],[Brand]]), brand[], MATCH("Category", brand[#Headers], 0), FALSE)</f>
        <v>E-commerce &amp; Online Services</v>
      </c>
      <c r="F205" s="2" t="s">
        <v>1031</v>
      </c>
      <c r="G205" s="3">
        <v>1685000</v>
      </c>
      <c r="H205" s="15">
        <v>127.2</v>
      </c>
      <c r="I205" s="3">
        <v>3177000</v>
      </c>
      <c r="J205" s="3">
        <v>293400</v>
      </c>
      <c r="K205" s="3" t="str">
        <f>IF(Table3[[#This Row],[Engagements]]&lt;100000, "low",IF(Table3[[#This Row],[Engagements]]&lt;500000,"medium","high"))</f>
        <v>medium</v>
      </c>
      <c r="L205" s="2">
        <v>51970</v>
      </c>
      <c r="M205" s="2">
        <v>8686</v>
      </c>
      <c r="N205" s="2">
        <v>10670</v>
      </c>
      <c r="O205" s="3">
        <v>48990</v>
      </c>
      <c r="P205" s="9">
        <f>Table3[[#This Row],[Revenue Generated ($)]]-Table3[[#This Row],[Campaign Spend ($)]]</f>
        <v>38320</v>
      </c>
    </row>
    <row r="206" spans="1:16" x14ac:dyDescent="0.3">
      <c r="A206" s="2" t="str">
        <f>"Influencer" &amp;ROW(Table3[[#This Row],[Influencer Name]])</f>
        <v>Influencer206</v>
      </c>
      <c r="B206" s="2" t="s">
        <v>1014</v>
      </c>
      <c r="C206" s="2" t="s">
        <v>1021</v>
      </c>
      <c r="D206" t="s">
        <v>1041</v>
      </c>
      <c r="E206" t="str">
        <f>VLOOKUP(TRIM(Table3[[#This Row],[Brand]]), brand[], MATCH("Category", brand[#Headers], 0), FALSE)</f>
        <v>E-commerce &amp; Online Services</v>
      </c>
      <c r="F206" s="2" t="s">
        <v>1026</v>
      </c>
      <c r="G206" s="3">
        <v>1693000</v>
      </c>
      <c r="H206" s="15">
        <v>127.8</v>
      </c>
      <c r="I206" s="3">
        <v>3192000</v>
      </c>
      <c r="J206" s="3">
        <v>294800</v>
      </c>
      <c r="K206" s="3" t="str">
        <f>IF(Table3[[#This Row],[Engagements]]&lt;100000, "low",IF(Table3[[#This Row],[Engagements]]&lt;500000,"medium","high"))</f>
        <v>medium</v>
      </c>
      <c r="L206" s="3">
        <v>52220</v>
      </c>
      <c r="M206" s="2">
        <v>8728</v>
      </c>
      <c r="N206" s="2">
        <v>10720</v>
      </c>
      <c r="O206" s="3">
        <v>49220</v>
      </c>
      <c r="P206" s="9">
        <f>Table3[[#This Row],[Revenue Generated ($)]]-Table3[[#This Row],[Campaign Spend ($)]]</f>
        <v>38500</v>
      </c>
    </row>
    <row r="207" spans="1:16" x14ac:dyDescent="0.3">
      <c r="A207" s="2" t="str">
        <f>"Influencer" &amp;ROW(Table3[[#This Row],[Influencer Name]])</f>
        <v>Influencer207</v>
      </c>
      <c r="B207" s="2" t="s">
        <v>1015</v>
      </c>
      <c r="C207" s="2" t="s">
        <v>1017</v>
      </c>
      <c r="D207" t="s">
        <v>1042</v>
      </c>
      <c r="E207" t="str">
        <f>VLOOKUP(TRIM(Table3[[#This Row],[Brand]]), brand[], MATCH("Category", brand[#Headers], 0), FALSE)</f>
        <v>E-commerce &amp; Online Services</v>
      </c>
      <c r="F207" s="2" t="s">
        <v>1027</v>
      </c>
      <c r="G207" s="3">
        <v>1701000</v>
      </c>
      <c r="H207" s="15">
        <v>128.4</v>
      </c>
      <c r="I207" s="3">
        <v>3207000</v>
      </c>
      <c r="J207" s="3">
        <v>296200</v>
      </c>
      <c r="K207" s="3" t="str">
        <f>IF(Table3[[#This Row],[Engagements]]&lt;100000, "low",IF(Table3[[#This Row],[Engagements]]&lt;500000,"medium","high"))</f>
        <v>medium</v>
      </c>
      <c r="L207" s="3">
        <v>52470</v>
      </c>
      <c r="M207" s="2">
        <v>8770</v>
      </c>
      <c r="N207" s="2">
        <v>10770</v>
      </c>
      <c r="O207" s="3">
        <v>49450</v>
      </c>
      <c r="P207" s="9">
        <f>Table3[[#This Row],[Revenue Generated ($)]]-Table3[[#This Row],[Campaign Spend ($)]]</f>
        <v>38680</v>
      </c>
    </row>
    <row r="208" spans="1:16" x14ac:dyDescent="0.3">
      <c r="A208" s="2" t="str">
        <f>"Influencer" &amp;ROW(Table3[[#This Row],[Influencer Name]])</f>
        <v>Influencer208</v>
      </c>
      <c r="B208" s="2" t="s">
        <v>1016</v>
      </c>
      <c r="C208" s="2" t="s">
        <v>1018</v>
      </c>
      <c r="D208" t="s">
        <v>1043</v>
      </c>
      <c r="E208" t="str">
        <f>VLOOKUP(TRIM(Table3[[#This Row],[Brand]]), brand[], MATCH("Category", brand[#Headers], 0), FALSE)</f>
        <v>E-commerce &amp; Online Services</v>
      </c>
      <c r="F208" s="2" t="s">
        <v>1028</v>
      </c>
      <c r="G208" s="3">
        <v>1709000</v>
      </c>
      <c r="H208" s="15">
        <v>129</v>
      </c>
      <c r="I208" s="3">
        <v>3222000</v>
      </c>
      <c r="J208" s="3">
        <v>297600</v>
      </c>
      <c r="K208" s="3" t="str">
        <f>IF(Table3[[#This Row],[Engagements]]&lt;100000, "low",IF(Table3[[#This Row],[Engagements]]&lt;500000,"medium","high"))</f>
        <v>medium</v>
      </c>
      <c r="L208" s="3">
        <v>52720</v>
      </c>
      <c r="M208" s="2">
        <v>8812</v>
      </c>
      <c r="N208" s="2">
        <v>10820</v>
      </c>
      <c r="O208" s="3">
        <v>49680</v>
      </c>
      <c r="P208" s="9">
        <f>Table3[[#This Row],[Revenue Generated ($)]]-Table3[[#This Row],[Campaign Spend ($)]]</f>
        <v>38860</v>
      </c>
    </row>
    <row r="209" spans="1:16" ht="33" x14ac:dyDescent="0.3">
      <c r="A209" s="2" t="str">
        <f>"Influencer" &amp;ROW(Table3[[#This Row],[Influencer Name]])</f>
        <v>Influencer209</v>
      </c>
      <c r="B209" s="2" t="s">
        <v>1014</v>
      </c>
      <c r="C209" s="2" t="s">
        <v>1019</v>
      </c>
      <c r="D209" s="2" t="s">
        <v>1044</v>
      </c>
      <c r="E209" s="2" t="str">
        <f>VLOOKUP(TRIM(Table3[[#This Row],[Brand]]), brand[], MATCH("Category", brand[#Headers], 0), FALSE)</f>
        <v>Technology &amp; Gadgets</v>
      </c>
      <c r="F209" s="2" t="s">
        <v>1029</v>
      </c>
      <c r="G209" s="3">
        <v>1717000</v>
      </c>
      <c r="H209" s="15">
        <v>129.6</v>
      </c>
      <c r="I209" s="3">
        <v>3237000</v>
      </c>
      <c r="J209" s="3">
        <v>299000</v>
      </c>
      <c r="K209" s="3" t="str">
        <f>IF(Table3[[#This Row],[Engagements]]&lt;100000, "low",IF(Table3[[#This Row],[Engagements]]&lt;500000,"medium","high"))</f>
        <v>medium</v>
      </c>
      <c r="L209" s="3">
        <v>52970</v>
      </c>
      <c r="M209" s="2">
        <v>8854</v>
      </c>
      <c r="N209" s="2">
        <v>10870</v>
      </c>
      <c r="O209" s="3">
        <v>49910</v>
      </c>
      <c r="P209" s="9">
        <f>Table3[[#This Row],[Revenue Generated ($)]]-Table3[[#This Row],[Campaign Spend ($)]]</f>
        <v>39040</v>
      </c>
    </row>
    <row r="210" spans="1:16" ht="33" x14ac:dyDescent="0.3">
      <c r="A210" s="2" t="str">
        <f>"Influencer" &amp;ROW(Table3[[#This Row],[Influencer Name]])</f>
        <v>Influencer210</v>
      </c>
      <c r="B210" s="2" t="s">
        <v>1015</v>
      </c>
      <c r="C210" s="2" t="s">
        <v>1020</v>
      </c>
      <c r="D210" s="2" t="s">
        <v>1045</v>
      </c>
      <c r="E210" s="2" t="str">
        <f>VLOOKUP(TRIM(Table3[[#This Row],[Brand]]), brand[], MATCH("Category", brand[#Headers], 0), FALSE)</f>
        <v>Technology &amp; Gadgets</v>
      </c>
      <c r="F210" s="2" t="s">
        <v>1030</v>
      </c>
      <c r="G210" s="3">
        <v>1725000</v>
      </c>
      <c r="H210" s="15">
        <v>130.19999999999999</v>
      </c>
      <c r="I210" s="3">
        <v>3252000</v>
      </c>
      <c r="J210" s="3">
        <v>300400</v>
      </c>
      <c r="K210" s="3" t="str">
        <f>IF(Table3[[#This Row],[Engagements]]&lt;100000, "low",IF(Table3[[#This Row],[Engagements]]&lt;500000,"medium","high"))</f>
        <v>medium</v>
      </c>
      <c r="L210" s="2">
        <v>53220</v>
      </c>
      <c r="M210" s="2">
        <v>8896</v>
      </c>
      <c r="N210" s="2">
        <v>10920</v>
      </c>
      <c r="O210" s="3">
        <v>50140</v>
      </c>
      <c r="P210" s="9">
        <f>Table3[[#This Row],[Revenue Generated ($)]]-Table3[[#This Row],[Campaign Spend ($)]]</f>
        <v>39220</v>
      </c>
    </row>
    <row r="211" spans="1:16" ht="33" x14ac:dyDescent="0.3">
      <c r="A211" s="2" t="str">
        <f>"Influencer" &amp;ROW(Table3[[#This Row],[Influencer Name]])</f>
        <v>Influencer211</v>
      </c>
      <c r="B211" s="2" t="s">
        <v>1016</v>
      </c>
      <c r="C211" s="2" t="s">
        <v>1021</v>
      </c>
      <c r="D211" s="2" t="s">
        <v>1046</v>
      </c>
      <c r="E211" s="2" t="str">
        <f>VLOOKUP(TRIM(Table3[[#This Row],[Brand]]), brand[], MATCH("Category", brand[#Headers], 0), FALSE)</f>
        <v>Technology &amp; Gadgets</v>
      </c>
      <c r="F211" s="2" t="s">
        <v>1031</v>
      </c>
      <c r="G211" s="3">
        <v>1733000</v>
      </c>
      <c r="H211" s="15">
        <v>130.80000000000001</v>
      </c>
      <c r="I211" s="3">
        <v>3267000</v>
      </c>
      <c r="J211" s="3">
        <v>301800</v>
      </c>
      <c r="K211" s="3" t="str">
        <f>IF(Table3[[#This Row],[Engagements]]&lt;100000, "low",IF(Table3[[#This Row],[Engagements]]&lt;500000,"medium","high"))</f>
        <v>medium</v>
      </c>
      <c r="L211" s="3">
        <v>53470</v>
      </c>
      <c r="M211" s="2">
        <v>8938</v>
      </c>
      <c r="N211" s="2">
        <v>10970</v>
      </c>
      <c r="O211" s="3">
        <v>50370</v>
      </c>
      <c r="P211" s="9">
        <f>Table3[[#This Row],[Revenue Generated ($)]]-Table3[[#This Row],[Campaign Spend ($)]]</f>
        <v>39400</v>
      </c>
    </row>
    <row r="212" spans="1:16" x14ac:dyDescent="0.3">
      <c r="A212" s="2" t="str">
        <f>"Influencer" &amp;ROW(Table3[[#This Row],[Influencer Name]])</f>
        <v>Influencer212</v>
      </c>
      <c r="B212" s="2" t="s">
        <v>1014</v>
      </c>
      <c r="C212" s="2" t="s">
        <v>1017</v>
      </c>
      <c r="D212" s="2" t="s">
        <v>1047</v>
      </c>
      <c r="E212" s="2" t="str">
        <f>VLOOKUP(TRIM(Table3[[#This Row],[Brand]]), brand[], MATCH("Category", brand[#Headers], 0), FALSE)</f>
        <v>Lifestyle &amp; Fitness</v>
      </c>
      <c r="F212" s="2" t="s">
        <v>1026</v>
      </c>
      <c r="G212" s="3">
        <v>1741000</v>
      </c>
      <c r="H212" s="15">
        <v>131.4</v>
      </c>
      <c r="I212" s="3">
        <v>3282000</v>
      </c>
      <c r="J212" s="3">
        <v>303200</v>
      </c>
      <c r="K212" s="3" t="str">
        <f>IF(Table3[[#This Row],[Engagements]]&lt;100000, "low",IF(Table3[[#This Row],[Engagements]]&lt;500000,"medium","high"))</f>
        <v>medium</v>
      </c>
      <c r="L212" s="3">
        <v>53720</v>
      </c>
      <c r="M212" s="2">
        <v>8980</v>
      </c>
      <c r="N212" s="2">
        <v>11020</v>
      </c>
      <c r="O212" s="3">
        <v>50600</v>
      </c>
      <c r="P212" s="9">
        <f>Table3[[#This Row],[Revenue Generated ($)]]-Table3[[#This Row],[Campaign Spend ($)]]</f>
        <v>39580</v>
      </c>
    </row>
    <row r="213" spans="1:16" x14ac:dyDescent="0.3">
      <c r="A213" s="2" t="str">
        <f>"Influencer" &amp;ROW(Table3[[#This Row],[Influencer Name]])</f>
        <v>Influencer213</v>
      </c>
      <c r="B213" s="2" t="s">
        <v>1015</v>
      </c>
      <c r="C213" s="2" t="s">
        <v>1018</v>
      </c>
      <c r="D213" s="2" t="s">
        <v>1048</v>
      </c>
      <c r="E213" s="2" t="str">
        <f>VLOOKUP(TRIM(Table3[[#This Row],[Brand]]), brand[], MATCH("Category", brand[#Headers], 0), FALSE)</f>
        <v>Lifestyle &amp; Fitness</v>
      </c>
      <c r="F213" s="2" t="s">
        <v>1027</v>
      </c>
      <c r="G213" s="3">
        <v>1749000</v>
      </c>
      <c r="H213" s="15">
        <v>132</v>
      </c>
      <c r="I213" s="3">
        <v>3297000</v>
      </c>
      <c r="J213" s="3">
        <v>304600</v>
      </c>
      <c r="K213" s="3" t="str">
        <f>IF(Table3[[#This Row],[Engagements]]&lt;100000, "low",IF(Table3[[#This Row],[Engagements]]&lt;500000,"medium","high"))</f>
        <v>medium</v>
      </c>
      <c r="L213" s="3">
        <v>53970</v>
      </c>
      <c r="M213" s="2">
        <v>9022</v>
      </c>
      <c r="N213" s="2">
        <v>11070</v>
      </c>
      <c r="O213" s="3">
        <v>50830</v>
      </c>
      <c r="P213" s="9">
        <f>Table3[[#This Row],[Revenue Generated ($)]]-Table3[[#This Row],[Campaign Spend ($)]]</f>
        <v>39760</v>
      </c>
    </row>
    <row r="214" spans="1:16" x14ac:dyDescent="0.3">
      <c r="A214" s="2" t="str">
        <f>"Influencer" &amp;ROW(Table3[[#This Row],[Influencer Name]])</f>
        <v>Influencer214</v>
      </c>
      <c r="B214" s="2" t="s">
        <v>1016</v>
      </c>
      <c r="C214" s="2" t="s">
        <v>1019</v>
      </c>
      <c r="D214" t="s">
        <v>1049</v>
      </c>
      <c r="E214" t="str">
        <f>VLOOKUP(TRIM(Table3[[#This Row],[Brand]]), brand[], MATCH("Category", brand[#Headers], 0), FALSE)</f>
        <v>Food &amp; Beverages</v>
      </c>
      <c r="F214" s="2" t="s">
        <v>1028</v>
      </c>
      <c r="G214" s="3">
        <v>1757000</v>
      </c>
      <c r="H214" s="15">
        <v>132.6</v>
      </c>
      <c r="I214" s="3">
        <v>3312000</v>
      </c>
      <c r="J214" s="3">
        <v>306000</v>
      </c>
      <c r="K214" s="3" t="str">
        <f>IF(Table3[[#This Row],[Engagements]]&lt;100000, "low",IF(Table3[[#This Row],[Engagements]]&lt;500000,"medium","high"))</f>
        <v>medium</v>
      </c>
      <c r="L214" s="3">
        <v>54220</v>
      </c>
      <c r="M214" s="2">
        <v>9064</v>
      </c>
      <c r="N214" s="2">
        <v>11120</v>
      </c>
      <c r="O214" s="3">
        <v>51060</v>
      </c>
      <c r="P214" s="9">
        <f>Table3[[#This Row],[Revenue Generated ($)]]-Table3[[#This Row],[Campaign Spend ($)]]</f>
        <v>39940</v>
      </c>
    </row>
    <row r="215" spans="1:16" x14ac:dyDescent="0.3">
      <c r="A215" s="2" t="str">
        <f>"Influencer" &amp;ROW(Table3[[#This Row],[Influencer Name]])</f>
        <v>Influencer215</v>
      </c>
      <c r="B215" s="2" t="s">
        <v>1014</v>
      </c>
      <c r="C215" s="2" t="s">
        <v>1020</v>
      </c>
      <c r="D215" t="s">
        <v>1074</v>
      </c>
      <c r="E215" t="str">
        <f>VLOOKUP(TRIM(Table3[[#This Row],[Brand]]), brand[], MATCH("Category", brand[#Headers], 0), FALSE)</f>
        <v>Food &amp; Beverages</v>
      </c>
      <c r="F215" s="2" t="s">
        <v>1029</v>
      </c>
      <c r="G215" s="3">
        <v>1765000</v>
      </c>
      <c r="H215" s="15">
        <v>133.19999999999999</v>
      </c>
      <c r="I215" s="3">
        <v>3327000</v>
      </c>
      <c r="J215" s="3">
        <v>307400</v>
      </c>
      <c r="K215" s="3" t="str">
        <f>IF(Table3[[#This Row],[Engagements]]&lt;100000, "low",IF(Table3[[#This Row],[Engagements]]&lt;500000,"medium","high"))</f>
        <v>medium</v>
      </c>
      <c r="L215" s="2">
        <v>54470</v>
      </c>
      <c r="M215" s="2">
        <v>9106</v>
      </c>
      <c r="N215" s="2">
        <v>11170</v>
      </c>
      <c r="O215" s="3">
        <v>51290</v>
      </c>
      <c r="P215" s="9">
        <f>Table3[[#This Row],[Revenue Generated ($)]]-Table3[[#This Row],[Campaign Spend ($)]]</f>
        <v>40120</v>
      </c>
    </row>
    <row r="216" spans="1:16" x14ac:dyDescent="0.3">
      <c r="A216" s="2" t="str">
        <f>"Influencer" &amp;ROW(Table3[[#This Row],[Influencer Name]])</f>
        <v>Influencer216</v>
      </c>
      <c r="B216" s="2" t="s">
        <v>1015</v>
      </c>
      <c r="C216" s="2" t="s">
        <v>1021</v>
      </c>
      <c r="D216" t="s">
        <v>1050</v>
      </c>
      <c r="E216" t="str">
        <f>VLOOKUP(TRIM(Table3[[#This Row],[Brand]]), brand[], MATCH("Category", brand[#Headers], 0), FALSE)</f>
        <v>Food &amp; Beverages</v>
      </c>
      <c r="F216" s="2" t="s">
        <v>1030</v>
      </c>
      <c r="G216" s="3">
        <v>1773000</v>
      </c>
      <c r="H216" s="15">
        <v>133.80000000000001</v>
      </c>
      <c r="I216" s="3">
        <v>3342000</v>
      </c>
      <c r="J216" s="3">
        <v>308800</v>
      </c>
      <c r="K216" s="3" t="str">
        <f>IF(Table3[[#This Row],[Engagements]]&lt;100000, "low",IF(Table3[[#This Row],[Engagements]]&lt;500000,"medium","high"))</f>
        <v>medium</v>
      </c>
      <c r="L216" s="3">
        <v>54720</v>
      </c>
      <c r="M216" s="2">
        <v>9148</v>
      </c>
      <c r="N216" s="2">
        <v>11220</v>
      </c>
      <c r="O216" s="3">
        <v>51520</v>
      </c>
      <c r="P216" s="9">
        <f>Table3[[#This Row],[Revenue Generated ($)]]-Table3[[#This Row],[Campaign Spend ($)]]</f>
        <v>40300</v>
      </c>
    </row>
    <row r="217" spans="1:16" x14ac:dyDescent="0.3">
      <c r="A217" s="2" t="str">
        <f>"Influencer" &amp;ROW(Table3[[#This Row],[Influencer Name]])</f>
        <v>Influencer217</v>
      </c>
      <c r="B217" s="2" t="s">
        <v>1016</v>
      </c>
      <c r="C217" s="2" t="s">
        <v>1017</v>
      </c>
      <c r="D217" t="s">
        <v>1051</v>
      </c>
      <c r="E217" t="str">
        <f>VLOOKUP(TRIM(Table3[[#This Row],[Brand]]), brand[], MATCH("Category", brand[#Headers], 0), FALSE)</f>
        <v>Food &amp; Beverages</v>
      </c>
      <c r="F217" s="2" t="s">
        <v>1031</v>
      </c>
      <c r="G217" s="3">
        <v>1781000</v>
      </c>
      <c r="H217" s="15">
        <v>134.4</v>
      </c>
      <c r="I217" s="3">
        <v>3357000</v>
      </c>
      <c r="J217" s="3">
        <v>310200</v>
      </c>
      <c r="K217" s="3" t="str">
        <f>IF(Table3[[#This Row],[Engagements]]&lt;100000, "low",IF(Table3[[#This Row],[Engagements]]&lt;500000,"medium","high"))</f>
        <v>medium</v>
      </c>
      <c r="L217" s="3">
        <v>54970</v>
      </c>
      <c r="M217" s="2">
        <v>9190</v>
      </c>
      <c r="N217" s="2">
        <v>11270</v>
      </c>
      <c r="O217" s="3">
        <v>51750</v>
      </c>
      <c r="P217" s="9">
        <f>Table3[[#This Row],[Revenue Generated ($)]]-Table3[[#This Row],[Campaign Spend ($)]]</f>
        <v>40480</v>
      </c>
    </row>
    <row r="218" spans="1:16" x14ac:dyDescent="0.3">
      <c r="A218" s="2" t="str">
        <f>"Influencer" &amp;ROW(Table3[[#This Row],[Influencer Name]])</f>
        <v>Influencer218</v>
      </c>
      <c r="B218" s="2" t="s">
        <v>1014</v>
      </c>
      <c r="C218" s="2" t="s">
        <v>1018</v>
      </c>
      <c r="D218" s="2" t="s">
        <v>1038</v>
      </c>
      <c r="E218" s="2" t="str">
        <f>VLOOKUP(TRIM(Table3[[#This Row],[Brand]]), brand[], MATCH("Category", brand[#Headers], 0), FALSE)</f>
        <v>Fashion &amp; Beauty</v>
      </c>
      <c r="F218" s="2" t="s">
        <v>1026</v>
      </c>
      <c r="G218" s="3">
        <v>1789000</v>
      </c>
      <c r="H218" s="15">
        <v>135</v>
      </c>
      <c r="I218" s="3">
        <v>3372000</v>
      </c>
      <c r="J218" s="3">
        <v>311600</v>
      </c>
      <c r="K218" s="3" t="str">
        <f>IF(Table3[[#This Row],[Engagements]]&lt;100000, "low",IF(Table3[[#This Row],[Engagements]]&lt;500000,"medium","high"))</f>
        <v>medium</v>
      </c>
      <c r="L218" s="3">
        <v>55220</v>
      </c>
      <c r="M218" s="2">
        <v>9232</v>
      </c>
      <c r="N218" s="2">
        <v>11320</v>
      </c>
      <c r="O218" s="3">
        <v>51980</v>
      </c>
      <c r="P218" s="9">
        <f>Table3[[#This Row],[Revenue Generated ($)]]-Table3[[#This Row],[Campaign Spend ($)]]</f>
        <v>40660</v>
      </c>
    </row>
    <row r="219" spans="1:16" x14ac:dyDescent="0.3">
      <c r="A219" s="2" t="str">
        <f>"Influencer" &amp;ROW(Table3[[#This Row],[Influencer Name]])</f>
        <v>Influencer219</v>
      </c>
      <c r="B219" s="2" t="s">
        <v>1016</v>
      </c>
      <c r="C219" s="2" t="s">
        <v>1019</v>
      </c>
      <c r="D219" s="2" t="s">
        <v>1036</v>
      </c>
      <c r="E219" s="2" t="str">
        <f>VLOOKUP(TRIM(Table3[[#This Row],[Brand]]), brand[], MATCH("Category", brand[#Headers], 0), FALSE)</f>
        <v>Fashion &amp; Beauty</v>
      </c>
      <c r="F219" s="2" t="s">
        <v>1027</v>
      </c>
      <c r="G219" s="3">
        <v>1797000</v>
      </c>
      <c r="H219" s="15">
        <v>135.6</v>
      </c>
      <c r="I219" s="3">
        <v>3387000</v>
      </c>
      <c r="J219" s="3">
        <v>313000</v>
      </c>
      <c r="K219" s="3" t="str">
        <f>IF(Table3[[#This Row],[Engagements]]&lt;100000, "low",IF(Table3[[#This Row],[Engagements]]&lt;500000,"medium","high"))</f>
        <v>medium</v>
      </c>
      <c r="L219" s="3">
        <v>55470</v>
      </c>
      <c r="M219" s="2">
        <v>9274</v>
      </c>
      <c r="N219" s="2">
        <v>11370</v>
      </c>
      <c r="O219" s="3">
        <v>52210</v>
      </c>
      <c r="P219" s="9">
        <f>Table3[[#This Row],[Revenue Generated ($)]]-Table3[[#This Row],[Campaign Spend ($)]]</f>
        <v>40840</v>
      </c>
    </row>
    <row r="220" spans="1:16" x14ac:dyDescent="0.3">
      <c r="A220" s="2" t="str">
        <f>"Influencer" &amp;ROW(Table3[[#This Row],[Influencer Name]])</f>
        <v>Influencer220</v>
      </c>
      <c r="B220" s="2" t="s">
        <v>1016</v>
      </c>
      <c r="C220" s="2" t="s">
        <v>1020</v>
      </c>
      <c r="D220" s="2" t="s">
        <v>1034</v>
      </c>
      <c r="E220" s="2" t="str">
        <f>VLOOKUP(TRIM(Table3[[#This Row],[Brand]]), brand[], MATCH("Category", brand[#Headers], 0), FALSE)</f>
        <v>Fashion &amp; Beauty</v>
      </c>
      <c r="F220" s="2" t="s">
        <v>1028</v>
      </c>
      <c r="G220" s="3">
        <v>1805000</v>
      </c>
      <c r="H220" s="15">
        <v>136.19999999999999</v>
      </c>
      <c r="I220" s="3">
        <v>3402000</v>
      </c>
      <c r="J220" s="3">
        <v>314400</v>
      </c>
      <c r="K220" s="3" t="str">
        <f>IF(Table3[[#This Row],[Engagements]]&lt;100000, "low",IF(Table3[[#This Row],[Engagements]]&lt;500000,"medium","high"))</f>
        <v>medium</v>
      </c>
      <c r="L220" s="2">
        <v>55720</v>
      </c>
      <c r="M220" s="2">
        <v>9316</v>
      </c>
      <c r="N220" s="2">
        <v>11420</v>
      </c>
      <c r="O220" s="3">
        <v>52440</v>
      </c>
      <c r="P220" s="9">
        <f>Table3[[#This Row],[Revenue Generated ($)]]-Table3[[#This Row],[Campaign Spend ($)]]</f>
        <v>41020</v>
      </c>
    </row>
    <row r="221" spans="1:16" x14ac:dyDescent="0.3">
      <c r="A221" s="2" t="str">
        <f>"Influencer" &amp;ROW(Table3[[#This Row],[Influencer Name]])</f>
        <v>Influencer221</v>
      </c>
      <c r="B221" s="2" t="s">
        <v>1016</v>
      </c>
      <c r="C221" s="2" t="s">
        <v>1021</v>
      </c>
      <c r="D221" s="2" t="s">
        <v>1033</v>
      </c>
      <c r="E221" s="2" t="str">
        <f>VLOOKUP(TRIM(Table3[[#This Row],[Brand]]), brand[], MATCH("Category", brand[#Headers], 0), FALSE)</f>
        <v>Fashion &amp; Beauty</v>
      </c>
      <c r="F221" s="2" t="s">
        <v>1029</v>
      </c>
      <c r="G221" s="3">
        <v>1813000</v>
      </c>
      <c r="H221" s="15">
        <v>136.80000000000001</v>
      </c>
      <c r="I221" s="3">
        <v>3417000</v>
      </c>
      <c r="J221" s="3">
        <v>315800</v>
      </c>
      <c r="K221" s="3" t="str">
        <f>IF(Table3[[#This Row],[Engagements]]&lt;100000, "low",IF(Table3[[#This Row],[Engagements]]&lt;500000,"medium","high"))</f>
        <v>medium</v>
      </c>
      <c r="L221" s="3">
        <v>55970</v>
      </c>
      <c r="M221" s="2">
        <v>9358</v>
      </c>
      <c r="N221" s="2">
        <v>11470</v>
      </c>
      <c r="O221" s="3">
        <v>52670</v>
      </c>
      <c r="P221" s="9">
        <f>Table3[[#This Row],[Revenue Generated ($)]]-Table3[[#This Row],[Campaign Spend ($)]]</f>
        <v>41200</v>
      </c>
    </row>
    <row r="222" spans="1:16" x14ac:dyDescent="0.3">
      <c r="A222" s="2" t="str">
        <f>"Influencer" &amp;ROW(Table3[[#This Row],[Influencer Name]])</f>
        <v>Influencer222</v>
      </c>
      <c r="B222" s="2" t="s">
        <v>1016</v>
      </c>
      <c r="C222" s="2" t="s">
        <v>1017</v>
      </c>
      <c r="D222" s="2" t="s">
        <v>1032</v>
      </c>
      <c r="E222" s="2" t="str">
        <f>VLOOKUP(TRIM(Table3[[#This Row],[Brand]]), brand[], MATCH("Category", brand[#Headers], 0), FALSE)</f>
        <v>Fashion &amp; Beauty</v>
      </c>
      <c r="F222" s="2" t="s">
        <v>1030</v>
      </c>
      <c r="G222" s="3">
        <v>1821000</v>
      </c>
      <c r="H222" s="15">
        <v>137.4</v>
      </c>
      <c r="I222" s="3">
        <v>3432000</v>
      </c>
      <c r="J222" s="3">
        <v>317200</v>
      </c>
      <c r="K222" s="3" t="str">
        <f>IF(Table3[[#This Row],[Engagements]]&lt;100000, "low",IF(Table3[[#This Row],[Engagements]]&lt;500000,"medium","high"))</f>
        <v>medium</v>
      </c>
      <c r="L222" s="3">
        <v>56220</v>
      </c>
      <c r="M222" s="2">
        <v>9400</v>
      </c>
      <c r="N222" s="2">
        <v>11520</v>
      </c>
      <c r="O222" s="3">
        <v>52900</v>
      </c>
      <c r="P222" s="9">
        <f>Table3[[#This Row],[Revenue Generated ($)]]-Table3[[#This Row],[Campaign Spend ($)]]</f>
        <v>41380</v>
      </c>
    </row>
    <row r="223" spans="1:16" x14ac:dyDescent="0.3">
      <c r="A223" s="2" t="str">
        <f>"Influencer" &amp;ROW(Table3[[#This Row],[Influencer Name]])</f>
        <v>Influencer223</v>
      </c>
      <c r="B223" s="2" t="s">
        <v>1016</v>
      </c>
      <c r="C223" s="2" t="s">
        <v>1018</v>
      </c>
      <c r="D223" s="2" t="s">
        <v>1035</v>
      </c>
      <c r="E223" s="2" t="str">
        <f>VLOOKUP(TRIM(Table3[[#This Row],[Brand]]), brand[], MATCH("Category", brand[#Headers], 0), FALSE)</f>
        <v>Fashion &amp; Beauty</v>
      </c>
      <c r="F223" s="2" t="s">
        <v>1031</v>
      </c>
      <c r="G223" s="3">
        <v>1829000</v>
      </c>
      <c r="H223" s="15">
        <v>138</v>
      </c>
      <c r="I223" s="3">
        <v>3447000</v>
      </c>
      <c r="J223" s="3">
        <v>318600</v>
      </c>
      <c r="K223" s="3" t="str">
        <f>IF(Table3[[#This Row],[Engagements]]&lt;100000, "low",IF(Table3[[#This Row],[Engagements]]&lt;500000,"medium","high"))</f>
        <v>medium</v>
      </c>
      <c r="L223" s="3">
        <v>56470</v>
      </c>
      <c r="M223" s="2">
        <v>9442</v>
      </c>
      <c r="N223" s="2">
        <v>11570</v>
      </c>
      <c r="O223" s="3">
        <v>53130</v>
      </c>
      <c r="P223" s="9">
        <f>Table3[[#This Row],[Revenue Generated ($)]]-Table3[[#This Row],[Campaign Spend ($)]]</f>
        <v>41560</v>
      </c>
    </row>
    <row r="224" spans="1:16" x14ac:dyDescent="0.3">
      <c r="A224" s="2" t="str">
        <f>"Influencer" &amp;ROW(Table3[[#This Row],[Influencer Name]])</f>
        <v>Influencer224</v>
      </c>
      <c r="B224" s="2" t="s">
        <v>1016</v>
      </c>
      <c r="C224" s="2" t="s">
        <v>1019</v>
      </c>
      <c r="D224" s="2" t="s">
        <v>1037</v>
      </c>
      <c r="E224" s="2" t="str">
        <f>VLOOKUP(TRIM(Table3[[#This Row],[Brand]]), brand[], MATCH("Category", brand[#Headers], 0), FALSE)</f>
        <v>Fashion &amp; Beauty</v>
      </c>
      <c r="F224" s="2" t="s">
        <v>1026</v>
      </c>
      <c r="G224" s="3">
        <v>1837000</v>
      </c>
      <c r="H224" s="15">
        <v>138.6</v>
      </c>
      <c r="I224" s="3">
        <v>3462000</v>
      </c>
      <c r="J224" s="3">
        <v>320000</v>
      </c>
      <c r="K224" s="3" t="str">
        <f>IF(Table3[[#This Row],[Engagements]]&lt;100000, "low",IF(Table3[[#This Row],[Engagements]]&lt;500000,"medium","high"))</f>
        <v>medium</v>
      </c>
      <c r="L224" s="3">
        <v>56720</v>
      </c>
      <c r="M224" s="2">
        <v>9484</v>
      </c>
      <c r="N224" s="2">
        <v>11620</v>
      </c>
      <c r="O224" s="3">
        <v>53360</v>
      </c>
      <c r="P224" s="9">
        <f>Table3[[#This Row],[Revenue Generated ($)]]-Table3[[#This Row],[Campaign Spend ($)]]</f>
        <v>41740</v>
      </c>
    </row>
    <row r="225" spans="1:16" ht="33" x14ac:dyDescent="0.3">
      <c r="A225" s="2" t="str">
        <f>"Influencer" &amp;ROW(Table3[[#This Row],[Influencer Name]])</f>
        <v>Influencer225</v>
      </c>
      <c r="B225" s="2" t="s">
        <v>1016</v>
      </c>
      <c r="C225" s="2" t="s">
        <v>1020</v>
      </c>
      <c r="D225" s="2" t="s">
        <v>1073</v>
      </c>
      <c r="E225" s="2" t="str">
        <f>VLOOKUP(TRIM(Table3[[#This Row],[Brand]]), brand[], MATCH("Category", brand[#Headers], 0), FALSE)</f>
        <v>Food &amp; Beverages</v>
      </c>
      <c r="F225" s="2" t="s">
        <v>1027</v>
      </c>
      <c r="G225" s="3">
        <v>1845000</v>
      </c>
      <c r="H225" s="15">
        <v>139.19999999999999</v>
      </c>
      <c r="I225" s="3">
        <v>3477000</v>
      </c>
      <c r="J225" s="3">
        <v>321400</v>
      </c>
      <c r="K225" s="3" t="str">
        <f>IF(Table3[[#This Row],[Engagements]]&lt;100000, "low",IF(Table3[[#This Row],[Engagements]]&lt;500000,"medium","high"))</f>
        <v>medium</v>
      </c>
      <c r="L225" s="2">
        <v>56970</v>
      </c>
      <c r="M225" s="2">
        <v>9526</v>
      </c>
      <c r="N225" s="2">
        <v>11670</v>
      </c>
      <c r="O225" s="3">
        <v>53590</v>
      </c>
      <c r="P225" s="9">
        <f>Table3[[#This Row],[Revenue Generated ($)]]-Table3[[#This Row],[Campaign Spend ($)]]</f>
        <v>41920</v>
      </c>
    </row>
    <row r="226" spans="1:16" x14ac:dyDescent="0.3">
      <c r="A226" s="2" t="str">
        <f>"Influencer" &amp;ROW(Table3[[#This Row],[Influencer Name]])</f>
        <v>Influencer226</v>
      </c>
      <c r="B226" s="2" t="s">
        <v>1016</v>
      </c>
      <c r="C226" s="2" t="s">
        <v>1021</v>
      </c>
      <c r="D226" s="2" t="s">
        <v>1037</v>
      </c>
      <c r="E226" s="2" t="str">
        <f>VLOOKUP(TRIM(Table3[[#This Row],[Brand]]), brand[], MATCH("Category", brand[#Headers], 0), FALSE)</f>
        <v>Fashion &amp; Beauty</v>
      </c>
      <c r="F226" s="2" t="s">
        <v>1028</v>
      </c>
      <c r="G226" s="3">
        <v>1853000</v>
      </c>
      <c r="H226" s="15">
        <v>139.80000000000001</v>
      </c>
      <c r="I226" s="3">
        <v>3492000</v>
      </c>
      <c r="J226" s="3">
        <v>322800</v>
      </c>
      <c r="K226" s="3" t="str">
        <f>IF(Table3[[#This Row],[Engagements]]&lt;100000, "low",IF(Table3[[#This Row],[Engagements]]&lt;500000,"medium","high"))</f>
        <v>medium</v>
      </c>
      <c r="L226" s="3">
        <v>57220</v>
      </c>
      <c r="M226" s="2">
        <v>9568</v>
      </c>
      <c r="N226" s="2">
        <v>11720</v>
      </c>
      <c r="O226" s="3">
        <v>53820</v>
      </c>
      <c r="P226" s="9">
        <f>Table3[[#This Row],[Revenue Generated ($)]]-Table3[[#This Row],[Campaign Spend ($)]]</f>
        <v>42100</v>
      </c>
    </row>
    <row r="227" spans="1:16" x14ac:dyDescent="0.3">
      <c r="A227" s="2" t="str">
        <f>"Influencer" &amp;ROW(Table3[[#This Row],[Influencer Name]])</f>
        <v>Influencer227</v>
      </c>
      <c r="B227" s="2" t="s">
        <v>1016</v>
      </c>
      <c r="C227" s="2" t="s">
        <v>1017</v>
      </c>
      <c r="D227" s="2" t="s">
        <v>1037</v>
      </c>
      <c r="E227" s="2" t="str">
        <f>VLOOKUP(TRIM(Table3[[#This Row],[Brand]]), brand[], MATCH("Category", brand[#Headers], 0), FALSE)</f>
        <v>Fashion &amp; Beauty</v>
      </c>
      <c r="F227" s="2" t="s">
        <v>1029</v>
      </c>
      <c r="G227" s="3">
        <v>1861000</v>
      </c>
      <c r="H227" s="15">
        <v>140.4</v>
      </c>
      <c r="I227" s="3">
        <v>3507000</v>
      </c>
      <c r="J227" s="3">
        <v>324200</v>
      </c>
      <c r="K227" s="3" t="str">
        <f>IF(Table3[[#This Row],[Engagements]]&lt;100000, "low",IF(Table3[[#This Row],[Engagements]]&lt;500000,"medium","high"))</f>
        <v>medium</v>
      </c>
      <c r="L227" s="3">
        <v>57470</v>
      </c>
      <c r="M227" s="2">
        <v>9610</v>
      </c>
      <c r="N227" s="2">
        <v>11770</v>
      </c>
      <c r="O227" s="3">
        <v>54050</v>
      </c>
      <c r="P227" s="9">
        <f>Table3[[#This Row],[Revenue Generated ($)]]-Table3[[#This Row],[Campaign Spend ($)]]</f>
        <v>42280</v>
      </c>
    </row>
    <row r="228" spans="1:16" x14ac:dyDescent="0.3">
      <c r="A228" s="2" t="str">
        <f>"Influencer" &amp;ROW(Table3[[#This Row],[Influencer Name]])</f>
        <v>Influencer228</v>
      </c>
      <c r="B228" s="2" t="s">
        <v>1015</v>
      </c>
      <c r="C228" s="2" t="s">
        <v>1018</v>
      </c>
      <c r="D228" t="s">
        <v>1039</v>
      </c>
      <c r="E228" t="str">
        <f>VLOOKUP(TRIM(Table3[[#This Row],[Brand]]), brand[], MATCH("Category", brand[#Headers], 0), FALSE)</f>
        <v>E-commerce &amp; Online Services</v>
      </c>
      <c r="F228" s="2" t="s">
        <v>1030</v>
      </c>
      <c r="G228" s="3">
        <v>1869000</v>
      </c>
      <c r="H228" s="15">
        <v>141</v>
      </c>
      <c r="I228" s="3">
        <v>3522000</v>
      </c>
      <c r="J228" s="3">
        <v>325600</v>
      </c>
      <c r="K228" s="3" t="str">
        <f>IF(Table3[[#This Row],[Engagements]]&lt;100000, "low",IF(Table3[[#This Row],[Engagements]]&lt;500000,"medium","high"))</f>
        <v>medium</v>
      </c>
      <c r="L228" s="3">
        <v>57720</v>
      </c>
      <c r="M228" s="2">
        <v>9652</v>
      </c>
      <c r="N228" s="2">
        <v>11820</v>
      </c>
      <c r="O228" s="3">
        <v>54280</v>
      </c>
      <c r="P228" s="9">
        <f>Table3[[#This Row],[Revenue Generated ($)]]-Table3[[#This Row],[Campaign Spend ($)]]</f>
        <v>42460</v>
      </c>
    </row>
    <row r="229" spans="1:16" x14ac:dyDescent="0.3">
      <c r="A229" s="2" t="str">
        <f>"Influencer" &amp;ROW(Table3[[#This Row],[Influencer Name]])</f>
        <v>Influencer229</v>
      </c>
      <c r="B229" s="2" t="s">
        <v>1016</v>
      </c>
      <c r="C229" s="2" t="s">
        <v>1019</v>
      </c>
      <c r="D229" t="s">
        <v>1040</v>
      </c>
      <c r="E229" t="str">
        <f>VLOOKUP(TRIM(Table3[[#This Row],[Brand]]), brand[], MATCH("Category", brand[#Headers], 0), FALSE)</f>
        <v>E-commerce &amp; Online Services</v>
      </c>
      <c r="F229" s="2" t="s">
        <v>1031</v>
      </c>
      <c r="G229" s="3">
        <v>1877000</v>
      </c>
      <c r="H229" s="15">
        <v>141.6</v>
      </c>
      <c r="I229" s="3">
        <v>3537000</v>
      </c>
      <c r="J229" s="3">
        <v>327000</v>
      </c>
      <c r="K229" s="3" t="str">
        <f>IF(Table3[[#This Row],[Engagements]]&lt;100000, "low",IF(Table3[[#This Row],[Engagements]]&lt;500000,"medium","high"))</f>
        <v>medium</v>
      </c>
      <c r="L229" s="3">
        <v>57970</v>
      </c>
      <c r="M229" s="2">
        <v>9694</v>
      </c>
      <c r="N229" s="2">
        <v>11870</v>
      </c>
      <c r="O229" s="3">
        <v>54510</v>
      </c>
      <c r="P229" s="9">
        <f>Table3[[#This Row],[Revenue Generated ($)]]-Table3[[#This Row],[Campaign Spend ($)]]</f>
        <v>42640</v>
      </c>
    </row>
    <row r="230" spans="1:16" x14ac:dyDescent="0.3">
      <c r="A230" s="2" t="str">
        <f>"Influencer" &amp;ROW(Table3[[#This Row],[Influencer Name]])</f>
        <v>Influencer230</v>
      </c>
      <c r="B230" s="2" t="s">
        <v>1014</v>
      </c>
      <c r="C230" s="2" t="s">
        <v>1020</v>
      </c>
      <c r="D230" t="s">
        <v>1041</v>
      </c>
      <c r="E230" t="str">
        <f>VLOOKUP(TRIM(Table3[[#This Row],[Brand]]), brand[], MATCH("Category", brand[#Headers], 0), FALSE)</f>
        <v>E-commerce &amp; Online Services</v>
      </c>
      <c r="F230" s="2" t="s">
        <v>1026</v>
      </c>
      <c r="G230" s="3">
        <v>1885000</v>
      </c>
      <c r="H230" s="15">
        <v>142.19999999999999</v>
      </c>
      <c r="I230" s="3">
        <v>3552000</v>
      </c>
      <c r="J230" s="3">
        <v>328400</v>
      </c>
      <c r="K230" s="3" t="str">
        <f>IF(Table3[[#This Row],[Engagements]]&lt;100000, "low",IF(Table3[[#This Row],[Engagements]]&lt;500000,"medium","high"))</f>
        <v>medium</v>
      </c>
      <c r="L230" s="2">
        <v>58220</v>
      </c>
      <c r="M230" s="2">
        <v>9736</v>
      </c>
      <c r="N230" s="2">
        <v>11920</v>
      </c>
      <c r="O230" s="3">
        <v>54740</v>
      </c>
      <c r="P230" s="9">
        <f>Table3[[#This Row],[Revenue Generated ($)]]-Table3[[#This Row],[Campaign Spend ($)]]</f>
        <v>42820</v>
      </c>
    </row>
    <row r="231" spans="1:16" x14ac:dyDescent="0.3">
      <c r="A231" s="2" t="str">
        <f>"Influencer" &amp;ROW(Table3[[#This Row],[Influencer Name]])</f>
        <v>Influencer231</v>
      </c>
      <c r="B231" s="2" t="s">
        <v>1015</v>
      </c>
      <c r="C231" s="2" t="s">
        <v>1021</v>
      </c>
      <c r="D231" t="s">
        <v>1042</v>
      </c>
      <c r="E231" t="str">
        <f>VLOOKUP(TRIM(Table3[[#This Row],[Brand]]), brand[], MATCH("Category", brand[#Headers], 0), FALSE)</f>
        <v>E-commerce &amp; Online Services</v>
      </c>
      <c r="F231" s="2" t="s">
        <v>1027</v>
      </c>
      <c r="G231" s="3">
        <v>1893000</v>
      </c>
      <c r="H231" s="15">
        <v>142.80000000000001</v>
      </c>
      <c r="I231" s="3">
        <v>3567000</v>
      </c>
      <c r="J231" s="3">
        <v>329800</v>
      </c>
      <c r="K231" s="3" t="str">
        <f>IF(Table3[[#This Row],[Engagements]]&lt;100000, "low",IF(Table3[[#This Row],[Engagements]]&lt;500000,"medium","high"))</f>
        <v>medium</v>
      </c>
      <c r="L231" s="3">
        <v>58470</v>
      </c>
      <c r="M231" s="2">
        <v>9778</v>
      </c>
      <c r="N231" s="2">
        <v>11970</v>
      </c>
      <c r="O231" s="3">
        <v>54970</v>
      </c>
      <c r="P231" s="9">
        <f>Table3[[#This Row],[Revenue Generated ($)]]-Table3[[#This Row],[Campaign Spend ($)]]</f>
        <v>43000</v>
      </c>
    </row>
    <row r="232" spans="1:16" x14ac:dyDescent="0.3">
      <c r="A232" s="2" t="str">
        <f>"Influencer" &amp;ROW(Table3[[#This Row],[Influencer Name]])</f>
        <v>Influencer232</v>
      </c>
      <c r="B232" s="2" t="s">
        <v>1016</v>
      </c>
      <c r="C232" s="2" t="s">
        <v>1017</v>
      </c>
      <c r="D232" t="s">
        <v>1043</v>
      </c>
      <c r="E232" t="str">
        <f>VLOOKUP(TRIM(Table3[[#This Row],[Brand]]), brand[], MATCH("Category", brand[#Headers], 0), FALSE)</f>
        <v>E-commerce &amp; Online Services</v>
      </c>
      <c r="F232" s="2" t="s">
        <v>1028</v>
      </c>
      <c r="G232" s="3">
        <v>1901000</v>
      </c>
      <c r="H232" s="15">
        <v>143.4</v>
      </c>
      <c r="I232" s="3">
        <v>3582000</v>
      </c>
      <c r="J232" s="3">
        <v>331200</v>
      </c>
      <c r="K232" s="3" t="str">
        <f>IF(Table3[[#This Row],[Engagements]]&lt;100000, "low",IF(Table3[[#This Row],[Engagements]]&lt;500000,"medium","high"))</f>
        <v>medium</v>
      </c>
      <c r="L232" s="3">
        <v>58720</v>
      </c>
      <c r="M232" s="2">
        <v>9820</v>
      </c>
      <c r="N232" s="2">
        <v>12020</v>
      </c>
      <c r="O232" s="3">
        <v>55200</v>
      </c>
      <c r="P232" s="9">
        <f>Table3[[#This Row],[Revenue Generated ($)]]-Table3[[#This Row],[Campaign Spend ($)]]</f>
        <v>43180</v>
      </c>
    </row>
    <row r="233" spans="1:16" ht="33" x14ac:dyDescent="0.3">
      <c r="A233" s="2" t="str">
        <f>"Influencer" &amp;ROW(Table3[[#This Row],[Influencer Name]])</f>
        <v>Influencer233</v>
      </c>
      <c r="B233" s="2" t="s">
        <v>1014</v>
      </c>
      <c r="C233" s="2" t="s">
        <v>1018</v>
      </c>
      <c r="D233" s="2" t="s">
        <v>1044</v>
      </c>
      <c r="E233" s="2" t="str">
        <f>VLOOKUP(TRIM(Table3[[#This Row],[Brand]]), brand[], MATCH("Category", brand[#Headers], 0), FALSE)</f>
        <v>Technology &amp; Gadgets</v>
      </c>
      <c r="F233" s="2" t="s">
        <v>1029</v>
      </c>
      <c r="G233" s="3">
        <v>1909000</v>
      </c>
      <c r="H233" s="15">
        <v>144</v>
      </c>
      <c r="I233" s="3">
        <v>3597000</v>
      </c>
      <c r="J233" s="3">
        <v>332600</v>
      </c>
      <c r="K233" s="3" t="str">
        <f>IF(Table3[[#This Row],[Engagements]]&lt;100000, "low",IF(Table3[[#This Row],[Engagements]]&lt;500000,"medium","high"))</f>
        <v>medium</v>
      </c>
      <c r="L233" s="3">
        <v>58970</v>
      </c>
      <c r="M233" s="2">
        <v>9862</v>
      </c>
      <c r="N233" s="2">
        <v>12070</v>
      </c>
      <c r="O233" s="3">
        <v>55430</v>
      </c>
      <c r="P233" s="9">
        <f>Table3[[#This Row],[Revenue Generated ($)]]-Table3[[#This Row],[Campaign Spend ($)]]</f>
        <v>43360</v>
      </c>
    </row>
    <row r="234" spans="1:16" ht="33" x14ac:dyDescent="0.3">
      <c r="A234" s="2" t="str">
        <f>"Influencer" &amp;ROW(Table3[[#This Row],[Influencer Name]])</f>
        <v>Influencer234</v>
      </c>
      <c r="B234" s="2" t="s">
        <v>1015</v>
      </c>
      <c r="C234" s="2" t="s">
        <v>1019</v>
      </c>
      <c r="D234" s="2" t="s">
        <v>1045</v>
      </c>
      <c r="E234" s="2" t="str">
        <f>VLOOKUP(TRIM(Table3[[#This Row],[Brand]]), brand[], MATCH("Category", brand[#Headers], 0), FALSE)</f>
        <v>Technology &amp; Gadgets</v>
      </c>
      <c r="F234" s="2" t="s">
        <v>1030</v>
      </c>
      <c r="G234" s="3">
        <v>1917000</v>
      </c>
      <c r="H234" s="15">
        <v>144.6</v>
      </c>
      <c r="I234" s="3">
        <v>3612000</v>
      </c>
      <c r="J234" s="3">
        <v>334000</v>
      </c>
      <c r="K234" s="3" t="str">
        <f>IF(Table3[[#This Row],[Engagements]]&lt;100000, "low",IF(Table3[[#This Row],[Engagements]]&lt;500000,"medium","high"))</f>
        <v>medium</v>
      </c>
      <c r="L234" s="3">
        <v>59220</v>
      </c>
      <c r="M234" s="2">
        <v>9904</v>
      </c>
      <c r="N234" s="2">
        <v>12120</v>
      </c>
      <c r="O234" s="3">
        <v>55660</v>
      </c>
      <c r="P234" s="9">
        <f>Table3[[#This Row],[Revenue Generated ($)]]-Table3[[#This Row],[Campaign Spend ($)]]</f>
        <v>43540</v>
      </c>
    </row>
    <row r="235" spans="1:16" ht="33" x14ac:dyDescent="0.3">
      <c r="A235" s="2" t="str">
        <f>"Influencer" &amp;ROW(Table3[[#This Row],[Influencer Name]])</f>
        <v>Influencer235</v>
      </c>
      <c r="B235" s="2" t="s">
        <v>1016</v>
      </c>
      <c r="C235" s="2" t="s">
        <v>1020</v>
      </c>
      <c r="D235" s="2" t="s">
        <v>1046</v>
      </c>
      <c r="E235" s="2" t="str">
        <f>VLOOKUP(TRIM(Table3[[#This Row],[Brand]]), brand[], MATCH("Category", brand[#Headers], 0), FALSE)</f>
        <v>Technology &amp; Gadgets</v>
      </c>
      <c r="F235" s="2" t="s">
        <v>1031</v>
      </c>
      <c r="G235" s="3">
        <v>1925000</v>
      </c>
      <c r="H235" s="15">
        <v>145.19999999999999</v>
      </c>
      <c r="I235" s="3">
        <v>3627000</v>
      </c>
      <c r="J235" s="3">
        <v>335400</v>
      </c>
      <c r="K235" s="3" t="str">
        <f>IF(Table3[[#This Row],[Engagements]]&lt;100000, "low",IF(Table3[[#This Row],[Engagements]]&lt;500000,"medium","high"))</f>
        <v>medium</v>
      </c>
      <c r="L235" s="2">
        <v>59470</v>
      </c>
      <c r="M235" s="2">
        <v>9946</v>
      </c>
      <c r="N235" s="2">
        <v>12170</v>
      </c>
      <c r="O235" s="3">
        <v>55890</v>
      </c>
      <c r="P235" s="9">
        <f>Table3[[#This Row],[Revenue Generated ($)]]-Table3[[#This Row],[Campaign Spend ($)]]</f>
        <v>43720</v>
      </c>
    </row>
    <row r="236" spans="1:16" x14ac:dyDescent="0.3">
      <c r="A236" s="2" t="str">
        <f>"Influencer" &amp;ROW(Table3[[#This Row],[Influencer Name]])</f>
        <v>Influencer236</v>
      </c>
      <c r="B236" s="2" t="s">
        <v>1014</v>
      </c>
      <c r="C236" s="2" t="s">
        <v>1021</v>
      </c>
      <c r="D236" s="2" t="s">
        <v>1047</v>
      </c>
      <c r="E236" s="2" t="str">
        <f>VLOOKUP(TRIM(Table3[[#This Row],[Brand]]), brand[], MATCH("Category", brand[#Headers], 0), FALSE)</f>
        <v>Lifestyle &amp; Fitness</v>
      </c>
      <c r="F236" s="2" t="s">
        <v>1026</v>
      </c>
      <c r="G236" s="3">
        <v>1933000</v>
      </c>
      <c r="H236" s="15">
        <v>145.80000000000001</v>
      </c>
      <c r="I236" s="3">
        <v>3642000</v>
      </c>
      <c r="J236" s="3">
        <v>336800</v>
      </c>
      <c r="K236" s="3" t="str">
        <f>IF(Table3[[#This Row],[Engagements]]&lt;100000, "low",IF(Table3[[#This Row],[Engagements]]&lt;500000,"medium","high"))</f>
        <v>medium</v>
      </c>
      <c r="L236" s="3">
        <v>59720</v>
      </c>
      <c r="M236" s="2">
        <v>9988</v>
      </c>
      <c r="N236" s="2">
        <v>12220</v>
      </c>
      <c r="O236" s="3">
        <v>56120</v>
      </c>
      <c r="P236" s="9">
        <f>Table3[[#This Row],[Revenue Generated ($)]]-Table3[[#This Row],[Campaign Spend ($)]]</f>
        <v>43900</v>
      </c>
    </row>
    <row r="237" spans="1:16" x14ac:dyDescent="0.3">
      <c r="A237" s="2" t="str">
        <f>"Influencer" &amp;ROW(Table3[[#This Row],[Influencer Name]])</f>
        <v>Influencer237</v>
      </c>
      <c r="B237" s="2" t="s">
        <v>1015</v>
      </c>
      <c r="C237" s="2" t="s">
        <v>1017</v>
      </c>
      <c r="D237" s="2" t="s">
        <v>1048</v>
      </c>
      <c r="E237" s="2" t="str">
        <f>VLOOKUP(TRIM(Table3[[#This Row],[Brand]]), brand[], MATCH("Category", brand[#Headers], 0), FALSE)</f>
        <v>Lifestyle &amp; Fitness</v>
      </c>
      <c r="F237" s="2" t="s">
        <v>1027</v>
      </c>
      <c r="G237" s="3">
        <v>1941000</v>
      </c>
      <c r="H237" s="15">
        <v>146.4</v>
      </c>
      <c r="I237" s="3">
        <v>3657000</v>
      </c>
      <c r="J237" s="3">
        <v>338200</v>
      </c>
      <c r="K237" s="3" t="str">
        <f>IF(Table3[[#This Row],[Engagements]]&lt;100000, "low",IF(Table3[[#This Row],[Engagements]]&lt;500000,"medium","high"))</f>
        <v>medium</v>
      </c>
      <c r="L237" s="3">
        <v>59970</v>
      </c>
      <c r="M237" s="2">
        <v>10030</v>
      </c>
      <c r="N237" s="2">
        <v>12270</v>
      </c>
      <c r="O237" s="3">
        <v>56350</v>
      </c>
      <c r="P237" s="9">
        <f>Table3[[#This Row],[Revenue Generated ($)]]-Table3[[#This Row],[Campaign Spend ($)]]</f>
        <v>44080</v>
      </c>
    </row>
    <row r="238" spans="1:16" x14ac:dyDescent="0.3">
      <c r="A238" s="2" t="str">
        <f>"Influencer" &amp;ROW(Table3[[#This Row],[Influencer Name]])</f>
        <v>Influencer238</v>
      </c>
      <c r="B238" s="2" t="s">
        <v>1016</v>
      </c>
      <c r="C238" s="2" t="s">
        <v>1018</v>
      </c>
      <c r="D238" t="s">
        <v>1049</v>
      </c>
      <c r="E238" t="str">
        <f>VLOOKUP(TRIM(Table3[[#This Row],[Brand]]), brand[], MATCH("Category", brand[#Headers], 0), FALSE)</f>
        <v>Food &amp; Beverages</v>
      </c>
      <c r="F238" s="2" t="s">
        <v>1028</v>
      </c>
      <c r="G238" s="3">
        <v>1949000</v>
      </c>
      <c r="H238" s="15">
        <v>147</v>
      </c>
      <c r="I238" s="3">
        <v>3672000</v>
      </c>
      <c r="J238" s="3">
        <v>339600</v>
      </c>
      <c r="K238" s="3" t="str">
        <f>IF(Table3[[#This Row],[Engagements]]&lt;100000, "low",IF(Table3[[#This Row],[Engagements]]&lt;500000,"medium","high"))</f>
        <v>medium</v>
      </c>
      <c r="L238" s="3">
        <v>60220</v>
      </c>
      <c r="M238" s="2">
        <v>10072</v>
      </c>
      <c r="N238" s="2">
        <v>12320</v>
      </c>
      <c r="O238" s="3">
        <v>56580</v>
      </c>
      <c r="P238" s="9">
        <f>Table3[[#This Row],[Revenue Generated ($)]]-Table3[[#This Row],[Campaign Spend ($)]]</f>
        <v>44260</v>
      </c>
    </row>
    <row r="239" spans="1:16" x14ac:dyDescent="0.3">
      <c r="A239" s="2" t="str">
        <f>"Influencer" &amp;ROW(Table3[[#This Row],[Influencer Name]])</f>
        <v>Influencer239</v>
      </c>
      <c r="B239" s="2" t="s">
        <v>1014</v>
      </c>
      <c r="C239" s="2" t="s">
        <v>1019</v>
      </c>
      <c r="D239" t="s">
        <v>1074</v>
      </c>
      <c r="E239" t="str">
        <f>VLOOKUP(TRIM(Table3[[#This Row],[Brand]]), brand[], MATCH("Category", brand[#Headers], 0), FALSE)</f>
        <v>Food &amp; Beverages</v>
      </c>
      <c r="F239" s="2" t="s">
        <v>1029</v>
      </c>
      <c r="G239" s="3">
        <v>1957000</v>
      </c>
      <c r="H239" s="15">
        <v>147.6</v>
      </c>
      <c r="I239" s="3">
        <v>3687000</v>
      </c>
      <c r="J239" s="3">
        <v>341000</v>
      </c>
      <c r="K239" s="3" t="str">
        <f>IF(Table3[[#This Row],[Engagements]]&lt;100000, "low",IF(Table3[[#This Row],[Engagements]]&lt;500000,"medium","high"))</f>
        <v>medium</v>
      </c>
      <c r="L239" s="3">
        <v>60470</v>
      </c>
      <c r="M239" s="2">
        <v>10114</v>
      </c>
      <c r="N239" s="2">
        <v>12370</v>
      </c>
      <c r="O239" s="3">
        <v>56810</v>
      </c>
      <c r="P239" s="9">
        <f>Table3[[#This Row],[Revenue Generated ($)]]-Table3[[#This Row],[Campaign Spend ($)]]</f>
        <v>44440</v>
      </c>
    </row>
    <row r="240" spans="1:16" x14ac:dyDescent="0.3">
      <c r="A240" s="2" t="str">
        <f>"Influencer" &amp;ROW(Table3[[#This Row],[Influencer Name]])</f>
        <v>Influencer240</v>
      </c>
      <c r="B240" s="2" t="s">
        <v>1015</v>
      </c>
      <c r="C240" s="2" t="s">
        <v>1020</v>
      </c>
      <c r="D240" t="s">
        <v>1050</v>
      </c>
      <c r="E240" t="str">
        <f>VLOOKUP(TRIM(Table3[[#This Row],[Brand]]), brand[], MATCH("Category", brand[#Headers], 0), FALSE)</f>
        <v>Food &amp; Beverages</v>
      </c>
      <c r="F240" s="2" t="s">
        <v>1030</v>
      </c>
      <c r="G240" s="3">
        <v>1965000</v>
      </c>
      <c r="H240" s="15">
        <v>148.19999999999999</v>
      </c>
      <c r="I240" s="3">
        <v>3702000</v>
      </c>
      <c r="J240" s="3">
        <v>342400</v>
      </c>
      <c r="K240" s="3" t="str">
        <f>IF(Table3[[#This Row],[Engagements]]&lt;100000, "low",IF(Table3[[#This Row],[Engagements]]&lt;500000,"medium","high"))</f>
        <v>medium</v>
      </c>
      <c r="L240" s="2">
        <v>60720</v>
      </c>
      <c r="M240" s="2">
        <v>10156</v>
      </c>
      <c r="N240" s="2">
        <v>12420</v>
      </c>
      <c r="O240" s="3">
        <v>57040</v>
      </c>
      <c r="P240" s="9">
        <f>Table3[[#This Row],[Revenue Generated ($)]]-Table3[[#This Row],[Campaign Spend ($)]]</f>
        <v>44620</v>
      </c>
    </row>
    <row r="241" spans="1:16" x14ac:dyDescent="0.3">
      <c r="A241" s="2" t="str">
        <f>"Influencer" &amp;ROW(Table3[[#This Row],[Influencer Name]])</f>
        <v>Influencer241</v>
      </c>
      <c r="B241" s="2" t="s">
        <v>1016</v>
      </c>
      <c r="C241" s="2" t="s">
        <v>1021</v>
      </c>
      <c r="D241" t="s">
        <v>1051</v>
      </c>
      <c r="E241" t="str">
        <f>VLOOKUP(TRIM(Table3[[#This Row],[Brand]]), brand[], MATCH("Category", brand[#Headers], 0), FALSE)</f>
        <v>Food &amp; Beverages</v>
      </c>
      <c r="F241" s="2" t="s">
        <v>1031</v>
      </c>
      <c r="G241" s="3">
        <v>1973000</v>
      </c>
      <c r="H241" s="15">
        <v>148.80000000000001</v>
      </c>
      <c r="I241" s="3">
        <v>3717000</v>
      </c>
      <c r="J241" s="3">
        <v>343800</v>
      </c>
      <c r="K241" s="3" t="str">
        <f>IF(Table3[[#This Row],[Engagements]]&lt;100000, "low",IF(Table3[[#This Row],[Engagements]]&lt;500000,"medium","high"))</f>
        <v>medium</v>
      </c>
      <c r="L241" s="3">
        <v>60970</v>
      </c>
      <c r="M241" s="2">
        <v>10198</v>
      </c>
      <c r="N241" s="2">
        <v>12470</v>
      </c>
      <c r="O241" s="3">
        <v>57270</v>
      </c>
      <c r="P241" s="9">
        <f>Table3[[#This Row],[Revenue Generated ($)]]-Table3[[#This Row],[Campaign Spend ($)]]</f>
        <v>44800</v>
      </c>
    </row>
    <row r="242" spans="1:16" x14ac:dyDescent="0.3">
      <c r="A242" s="2" t="str">
        <f>"Influencer" &amp;ROW(Table3[[#This Row],[Influencer Name]])</f>
        <v>Influencer242</v>
      </c>
      <c r="B242" s="2" t="s">
        <v>1014</v>
      </c>
      <c r="C242" s="2" t="s">
        <v>1017</v>
      </c>
      <c r="D242" s="2" t="s">
        <v>1038</v>
      </c>
      <c r="E242" s="2" t="str">
        <f>VLOOKUP(TRIM(Table3[[#This Row],[Brand]]), brand[], MATCH("Category", brand[#Headers], 0), FALSE)</f>
        <v>Fashion &amp; Beauty</v>
      </c>
      <c r="F242" s="2" t="s">
        <v>1026</v>
      </c>
      <c r="G242" s="3">
        <v>1981000</v>
      </c>
      <c r="H242" s="15">
        <v>149.4</v>
      </c>
      <c r="I242" s="3">
        <v>3732000</v>
      </c>
      <c r="J242" s="3">
        <v>345200</v>
      </c>
      <c r="K242" s="3" t="str">
        <f>IF(Table3[[#This Row],[Engagements]]&lt;100000, "low",IF(Table3[[#This Row],[Engagements]]&lt;500000,"medium","high"))</f>
        <v>medium</v>
      </c>
      <c r="L242" s="3">
        <v>61220</v>
      </c>
      <c r="M242" s="2">
        <v>10240</v>
      </c>
      <c r="N242" s="2">
        <v>12520</v>
      </c>
      <c r="O242" s="3">
        <v>57500</v>
      </c>
      <c r="P242" s="9">
        <f>Table3[[#This Row],[Revenue Generated ($)]]-Table3[[#This Row],[Campaign Spend ($)]]</f>
        <v>44980</v>
      </c>
    </row>
    <row r="243" spans="1:16" x14ac:dyDescent="0.3">
      <c r="A243" s="2" t="str">
        <f>"Influencer" &amp;ROW(Table3[[#This Row],[Influencer Name]])</f>
        <v>Influencer243</v>
      </c>
      <c r="B243" s="2" t="s">
        <v>1015</v>
      </c>
      <c r="C243" s="2" t="s">
        <v>1018</v>
      </c>
      <c r="D243" s="2" t="s">
        <v>1036</v>
      </c>
      <c r="E243" s="2" t="str">
        <f>VLOOKUP(TRIM(Table3[[#This Row],[Brand]]), brand[], MATCH("Category", brand[#Headers], 0), FALSE)</f>
        <v>Fashion &amp; Beauty</v>
      </c>
      <c r="F243" s="2" t="s">
        <v>1027</v>
      </c>
      <c r="G243" s="3">
        <v>1989000</v>
      </c>
      <c r="H243" s="15">
        <v>150</v>
      </c>
      <c r="I243" s="3">
        <v>3747000</v>
      </c>
      <c r="J243" s="3">
        <v>346600</v>
      </c>
      <c r="K243" s="3" t="str">
        <f>IF(Table3[[#This Row],[Engagements]]&lt;100000, "low",IF(Table3[[#This Row],[Engagements]]&lt;500000,"medium","high"))</f>
        <v>medium</v>
      </c>
      <c r="L243" s="3">
        <v>61470</v>
      </c>
      <c r="M243" s="2">
        <v>10282</v>
      </c>
      <c r="N243" s="2">
        <v>12570</v>
      </c>
      <c r="O243" s="3">
        <v>57730</v>
      </c>
      <c r="P243" s="9">
        <f>Table3[[#This Row],[Revenue Generated ($)]]-Table3[[#This Row],[Campaign Spend ($)]]</f>
        <v>45160</v>
      </c>
    </row>
    <row r="244" spans="1:16" x14ac:dyDescent="0.3">
      <c r="A244" s="2" t="str">
        <f>"Influencer" &amp;ROW(Table3[[#This Row],[Influencer Name]])</f>
        <v>Influencer244</v>
      </c>
      <c r="B244" s="2" t="s">
        <v>1016</v>
      </c>
      <c r="C244" s="2" t="s">
        <v>1019</v>
      </c>
      <c r="D244" s="2" t="s">
        <v>1034</v>
      </c>
      <c r="E244" s="2" t="str">
        <f>VLOOKUP(TRIM(Table3[[#This Row],[Brand]]), brand[], MATCH("Category", brand[#Headers], 0), FALSE)</f>
        <v>Fashion &amp; Beauty</v>
      </c>
      <c r="F244" s="2" t="s">
        <v>1028</v>
      </c>
      <c r="G244" s="3">
        <v>1997000</v>
      </c>
      <c r="H244" s="15">
        <v>150.6</v>
      </c>
      <c r="I244" s="3">
        <v>3762000</v>
      </c>
      <c r="J244" s="3">
        <v>348000</v>
      </c>
      <c r="K244" s="3" t="str">
        <f>IF(Table3[[#This Row],[Engagements]]&lt;100000, "low",IF(Table3[[#This Row],[Engagements]]&lt;500000,"medium","high"))</f>
        <v>medium</v>
      </c>
      <c r="L244" s="3">
        <v>61720</v>
      </c>
      <c r="M244" s="2">
        <v>10324</v>
      </c>
      <c r="N244" s="2">
        <v>12620</v>
      </c>
      <c r="O244" s="3">
        <v>57960</v>
      </c>
      <c r="P244" s="9">
        <f>Table3[[#This Row],[Revenue Generated ($)]]-Table3[[#This Row],[Campaign Spend ($)]]</f>
        <v>45340</v>
      </c>
    </row>
    <row r="245" spans="1:16" x14ac:dyDescent="0.3">
      <c r="A245" s="2" t="str">
        <f>"Influencer" &amp;ROW(Table3[[#This Row],[Influencer Name]])</f>
        <v>Influencer245</v>
      </c>
      <c r="B245" s="2" t="s">
        <v>1014</v>
      </c>
      <c r="C245" s="2" t="s">
        <v>1020</v>
      </c>
      <c r="D245" s="2" t="s">
        <v>1033</v>
      </c>
      <c r="E245" s="2" t="str">
        <f>VLOOKUP(TRIM(Table3[[#This Row],[Brand]]), brand[], MATCH("Category", brand[#Headers], 0), FALSE)</f>
        <v>Fashion &amp; Beauty</v>
      </c>
      <c r="F245" s="2" t="s">
        <v>1029</v>
      </c>
      <c r="G245" s="3">
        <v>2005000</v>
      </c>
      <c r="H245" s="15">
        <v>151.19999999999999</v>
      </c>
      <c r="I245" s="3">
        <v>3777000</v>
      </c>
      <c r="J245" s="3">
        <v>349400</v>
      </c>
      <c r="K245" s="3" t="str">
        <f>IF(Table3[[#This Row],[Engagements]]&lt;100000, "low",IF(Table3[[#This Row],[Engagements]]&lt;500000,"medium","high"))</f>
        <v>medium</v>
      </c>
      <c r="L245" s="2">
        <v>61970</v>
      </c>
      <c r="M245" s="2">
        <v>10366</v>
      </c>
      <c r="N245" s="2">
        <v>12670</v>
      </c>
      <c r="O245" s="3">
        <v>58190</v>
      </c>
      <c r="P245" s="9">
        <f>Table3[[#This Row],[Revenue Generated ($)]]-Table3[[#This Row],[Campaign Spend ($)]]</f>
        <v>45520</v>
      </c>
    </row>
    <row r="246" spans="1:16" x14ac:dyDescent="0.3">
      <c r="A246" s="2" t="str">
        <f>"Influencer" &amp;ROW(Table3[[#This Row],[Influencer Name]])</f>
        <v>Influencer246</v>
      </c>
      <c r="B246" s="2" t="s">
        <v>1015</v>
      </c>
      <c r="C246" s="2" t="s">
        <v>1021</v>
      </c>
      <c r="D246" s="2" t="s">
        <v>1032</v>
      </c>
      <c r="E246" s="2" t="str">
        <f>VLOOKUP(TRIM(Table3[[#This Row],[Brand]]), brand[], MATCH("Category", brand[#Headers], 0), FALSE)</f>
        <v>Fashion &amp; Beauty</v>
      </c>
      <c r="F246" s="2" t="s">
        <v>1030</v>
      </c>
      <c r="G246" s="3">
        <v>2013000</v>
      </c>
      <c r="H246" s="15">
        <v>151.80000000000001</v>
      </c>
      <c r="I246" s="3">
        <v>3792000</v>
      </c>
      <c r="J246" s="3">
        <v>350800</v>
      </c>
      <c r="K246" s="3" t="str">
        <f>IF(Table3[[#This Row],[Engagements]]&lt;100000, "low",IF(Table3[[#This Row],[Engagements]]&lt;500000,"medium","high"))</f>
        <v>medium</v>
      </c>
      <c r="L246" s="3">
        <v>62220</v>
      </c>
      <c r="M246" s="2">
        <v>10408</v>
      </c>
      <c r="N246" s="2">
        <v>12720</v>
      </c>
      <c r="O246" s="3">
        <v>58420</v>
      </c>
      <c r="P246" s="9">
        <f>Table3[[#This Row],[Revenue Generated ($)]]-Table3[[#This Row],[Campaign Spend ($)]]</f>
        <v>45700</v>
      </c>
    </row>
    <row r="247" spans="1:16" x14ac:dyDescent="0.3">
      <c r="A247" s="2" t="str">
        <f>"Influencer" &amp;ROW(Table3[[#This Row],[Influencer Name]])</f>
        <v>Influencer247</v>
      </c>
      <c r="B247" s="2" t="s">
        <v>1016</v>
      </c>
      <c r="C247" s="2" t="s">
        <v>1017</v>
      </c>
      <c r="D247" s="2" t="s">
        <v>1035</v>
      </c>
      <c r="E247" s="2" t="str">
        <f>VLOOKUP(TRIM(Table3[[#This Row],[Brand]]), brand[], MATCH("Category", brand[#Headers], 0), FALSE)</f>
        <v>Fashion &amp; Beauty</v>
      </c>
      <c r="F247" s="2" t="s">
        <v>1031</v>
      </c>
      <c r="G247" s="3">
        <v>2021000</v>
      </c>
      <c r="H247" s="15">
        <v>152.4</v>
      </c>
      <c r="I247" s="3">
        <v>3807000</v>
      </c>
      <c r="J247" s="3">
        <v>352200</v>
      </c>
      <c r="K247" s="3" t="str">
        <f>IF(Table3[[#This Row],[Engagements]]&lt;100000, "low",IF(Table3[[#This Row],[Engagements]]&lt;500000,"medium","high"))</f>
        <v>medium</v>
      </c>
      <c r="L247" s="3">
        <v>62470</v>
      </c>
      <c r="M247" s="2">
        <v>10450</v>
      </c>
      <c r="N247" s="2">
        <v>12770</v>
      </c>
      <c r="O247" s="3">
        <v>58650</v>
      </c>
      <c r="P247" s="9">
        <f>Table3[[#This Row],[Revenue Generated ($)]]-Table3[[#This Row],[Campaign Spend ($)]]</f>
        <v>45880</v>
      </c>
    </row>
    <row r="248" spans="1:16" x14ac:dyDescent="0.3">
      <c r="A248" s="2" t="str">
        <f>"Influencer" &amp;ROW(Table3[[#This Row],[Influencer Name]])</f>
        <v>Influencer248</v>
      </c>
      <c r="B248" s="2" t="s">
        <v>1014</v>
      </c>
      <c r="C248" s="2" t="s">
        <v>1018</v>
      </c>
      <c r="D248" s="2" t="s">
        <v>1037</v>
      </c>
      <c r="E248" s="2" t="str">
        <f>VLOOKUP(TRIM(Table3[[#This Row],[Brand]]), brand[], MATCH("Category", brand[#Headers], 0), FALSE)</f>
        <v>Fashion &amp; Beauty</v>
      </c>
      <c r="F248" s="2" t="s">
        <v>1026</v>
      </c>
      <c r="G248" s="3">
        <v>2029000</v>
      </c>
      <c r="H248" s="15">
        <v>153</v>
      </c>
      <c r="I248" s="3">
        <v>3822000</v>
      </c>
      <c r="J248" s="3">
        <v>353600</v>
      </c>
      <c r="K248" s="3" t="str">
        <f>IF(Table3[[#This Row],[Engagements]]&lt;100000, "low",IF(Table3[[#This Row],[Engagements]]&lt;500000,"medium","high"))</f>
        <v>medium</v>
      </c>
      <c r="L248" s="3">
        <v>62720</v>
      </c>
      <c r="M248" s="2">
        <v>10492</v>
      </c>
      <c r="N248" s="2">
        <v>12820</v>
      </c>
      <c r="O248" s="3">
        <v>58880</v>
      </c>
      <c r="P248" s="9">
        <f>Table3[[#This Row],[Revenue Generated ($)]]-Table3[[#This Row],[Campaign Spend ($)]]</f>
        <v>46060</v>
      </c>
    </row>
    <row r="249" spans="1:16" ht="33" x14ac:dyDescent="0.3">
      <c r="A249" s="2" t="str">
        <f>"Influencer" &amp;ROW(Table3[[#This Row],[Influencer Name]])</f>
        <v>Influencer249</v>
      </c>
      <c r="B249" s="2" t="s">
        <v>1015</v>
      </c>
      <c r="C249" s="2" t="s">
        <v>1019</v>
      </c>
      <c r="D249" s="2" t="s">
        <v>1073</v>
      </c>
      <c r="E249" s="2" t="str">
        <f>VLOOKUP(TRIM(Table3[[#This Row],[Brand]]), brand[], MATCH("Category", brand[#Headers], 0), FALSE)</f>
        <v>Food &amp; Beverages</v>
      </c>
      <c r="F249" s="2" t="s">
        <v>1027</v>
      </c>
      <c r="G249" s="3">
        <v>2037000</v>
      </c>
      <c r="H249" s="15">
        <v>153.6</v>
      </c>
      <c r="I249" s="3">
        <v>3837000</v>
      </c>
      <c r="J249" s="3">
        <v>355000</v>
      </c>
      <c r="K249" s="3" t="str">
        <f>IF(Table3[[#This Row],[Engagements]]&lt;100000, "low",IF(Table3[[#This Row],[Engagements]]&lt;500000,"medium","high"))</f>
        <v>medium</v>
      </c>
      <c r="L249" s="3">
        <v>62970</v>
      </c>
      <c r="M249" s="2">
        <v>10534</v>
      </c>
      <c r="N249" s="2">
        <v>12870</v>
      </c>
      <c r="O249" s="3">
        <v>59110</v>
      </c>
      <c r="P249" s="9">
        <f>Table3[[#This Row],[Revenue Generated ($)]]-Table3[[#This Row],[Campaign Spend ($)]]</f>
        <v>46240</v>
      </c>
    </row>
    <row r="250" spans="1:16" x14ac:dyDescent="0.3">
      <c r="A250" s="2" t="str">
        <f>"Influencer" &amp;ROW(Table3[[#This Row],[Influencer Name]])</f>
        <v>Influencer250</v>
      </c>
      <c r="B250" s="2" t="s">
        <v>1016</v>
      </c>
      <c r="C250" s="2" t="s">
        <v>1020</v>
      </c>
      <c r="D250" s="2" t="s">
        <v>1037</v>
      </c>
      <c r="E250" s="2" t="str">
        <f>VLOOKUP(TRIM(Table3[[#This Row],[Brand]]), brand[], MATCH("Category", brand[#Headers], 0), FALSE)</f>
        <v>Fashion &amp; Beauty</v>
      </c>
      <c r="F250" s="2" t="s">
        <v>1028</v>
      </c>
      <c r="G250" s="3">
        <v>2045000</v>
      </c>
      <c r="H250" s="15">
        <v>154.19999999999999</v>
      </c>
      <c r="I250" s="3">
        <v>3852000</v>
      </c>
      <c r="J250" s="3">
        <v>356400</v>
      </c>
      <c r="K250" s="3" t="str">
        <f>IF(Table3[[#This Row],[Engagements]]&lt;100000, "low",IF(Table3[[#This Row],[Engagements]]&lt;500000,"medium","high"))</f>
        <v>medium</v>
      </c>
      <c r="L250" s="2">
        <v>63220</v>
      </c>
      <c r="M250" s="2">
        <v>10576</v>
      </c>
      <c r="N250" s="2">
        <v>12920</v>
      </c>
      <c r="O250" s="3">
        <v>59340</v>
      </c>
      <c r="P250" s="9">
        <f>Table3[[#This Row],[Revenue Generated ($)]]-Table3[[#This Row],[Campaign Spend ($)]]</f>
        <v>46420</v>
      </c>
    </row>
    <row r="251" spans="1:16" x14ac:dyDescent="0.3">
      <c r="A251" s="2" t="str">
        <f>"Influencer" &amp;ROW(Table3[[#This Row],[Influencer Name]])</f>
        <v>Influencer251</v>
      </c>
      <c r="B251" s="2" t="s">
        <v>1014</v>
      </c>
      <c r="C251" s="2" t="s">
        <v>1021</v>
      </c>
      <c r="D251" s="2" t="s">
        <v>1037</v>
      </c>
      <c r="E251" s="2" t="str">
        <f>VLOOKUP(TRIM(Table3[[#This Row],[Brand]]), brand[], MATCH("Category", brand[#Headers], 0), FALSE)</f>
        <v>Fashion &amp; Beauty</v>
      </c>
      <c r="F251" s="2" t="s">
        <v>1029</v>
      </c>
      <c r="G251" s="3">
        <v>2053000</v>
      </c>
      <c r="H251" s="15">
        <v>154.80000000000001</v>
      </c>
      <c r="I251" s="3">
        <v>3867000</v>
      </c>
      <c r="J251" s="3">
        <v>357800</v>
      </c>
      <c r="K251" s="3" t="str">
        <f>IF(Table3[[#This Row],[Engagements]]&lt;100000, "low",IF(Table3[[#This Row],[Engagements]]&lt;500000,"medium","high"))</f>
        <v>medium</v>
      </c>
      <c r="L251" s="3">
        <v>63470</v>
      </c>
      <c r="M251" s="2">
        <v>10618</v>
      </c>
      <c r="N251" s="2">
        <v>12970</v>
      </c>
      <c r="O251" s="3">
        <v>59570</v>
      </c>
      <c r="P251" s="9">
        <f>Table3[[#This Row],[Revenue Generated ($)]]-Table3[[#This Row],[Campaign Spend ($)]]</f>
        <v>46600</v>
      </c>
    </row>
    <row r="252" spans="1:16" x14ac:dyDescent="0.3">
      <c r="A252" s="2" t="str">
        <f>"Influencer" &amp;ROW(Table3[[#This Row],[Influencer Name]])</f>
        <v>Influencer252</v>
      </c>
      <c r="B252" s="2" t="s">
        <v>1015</v>
      </c>
      <c r="C252" s="2" t="s">
        <v>1017</v>
      </c>
      <c r="D252" t="s">
        <v>1039</v>
      </c>
      <c r="E252" t="str">
        <f>VLOOKUP(TRIM(Table3[[#This Row],[Brand]]), brand[], MATCH("Category", brand[#Headers], 0), FALSE)</f>
        <v>E-commerce &amp; Online Services</v>
      </c>
      <c r="F252" s="2" t="s">
        <v>1030</v>
      </c>
      <c r="G252" s="3">
        <v>2061000</v>
      </c>
      <c r="H252" s="15">
        <v>155.4</v>
      </c>
      <c r="I252" s="3">
        <v>3882000</v>
      </c>
      <c r="J252" s="3">
        <v>359200</v>
      </c>
      <c r="K252" s="3" t="str">
        <f>IF(Table3[[#This Row],[Engagements]]&lt;100000, "low",IF(Table3[[#This Row],[Engagements]]&lt;500000,"medium","high"))</f>
        <v>medium</v>
      </c>
      <c r="L252" s="3">
        <v>63720</v>
      </c>
      <c r="M252" s="2">
        <v>10660</v>
      </c>
      <c r="N252" s="2">
        <v>13020</v>
      </c>
      <c r="O252" s="3">
        <v>59800</v>
      </c>
      <c r="P252" s="9">
        <f>Table3[[#This Row],[Revenue Generated ($)]]-Table3[[#This Row],[Campaign Spend ($)]]</f>
        <v>46780</v>
      </c>
    </row>
    <row r="253" spans="1:16" x14ac:dyDescent="0.3">
      <c r="A253" s="2" t="str">
        <f>"Influencer" &amp;ROW(Table3[[#This Row],[Influencer Name]])</f>
        <v>Influencer253</v>
      </c>
      <c r="B253" s="2" t="s">
        <v>1016</v>
      </c>
      <c r="C253" s="2" t="s">
        <v>1018</v>
      </c>
      <c r="D253" t="s">
        <v>1040</v>
      </c>
      <c r="E253" t="str">
        <f>VLOOKUP(TRIM(Table3[[#This Row],[Brand]]), brand[], MATCH("Category", brand[#Headers], 0), FALSE)</f>
        <v>E-commerce &amp; Online Services</v>
      </c>
      <c r="F253" s="2" t="s">
        <v>1031</v>
      </c>
      <c r="G253" s="3">
        <v>2069000</v>
      </c>
      <c r="H253" s="15">
        <v>156</v>
      </c>
      <c r="I253" s="3">
        <v>3897000</v>
      </c>
      <c r="J253" s="3">
        <v>360600</v>
      </c>
      <c r="K253" s="3" t="str">
        <f>IF(Table3[[#This Row],[Engagements]]&lt;100000, "low",IF(Table3[[#This Row],[Engagements]]&lt;500000,"medium","high"))</f>
        <v>medium</v>
      </c>
      <c r="L253" s="3">
        <v>63970</v>
      </c>
      <c r="M253" s="2">
        <v>10702</v>
      </c>
      <c r="N253" s="2">
        <v>13070</v>
      </c>
      <c r="O253" s="3">
        <v>60030</v>
      </c>
      <c r="P253" s="9">
        <f>Table3[[#This Row],[Revenue Generated ($)]]-Table3[[#This Row],[Campaign Spend ($)]]</f>
        <v>46960</v>
      </c>
    </row>
    <row r="254" spans="1:16" x14ac:dyDescent="0.3">
      <c r="A254" s="2" t="str">
        <f>"Influencer" &amp;ROW(Table3[[#This Row],[Influencer Name]])</f>
        <v>Influencer254</v>
      </c>
      <c r="B254" s="2" t="s">
        <v>1014</v>
      </c>
      <c r="C254" s="2" t="s">
        <v>1019</v>
      </c>
      <c r="D254" t="s">
        <v>1041</v>
      </c>
      <c r="E254" t="str">
        <f>VLOOKUP(TRIM(Table3[[#This Row],[Brand]]), brand[], MATCH("Category", brand[#Headers], 0), FALSE)</f>
        <v>E-commerce &amp; Online Services</v>
      </c>
      <c r="F254" s="2" t="s">
        <v>1026</v>
      </c>
      <c r="G254" s="3">
        <v>2077000</v>
      </c>
      <c r="H254" s="15">
        <v>156.6</v>
      </c>
      <c r="I254" s="3">
        <v>3912000</v>
      </c>
      <c r="J254" s="3">
        <v>362000</v>
      </c>
      <c r="K254" s="3" t="str">
        <f>IF(Table3[[#This Row],[Engagements]]&lt;100000, "low",IF(Table3[[#This Row],[Engagements]]&lt;500000,"medium","high"))</f>
        <v>medium</v>
      </c>
      <c r="L254" s="3">
        <v>64220</v>
      </c>
      <c r="M254" s="2">
        <v>10744</v>
      </c>
      <c r="N254" s="2">
        <v>13120</v>
      </c>
      <c r="O254" s="3">
        <v>60260</v>
      </c>
      <c r="P254" s="9">
        <f>Table3[[#This Row],[Revenue Generated ($)]]-Table3[[#This Row],[Campaign Spend ($)]]</f>
        <v>47140</v>
      </c>
    </row>
    <row r="255" spans="1:16" x14ac:dyDescent="0.3">
      <c r="A255" s="2" t="str">
        <f>"Influencer" &amp;ROW(Table3[[#This Row],[Influencer Name]])</f>
        <v>Influencer255</v>
      </c>
      <c r="B255" s="2" t="s">
        <v>1015</v>
      </c>
      <c r="C255" s="2" t="s">
        <v>1020</v>
      </c>
      <c r="D255" t="s">
        <v>1042</v>
      </c>
      <c r="E255" t="str">
        <f>VLOOKUP(TRIM(Table3[[#This Row],[Brand]]), brand[], MATCH("Category", brand[#Headers], 0), FALSE)</f>
        <v>E-commerce &amp; Online Services</v>
      </c>
      <c r="F255" s="2" t="s">
        <v>1027</v>
      </c>
      <c r="G255" s="3">
        <v>2085000</v>
      </c>
      <c r="H255" s="15">
        <v>157.19999999999999</v>
      </c>
      <c r="I255" s="3">
        <v>3927000</v>
      </c>
      <c r="J255" s="3">
        <v>363400</v>
      </c>
      <c r="K255" s="3" t="str">
        <f>IF(Table3[[#This Row],[Engagements]]&lt;100000, "low",IF(Table3[[#This Row],[Engagements]]&lt;500000,"medium","high"))</f>
        <v>medium</v>
      </c>
      <c r="L255" s="2">
        <v>64470</v>
      </c>
      <c r="M255" s="2">
        <v>10786</v>
      </c>
      <c r="N255" s="2">
        <v>13170</v>
      </c>
      <c r="O255" s="3">
        <v>60490</v>
      </c>
      <c r="P255" s="9">
        <f>Table3[[#This Row],[Revenue Generated ($)]]-Table3[[#This Row],[Campaign Spend ($)]]</f>
        <v>47320</v>
      </c>
    </row>
    <row r="256" spans="1:16" x14ac:dyDescent="0.3">
      <c r="A256" s="2" t="str">
        <f>"Influencer" &amp;ROW(Table3[[#This Row],[Influencer Name]])</f>
        <v>Influencer256</v>
      </c>
      <c r="B256" s="2" t="s">
        <v>1016</v>
      </c>
      <c r="C256" s="2" t="s">
        <v>1021</v>
      </c>
      <c r="D256" t="s">
        <v>1043</v>
      </c>
      <c r="E256" t="str">
        <f>VLOOKUP(TRIM(Table3[[#This Row],[Brand]]), brand[], MATCH("Category", brand[#Headers], 0), FALSE)</f>
        <v>E-commerce &amp; Online Services</v>
      </c>
      <c r="F256" s="2" t="s">
        <v>1028</v>
      </c>
      <c r="G256" s="3">
        <v>2093000</v>
      </c>
      <c r="H256" s="15">
        <v>157.80000000000001</v>
      </c>
      <c r="I256" s="3">
        <v>3942000</v>
      </c>
      <c r="J256" s="3">
        <v>364800</v>
      </c>
      <c r="K256" s="3" t="str">
        <f>IF(Table3[[#This Row],[Engagements]]&lt;100000, "low",IF(Table3[[#This Row],[Engagements]]&lt;500000,"medium","high"))</f>
        <v>medium</v>
      </c>
      <c r="L256" s="3">
        <v>64720</v>
      </c>
      <c r="M256" s="2">
        <v>10828</v>
      </c>
      <c r="N256" s="2">
        <v>13220</v>
      </c>
      <c r="O256" s="3">
        <v>60720</v>
      </c>
      <c r="P256" s="9">
        <f>Table3[[#This Row],[Revenue Generated ($)]]-Table3[[#This Row],[Campaign Spend ($)]]</f>
        <v>47500</v>
      </c>
    </row>
    <row r="257" spans="1:16" ht="33" x14ac:dyDescent="0.3">
      <c r="A257" s="2" t="str">
        <f>"Influencer" &amp;ROW(Table3[[#This Row],[Influencer Name]])</f>
        <v>Influencer257</v>
      </c>
      <c r="B257" s="2" t="s">
        <v>1014</v>
      </c>
      <c r="C257" s="2" t="s">
        <v>1017</v>
      </c>
      <c r="D257" s="2" t="s">
        <v>1044</v>
      </c>
      <c r="E257" s="2" t="str">
        <f>VLOOKUP(TRIM(Table3[[#This Row],[Brand]]), brand[], MATCH("Category", brand[#Headers], 0), FALSE)</f>
        <v>Technology &amp; Gadgets</v>
      </c>
      <c r="F257" s="2" t="s">
        <v>1029</v>
      </c>
      <c r="G257" s="3">
        <v>2101000</v>
      </c>
      <c r="H257" s="15">
        <v>158.4</v>
      </c>
      <c r="I257" s="3">
        <v>3957000</v>
      </c>
      <c r="J257" s="3">
        <v>366200</v>
      </c>
      <c r="K257" s="3" t="str">
        <f>IF(Table3[[#This Row],[Engagements]]&lt;100000, "low",IF(Table3[[#This Row],[Engagements]]&lt;500000,"medium","high"))</f>
        <v>medium</v>
      </c>
      <c r="L257" s="3">
        <v>64970</v>
      </c>
      <c r="M257" s="2">
        <v>10870</v>
      </c>
      <c r="N257" s="2">
        <v>13270</v>
      </c>
      <c r="O257" s="3">
        <v>60950</v>
      </c>
      <c r="P257" s="9">
        <f>Table3[[#This Row],[Revenue Generated ($)]]-Table3[[#This Row],[Campaign Spend ($)]]</f>
        <v>47680</v>
      </c>
    </row>
    <row r="258" spans="1:16" ht="33" x14ac:dyDescent="0.3">
      <c r="A258" s="2" t="str">
        <f>"Influencer" &amp;ROW(Table3[[#This Row],[Influencer Name]])</f>
        <v>Influencer258</v>
      </c>
      <c r="B258" s="2" t="s">
        <v>1015</v>
      </c>
      <c r="C258" s="2" t="s">
        <v>1018</v>
      </c>
      <c r="D258" s="2" t="s">
        <v>1045</v>
      </c>
      <c r="E258" s="2" t="str">
        <f>VLOOKUP(TRIM(Table3[[#This Row],[Brand]]), brand[], MATCH("Category", brand[#Headers], 0), FALSE)</f>
        <v>Technology &amp; Gadgets</v>
      </c>
      <c r="F258" s="2" t="s">
        <v>1030</v>
      </c>
      <c r="G258" s="3">
        <v>2109000</v>
      </c>
      <c r="H258" s="15">
        <v>159</v>
      </c>
      <c r="I258" s="3">
        <v>3972000</v>
      </c>
      <c r="J258" s="3">
        <v>367600</v>
      </c>
      <c r="K258" s="3" t="str">
        <f>IF(Table3[[#This Row],[Engagements]]&lt;100000, "low",IF(Table3[[#This Row],[Engagements]]&lt;500000,"medium","high"))</f>
        <v>medium</v>
      </c>
      <c r="L258" s="3">
        <v>65220</v>
      </c>
      <c r="M258" s="2">
        <v>10912</v>
      </c>
      <c r="N258" s="2">
        <v>13320</v>
      </c>
      <c r="O258" s="3">
        <v>61180</v>
      </c>
      <c r="P258" s="9">
        <f>Table3[[#This Row],[Revenue Generated ($)]]-Table3[[#This Row],[Campaign Spend ($)]]</f>
        <v>47860</v>
      </c>
    </row>
    <row r="259" spans="1:16" ht="33" x14ac:dyDescent="0.3">
      <c r="A259" s="2" t="str">
        <f>"Influencer" &amp;ROW(Table3[[#This Row],[Influencer Name]])</f>
        <v>Influencer259</v>
      </c>
      <c r="B259" s="2" t="s">
        <v>1016</v>
      </c>
      <c r="C259" s="2" t="s">
        <v>1019</v>
      </c>
      <c r="D259" s="2" t="s">
        <v>1046</v>
      </c>
      <c r="E259" s="2" t="str">
        <f>VLOOKUP(TRIM(Table3[[#This Row],[Brand]]), brand[], MATCH("Category", brand[#Headers], 0), FALSE)</f>
        <v>Technology &amp; Gadgets</v>
      </c>
      <c r="F259" s="2" t="s">
        <v>1031</v>
      </c>
      <c r="G259" s="3">
        <v>2117000</v>
      </c>
      <c r="H259" s="15">
        <v>159.6</v>
      </c>
      <c r="I259" s="3">
        <v>3987000</v>
      </c>
      <c r="J259" s="3">
        <v>369000</v>
      </c>
      <c r="K259" s="3" t="str">
        <f>IF(Table3[[#This Row],[Engagements]]&lt;100000, "low",IF(Table3[[#This Row],[Engagements]]&lt;500000,"medium","high"))</f>
        <v>medium</v>
      </c>
      <c r="L259" s="3">
        <v>65470</v>
      </c>
      <c r="M259" s="2">
        <v>10954</v>
      </c>
      <c r="N259" s="2">
        <v>13370</v>
      </c>
      <c r="O259" s="3">
        <v>61410</v>
      </c>
      <c r="P259" s="9">
        <f>Table3[[#This Row],[Revenue Generated ($)]]-Table3[[#This Row],[Campaign Spend ($)]]</f>
        <v>48040</v>
      </c>
    </row>
    <row r="260" spans="1:16" x14ac:dyDescent="0.3">
      <c r="A260" s="2" t="str">
        <f>"Influencer" &amp;ROW(Table3[[#This Row],[Influencer Name]])</f>
        <v>Influencer260</v>
      </c>
      <c r="B260" s="2" t="s">
        <v>1014</v>
      </c>
      <c r="C260" s="2" t="s">
        <v>1020</v>
      </c>
      <c r="D260" s="2" t="s">
        <v>1047</v>
      </c>
      <c r="E260" s="2" t="str">
        <f>VLOOKUP(TRIM(Table3[[#This Row],[Brand]]), brand[], MATCH("Category", brand[#Headers], 0), FALSE)</f>
        <v>Lifestyle &amp; Fitness</v>
      </c>
      <c r="F260" s="2" t="s">
        <v>1026</v>
      </c>
      <c r="G260" s="3">
        <v>2125000</v>
      </c>
      <c r="H260" s="15">
        <v>160.19999999999999</v>
      </c>
      <c r="I260" s="3">
        <v>4002000</v>
      </c>
      <c r="J260" s="3">
        <v>370400</v>
      </c>
      <c r="K260" s="3" t="str">
        <f>IF(Table3[[#This Row],[Engagements]]&lt;100000, "low",IF(Table3[[#This Row],[Engagements]]&lt;500000,"medium","high"))</f>
        <v>medium</v>
      </c>
      <c r="L260" s="2">
        <v>65720</v>
      </c>
      <c r="M260" s="2">
        <v>10996</v>
      </c>
      <c r="N260" s="2">
        <v>13420</v>
      </c>
      <c r="O260" s="3">
        <v>61640</v>
      </c>
      <c r="P260" s="9">
        <f>Table3[[#This Row],[Revenue Generated ($)]]-Table3[[#This Row],[Campaign Spend ($)]]</f>
        <v>48220</v>
      </c>
    </row>
    <row r="261" spans="1:16" x14ac:dyDescent="0.3">
      <c r="A261" s="2" t="str">
        <f>"Influencer" &amp;ROW(Table3[[#This Row],[Influencer Name]])</f>
        <v>Influencer261</v>
      </c>
      <c r="B261" s="2" t="s">
        <v>1015</v>
      </c>
      <c r="C261" s="2" t="s">
        <v>1021</v>
      </c>
      <c r="D261" s="2" t="s">
        <v>1048</v>
      </c>
      <c r="E261" s="2" t="str">
        <f>VLOOKUP(TRIM(Table3[[#This Row],[Brand]]), brand[], MATCH("Category", brand[#Headers], 0), FALSE)</f>
        <v>Lifestyle &amp; Fitness</v>
      </c>
      <c r="F261" s="2" t="s">
        <v>1027</v>
      </c>
      <c r="G261" s="3">
        <v>2133000</v>
      </c>
      <c r="H261" s="15">
        <v>160.80000000000001</v>
      </c>
      <c r="I261" s="3">
        <v>4017000</v>
      </c>
      <c r="J261" s="3">
        <v>371800</v>
      </c>
      <c r="K261" s="3" t="str">
        <f>IF(Table3[[#This Row],[Engagements]]&lt;100000, "low",IF(Table3[[#This Row],[Engagements]]&lt;500000,"medium","high"))</f>
        <v>medium</v>
      </c>
      <c r="L261" s="3">
        <v>65970</v>
      </c>
      <c r="M261" s="2">
        <v>11038</v>
      </c>
      <c r="N261" s="2">
        <v>13470</v>
      </c>
      <c r="O261" s="3">
        <v>61870</v>
      </c>
      <c r="P261" s="9">
        <f>Table3[[#This Row],[Revenue Generated ($)]]-Table3[[#This Row],[Campaign Spend ($)]]</f>
        <v>48400</v>
      </c>
    </row>
    <row r="262" spans="1:16" x14ac:dyDescent="0.3">
      <c r="A262" s="2" t="str">
        <f>"Influencer" &amp;ROW(Table3[[#This Row],[Influencer Name]])</f>
        <v>Influencer262</v>
      </c>
      <c r="B262" s="2" t="s">
        <v>1016</v>
      </c>
      <c r="C262" s="2" t="s">
        <v>1017</v>
      </c>
      <c r="D262" t="s">
        <v>1049</v>
      </c>
      <c r="E262" t="str">
        <f>VLOOKUP(TRIM(Table3[[#This Row],[Brand]]), brand[], MATCH("Category", brand[#Headers], 0), FALSE)</f>
        <v>Food &amp; Beverages</v>
      </c>
      <c r="F262" s="2" t="s">
        <v>1028</v>
      </c>
      <c r="G262" s="3">
        <v>2141000</v>
      </c>
      <c r="H262" s="15">
        <v>161.4</v>
      </c>
      <c r="I262" s="3">
        <v>4032000</v>
      </c>
      <c r="J262" s="3">
        <v>373200</v>
      </c>
      <c r="K262" s="3" t="str">
        <f>IF(Table3[[#This Row],[Engagements]]&lt;100000, "low",IF(Table3[[#This Row],[Engagements]]&lt;500000,"medium","high"))</f>
        <v>medium</v>
      </c>
      <c r="L262" s="3">
        <v>66220</v>
      </c>
      <c r="M262" s="2">
        <v>11080</v>
      </c>
      <c r="N262" s="2">
        <v>13520</v>
      </c>
      <c r="O262" s="3">
        <v>62100</v>
      </c>
      <c r="P262" s="9">
        <f>Table3[[#This Row],[Revenue Generated ($)]]-Table3[[#This Row],[Campaign Spend ($)]]</f>
        <v>48580</v>
      </c>
    </row>
    <row r="263" spans="1:16" x14ac:dyDescent="0.3">
      <c r="A263" s="2" t="str">
        <f>"Influencer" &amp;ROW(Table3[[#This Row],[Influencer Name]])</f>
        <v>Influencer263</v>
      </c>
      <c r="B263" s="2" t="s">
        <v>1014</v>
      </c>
      <c r="C263" s="2" t="s">
        <v>1018</v>
      </c>
      <c r="D263" t="s">
        <v>1074</v>
      </c>
      <c r="E263" t="str">
        <f>VLOOKUP(TRIM(Table3[[#This Row],[Brand]]), brand[], MATCH("Category", brand[#Headers], 0), FALSE)</f>
        <v>Food &amp; Beverages</v>
      </c>
      <c r="F263" s="2" t="s">
        <v>1029</v>
      </c>
      <c r="G263" s="3">
        <v>2149000</v>
      </c>
      <c r="H263" s="15">
        <v>162</v>
      </c>
      <c r="I263" s="3">
        <v>4047000</v>
      </c>
      <c r="J263" s="3">
        <v>374600</v>
      </c>
      <c r="K263" s="3" t="str">
        <f>IF(Table3[[#This Row],[Engagements]]&lt;100000, "low",IF(Table3[[#This Row],[Engagements]]&lt;500000,"medium","high"))</f>
        <v>medium</v>
      </c>
      <c r="L263" s="3">
        <v>66470</v>
      </c>
      <c r="M263" s="2">
        <v>11122</v>
      </c>
      <c r="N263" s="2">
        <v>13570</v>
      </c>
      <c r="O263" s="3">
        <v>62330</v>
      </c>
      <c r="P263" s="9">
        <f>Table3[[#This Row],[Revenue Generated ($)]]-Table3[[#This Row],[Campaign Spend ($)]]</f>
        <v>48760</v>
      </c>
    </row>
    <row r="264" spans="1:16" x14ac:dyDescent="0.3">
      <c r="A264" s="2" t="str">
        <f>"Influencer" &amp;ROW(Table3[[#This Row],[Influencer Name]])</f>
        <v>Influencer264</v>
      </c>
      <c r="B264" s="2" t="s">
        <v>1015</v>
      </c>
      <c r="C264" s="2" t="s">
        <v>1019</v>
      </c>
      <c r="D264" t="s">
        <v>1050</v>
      </c>
      <c r="E264" t="str">
        <f>VLOOKUP(TRIM(Table3[[#This Row],[Brand]]), brand[], MATCH("Category", brand[#Headers], 0), FALSE)</f>
        <v>Food &amp; Beverages</v>
      </c>
      <c r="F264" s="2" t="s">
        <v>1030</v>
      </c>
      <c r="G264" s="3">
        <v>2157000</v>
      </c>
      <c r="H264" s="15">
        <v>162.6</v>
      </c>
      <c r="I264" s="3">
        <v>4062000</v>
      </c>
      <c r="J264" s="3">
        <v>376000</v>
      </c>
      <c r="K264" s="3" t="str">
        <f>IF(Table3[[#This Row],[Engagements]]&lt;100000, "low",IF(Table3[[#This Row],[Engagements]]&lt;500000,"medium","high"))</f>
        <v>medium</v>
      </c>
      <c r="L264" s="3">
        <v>66720</v>
      </c>
      <c r="M264" s="2">
        <v>11164</v>
      </c>
      <c r="N264" s="2">
        <v>13620</v>
      </c>
      <c r="O264" s="3">
        <v>62560</v>
      </c>
      <c r="P264" s="9">
        <f>Table3[[#This Row],[Revenue Generated ($)]]-Table3[[#This Row],[Campaign Spend ($)]]</f>
        <v>48940</v>
      </c>
    </row>
    <row r="265" spans="1:16" x14ac:dyDescent="0.3">
      <c r="A265" s="2" t="str">
        <f>"Influencer" &amp;ROW(Table3[[#This Row],[Influencer Name]])</f>
        <v>Influencer265</v>
      </c>
      <c r="B265" s="2" t="s">
        <v>1016</v>
      </c>
      <c r="C265" s="2" t="s">
        <v>1020</v>
      </c>
      <c r="D265" t="s">
        <v>1051</v>
      </c>
      <c r="E265" t="str">
        <f>VLOOKUP(TRIM(Table3[[#This Row],[Brand]]), brand[], MATCH("Category", brand[#Headers], 0), FALSE)</f>
        <v>Food &amp; Beverages</v>
      </c>
      <c r="F265" s="2" t="s">
        <v>1031</v>
      </c>
      <c r="G265" s="3">
        <v>2165000</v>
      </c>
      <c r="H265" s="15">
        <v>163.19999999999999</v>
      </c>
      <c r="I265" s="3">
        <v>4077000</v>
      </c>
      <c r="J265" s="3">
        <v>377400</v>
      </c>
      <c r="K265" s="3" t="str">
        <f>IF(Table3[[#This Row],[Engagements]]&lt;100000, "low",IF(Table3[[#This Row],[Engagements]]&lt;500000,"medium","high"))</f>
        <v>medium</v>
      </c>
      <c r="L265" s="2">
        <v>66970</v>
      </c>
      <c r="M265" s="2">
        <v>11206</v>
      </c>
      <c r="N265" s="2">
        <v>13670</v>
      </c>
      <c r="O265" s="3">
        <v>62790</v>
      </c>
      <c r="P265" s="9">
        <f>Table3[[#This Row],[Revenue Generated ($)]]-Table3[[#This Row],[Campaign Spend ($)]]</f>
        <v>49120</v>
      </c>
    </row>
    <row r="266" spans="1:16" x14ac:dyDescent="0.3">
      <c r="A266" s="2" t="str">
        <f>"Influencer" &amp;ROW(Table3[[#This Row],[Influencer Name]])</f>
        <v>Influencer266</v>
      </c>
      <c r="B266" s="2" t="s">
        <v>1014</v>
      </c>
      <c r="C266" s="2" t="s">
        <v>1021</v>
      </c>
      <c r="D266" s="2" t="s">
        <v>1038</v>
      </c>
      <c r="E266" s="2" t="str">
        <f>VLOOKUP(TRIM(Table3[[#This Row],[Brand]]), brand[], MATCH("Category", brand[#Headers], 0), FALSE)</f>
        <v>Fashion &amp; Beauty</v>
      </c>
      <c r="F266" s="2" t="s">
        <v>1026</v>
      </c>
      <c r="G266" s="3">
        <v>2173000</v>
      </c>
      <c r="H266" s="15">
        <v>163.80000000000001</v>
      </c>
      <c r="I266" s="3">
        <v>4092000</v>
      </c>
      <c r="J266" s="3">
        <v>378800</v>
      </c>
      <c r="K266" s="3" t="str">
        <f>IF(Table3[[#This Row],[Engagements]]&lt;100000, "low",IF(Table3[[#This Row],[Engagements]]&lt;500000,"medium","high"))</f>
        <v>medium</v>
      </c>
      <c r="L266" s="3">
        <v>67220</v>
      </c>
      <c r="M266" s="2">
        <v>11248</v>
      </c>
      <c r="N266" s="2">
        <v>13720</v>
      </c>
      <c r="O266" s="3">
        <v>63020</v>
      </c>
      <c r="P266" s="9">
        <f>Table3[[#This Row],[Revenue Generated ($)]]-Table3[[#This Row],[Campaign Spend ($)]]</f>
        <v>49300</v>
      </c>
    </row>
    <row r="267" spans="1:16" x14ac:dyDescent="0.3">
      <c r="A267" s="2" t="str">
        <f>"Influencer" &amp;ROW(Table3[[#This Row],[Influencer Name]])</f>
        <v>Influencer267</v>
      </c>
      <c r="B267" s="2" t="s">
        <v>1015</v>
      </c>
      <c r="C267" s="2" t="s">
        <v>1017</v>
      </c>
      <c r="D267" s="2" t="s">
        <v>1036</v>
      </c>
      <c r="E267" s="2" t="str">
        <f>VLOOKUP(TRIM(Table3[[#This Row],[Brand]]), brand[], MATCH("Category", brand[#Headers], 0), FALSE)</f>
        <v>Fashion &amp; Beauty</v>
      </c>
      <c r="F267" s="2" t="s">
        <v>1027</v>
      </c>
      <c r="G267" s="3">
        <v>2181000</v>
      </c>
      <c r="H267" s="15">
        <v>164.4</v>
      </c>
      <c r="I267" s="3">
        <v>4107000</v>
      </c>
      <c r="J267" s="3">
        <v>380200</v>
      </c>
      <c r="K267" s="3" t="str">
        <f>IF(Table3[[#This Row],[Engagements]]&lt;100000, "low",IF(Table3[[#This Row],[Engagements]]&lt;500000,"medium","high"))</f>
        <v>medium</v>
      </c>
      <c r="L267" s="3">
        <v>67470</v>
      </c>
      <c r="M267" s="2">
        <v>11290</v>
      </c>
      <c r="N267" s="2">
        <v>13770</v>
      </c>
      <c r="O267" s="3">
        <v>63250</v>
      </c>
      <c r="P267" s="9">
        <f>Table3[[#This Row],[Revenue Generated ($)]]-Table3[[#This Row],[Campaign Spend ($)]]</f>
        <v>49480</v>
      </c>
    </row>
    <row r="268" spans="1:16" x14ac:dyDescent="0.3">
      <c r="A268" s="2" t="str">
        <f>"Influencer" &amp;ROW(Table3[[#This Row],[Influencer Name]])</f>
        <v>Influencer268</v>
      </c>
      <c r="B268" s="2" t="s">
        <v>1016</v>
      </c>
      <c r="C268" s="2" t="s">
        <v>1018</v>
      </c>
      <c r="D268" s="2" t="s">
        <v>1034</v>
      </c>
      <c r="E268" s="2" t="str">
        <f>VLOOKUP(TRIM(Table3[[#This Row],[Brand]]), brand[], MATCH("Category", brand[#Headers], 0), FALSE)</f>
        <v>Fashion &amp; Beauty</v>
      </c>
      <c r="F268" s="2" t="s">
        <v>1028</v>
      </c>
      <c r="G268" s="3">
        <v>2189000</v>
      </c>
      <c r="H268" s="15">
        <v>165</v>
      </c>
      <c r="I268" s="3">
        <v>4122000</v>
      </c>
      <c r="J268" s="3">
        <v>381600</v>
      </c>
      <c r="K268" s="3" t="str">
        <f>IF(Table3[[#This Row],[Engagements]]&lt;100000, "low",IF(Table3[[#This Row],[Engagements]]&lt;500000,"medium","high"))</f>
        <v>medium</v>
      </c>
      <c r="L268" s="3">
        <v>67720</v>
      </c>
      <c r="M268" s="2">
        <v>11332</v>
      </c>
      <c r="N268" s="2">
        <v>13820</v>
      </c>
      <c r="O268" s="3">
        <v>63480</v>
      </c>
      <c r="P268" s="9">
        <f>Table3[[#This Row],[Revenue Generated ($)]]-Table3[[#This Row],[Campaign Spend ($)]]</f>
        <v>49660</v>
      </c>
    </row>
    <row r="269" spans="1:16" x14ac:dyDescent="0.3">
      <c r="A269" s="2" t="str">
        <f>"Influencer" &amp;ROW(Table3[[#This Row],[Influencer Name]])</f>
        <v>Influencer269</v>
      </c>
      <c r="B269" s="2" t="s">
        <v>1014</v>
      </c>
      <c r="C269" s="2" t="s">
        <v>1019</v>
      </c>
      <c r="D269" s="2" t="s">
        <v>1033</v>
      </c>
      <c r="E269" s="2" t="str">
        <f>VLOOKUP(TRIM(Table3[[#This Row],[Brand]]), brand[], MATCH("Category", brand[#Headers], 0), FALSE)</f>
        <v>Fashion &amp; Beauty</v>
      </c>
      <c r="F269" s="2" t="s">
        <v>1029</v>
      </c>
      <c r="G269" s="3">
        <v>2197000</v>
      </c>
      <c r="H269" s="15">
        <v>165.6</v>
      </c>
      <c r="I269" s="3">
        <v>4137000</v>
      </c>
      <c r="J269" s="3">
        <v>383000</v>
      </c>
      <c r="K269" s="3" t="str">
        <f>IF(Table3[[#This Row],[Engagements]]&lt;100000, "low",IF(Table3[[#This Row],[Engagements]]&lt;500000,"medium","high"))</f>
        <v>medium</v>
      </c>
      <c r="L269" s="3">
        <v>67970</v>
      </c>
      <c r="M269" s="2">
        <v>11374</v>
      </c>
      <c r="N269" s="2">
        <v>13870</v>
      </c>
      <c r="O269" s="3">
        <v>63710</v>
      </c>
      <c r="P269" s="9">
        <f>Table3[[#This Row],[Revenue Generated ($)]]-Table3[[#This Row],[Campaign Spend ($)]]</f>
        <v>49840</v>
      </c>
    </row>
    <row r="270" spans="1:16" x14ac:dyDescent="0.3">
      <c r="A270" s="2" t="str">
        <f>"Influencer" &amp;ROW(Table3[[#This Row],[Influencer Name]])</f>
        <v>Influencer270</v>
      </c>
      <c r="B270" s="2" t="s">
        <v>1015</v>
      </c>
      <c r="C270" s="2" t="s">
        <v>1020</v>
      </c>
      <c r="D270" s="2" t="s">
        <v>1032</v>
      </c>
      <c r="E270" s="2" t="str">
        <f>VLOOKUP(TRIM(Table3[[#This Row],[Brand]]), brand[], MATCH("Category", brand[#Headers], 0), FALSE)</f>
        <v>Fashion &amp; Beauty</v>
      </c>
      <c r="F270" s="2" t="s">
        <v>1030</v>
      </c>
      <c r="G270" s="3">
        <v>2205000</v>
      </c>
      <c r="H270" s="15">
        <v>166.2</v>
      </c>
      <c r="I270" s="3">
        <v>4152000</v>
      </c>
      <c r="J270" s="3">
        <v>384400</v>
      </c>
      <c r="K270" s="3" t="str">
        <f>IF(Table3[[#This Row],[Engagements]]&lt;100000, "low",IF(Table3[[#This Row],[Engagements]]&lt;500000,"medium","high"))</f>
        <v>medium</v>
      </c>
      <c r="L270" s="2">
        <v>68220</v>
      </c>
      <c r="M270" s="2">
        <v>11416</v>
      </c>
      <c r="N270" s="2">
        <v>13920</v>
      </c>
      <c r="O270" s="3">
        <v>63940</v>
      </c>
      <c r="P270" s="9">
        <f>Table3[[#This Row],[Revenue Generated ($)]]-Table3[[#This Row],[Campaign Spend ($)]]</f>
        <v>50020</v>
      </c>
    </row>
    <row r="271" spans="1:16" x14ac:dyDescent="0.3">
      <c r="A271" s="2" t="str">
        <f>"Influencer" &amp;ROW(Table3[[#This Row],[Influencer Name]])</f>
        <v>Influencer271</v>
      </c>
      <c r="B271" s="2" t="s">
        <v>1016</v>
      </c>
      <c r="C271" s="2" t="s">
        <v>1021</v>
      </c>
      <c r="D271" s="2" t="s">
        <v>1035</v>
      </c>
      <c r="E271" s="2" t="str">
        <f>VLOOKUP(TRIM(Table3[[#This Row],[Brand]]), brand[], MATCH("Category", brand[#Headers], 0), FALSE)</f>
        <v>Fashion &amp; Beauty</v>
      </c>
      <c r="F271" s="2" t="s">
        <v>1031</v>
      </c>
      <c r="G271" s="3">
        <v>2213000</v>
      </c>
      <c r="H271" s="15">
        <v>166.8</v>
      </c>
      <c r="I271" s="3">
        <v>4167000</v>
      </c>
      <c r="J271" s="3">
        <v>385800</v>
      </c>
      <c r="K271" s="3" t="str">
        <f>IF(Table3[[#This Row],[Engagements]]&lt;100000, "low",IF(Table3[[#This Row],[Engagements]]&lt;500000,"medium","high"))</f>
        <v>medium</v>
      </c>
      <c r="L271" s="3">
        <v>68470</v>
      </c>
      <c r="M271" s="2">
        <v>11458</v>
      </c>
      <c r="N271" s="2">
        <v>13970</v>
      </c>
      <c r="O271" s="3">
        <v>64170</v>
      </c>
      <c r="P271" s="9">
        <f>Table3[[#This Row],[Revenue Generated ($)]]-Table3[[#This Row],[Campaign Spend ($)]]</f>
        <v>50200</v>
      </c>
    </row>
    <row r="272" spans="1:16" x14ac:dyDescent="0.3">
      <c r="A272" s="2" t="str">
        <f>"Influencer" &amp;ROW(Table3[[#This Row],[Influencer Name]])</f>
        <v>Influencer272</v>
      </c>
      <c r="B272" s="2" t="s">
        <v>1014</v>
      </c>
      <c r="C272" s="2" t="s">
        <v>1017</v>
      </c>
      <c r="D272" s="2" t="s">
        <v>1037</v>
      </c>
      <c r="E272" s="2" t="str">
        <f>VLOOKUP(TRIM(Table3[[#This Row],[Brand]]), brand[], MATCH("Category", brand[#Headers], 0), FALSE)</f>
        <v>Fashion &amp; Beauty</v>
      </c>
      <c r="F272" s="2" t="s">
        <v>1026</v>
      </c>
      <c r="G272" s="3">
        <v>2221000</v>
      </c>
      <c r="H272" s="15">
        <v>167.4</v>
      </c>
      <c r="I272" s="3">
        <v>4182000</v>
      </c>
      <c r="J272" s="3">
        <v>387200</v>
      </c>
      <c r="K272" s="3" t="str">
        <f>IF(Table3[[#This Row],[Engagements]]&lt;100000, "low",IF(Table3[[#This Row],[Engagements]]&lt;500000,"medium","high"))</f>
        <v>medium</v>
      </c>
      <c r="L272" s="3">
        <v>68720</v>
      </c>
      <c r="M272" s="2">
        <v>11500</v>
      </c>
      <c r="N272" s="2">
        <v>14020</v>
      </c>
      <c r="O272" s="3">
        <v>64400</v>
      </c>
      <c r="P272" s="9">
        <f>Table3[[#This Row],[Revenue Generated ($)]]-Table3[[#This Row],[Campaign Spend ($)]]</f>
        <v>50380</v>
      </c>
    </row>
    <row r="273" spans="1:16" ht="33" x14ac:dyDescent="0.3">
      <c r="A273" s="2" t="str">
        <f>"Influencer" &amp;ROW(Table3[[#This Row],[Influencer Name]])</f>
        <v>Influencer273</v>
      </c>
      <c r="B273" s="2" t="s">
        <v>1015</v>
      </c>
      <c r="C273" s="2" t="s">
        <v>1018</v>
      </c>
      <c r="D273" s="2" t="s">
        <v>1073</v>
      </c>
      <c r="E273" s="2" t="str">
        <f>VLOOKUP(TRIM(Table3[[#This Row],[Brand]]), brand[], MATCH("Category", brand[#Headers], 0), FALSE)</f>
        <v>Food &amp; Beverages</v>
      </c>
      <c r="F273" s="2" t="s">
        <v>1027</v>
      </c>
      <c r="G273" s="3">
        <v>2229000</v>
      </c>
      <c r="H273" s="15">
        <v>168</v>
      </c>
      <c r="I273" s="3">
        <v>4197000</v>
      </c>
      <c r="J273" s="3">
        <v>388600</v>
      </c>
      <c r="K273" s="3" t="str">
        <f>IF(Table3[[#This Row],[Engagements]]&lt;100000, "low",IF(Table3[[#This Row],[Engagements]]&lt;500000,"medium","high"))</f>
        <v>medium</v>
      </c>
      <c r="L273" s="3">
        <v>68970</v>
      </c>
      <c r="M273" s="2">
        <v>11542</v>
      </c>
      <c r="N273" s="2">
        <v>14070</v>
      </c>
      <c r="O273" s="3">
        <v>64630</v>
      </c>
      <c r="P273" s="9">
        <f>Table3[[#This Row],[Revenue Generated ($)]]-Table3[[#This Row],[Campaign Spend ($)]]</f>
        <v>50560</v>
      </c>
    </row>
    <row r="274" spans="1:16" x14ac:dyDescent="0.3">
      <c r="A274" s="2" t="str">
        <f>"Influencer" &amp;ROW(Table3[[#This Row],[Influencer Name]])</f>
        <v>Influencer274</v>
      </c>
      <c r="B274" s="2" t="s">
        <v>1016</v>
      </c>
      <c r="C274" s="2" t="s">
        <v>1019</v>
      </c>
      <c r="D274" s="2" t="s">
        <v>1037</v>
      </c>
      <c r="E274" s="2" t="str">
        <f>VLOOKUP(TRIM(Table3[[#This Row],[Brand]]), brand[], MATCH("Category", brand[#Headers], 0), FALSE)</f>
        <v>Fashion &amp; Beauty</v>
      </c>
      <c r="F274" s="2" t="s">
        <v>1028</v>
      </c>
      <c r="G274" s="3">
        <v>2237000</v>
      </c>
      <c r="H274" s="15">
        <v>168.6</v>
      </c>
      <c r="I274" s="3">
        <v>4212000</v>
      </c>
      <c r="J274" s="3">
        <v>390000</v>
      </c>
      <c r="K274" s="3" t="str">
        <f>IF(Table3[[#This Row],[Engagements]]&lt;100000, "low",IF(Table3[[#This Row],[Engagements]]&lt;500000,"medium","high"))</f>
        <v>medium</v>
      </c>
      <c r="L274" s="3">
        <v>69220</v>
      </c>
      <c r="M274" s="2">
        <v>11584</v>
      </c>
      <c r="N274" s="2">
        <v>14120</v>
      </c>
      <c r="O274" s="3">
        <v>64860</v>
      </c>
      <c r="P274" s="9">
        <f>Table3[[#This Row],[Revenue Generated ($)]]-Table3[[#This Row],[Campaign Spend ($)]]</f>
        <v>50740</v>
      </c>
    </row>
    <row r="275" spans="1:16" x14ac:dyDescent="0.3">
      <c r="A275" s="2" t="str">
        <f>"Influencer" &amp;ROW(Table3[[#This Row],[Influencer Name]])</f>
        <v>Influencer275</v>
      </c>
      <c r="B275" s="2" t="s">
        <v>1014</v>
      </c>
      <c r="C275" s="2" t="s">
        <v>1020</v>
      </c>
      <c r="D275" s="2" t="s">
        <v>1037</v>
      </c>
      <c r="E275" s="2" t="str">
        <f>VLOOKUP(TRIM(Table3[[#This Row],[Brand]]), brand[], MATCH("Category", brand[#Headers], 0), FALSE)</f>
        <v>Fashion &amp; Beauty</v>
      </c>
      <c r="F275" s="2" t="s">
        <v>1029</v>
      </c>
      <c r="G275" s="3">
        <v>2245000</v>
      </c>
      <c r="H275" s="15">
        <v>169.2</v>
      </c>
      <c r="I275" s="3">
        <v>4227000</v>
      </c>
      <c r="J275" s="3">
        <v>391400</v>
      </c>
      <c r="K275" s="3" t="str">
        <f>IF(Table3[[#This Row],[Engagements]]&lt;100000, "low",IF(Table3[[#This Row],[Engagements]]&lt;500000,"medium","high"))</f>
        <v>medium</v>
      </c>
      <c r="L275" s="2">
        <v>69470</v>
      </c>
      <c r="M275" s="2">
        <v>11626</v>
      </c>
      <c r="N275" s="2">
        <v>14170</v>
      </c>
      <c r="O275" s="3">
        <v>65090</v>
      </c>
      <c r="P275" s="9">
        <f>Table3[[#This Row],[Revenue Generated ($)]]-Table3[[#This Row],[Campaign Spend ($)]]</f>
        <v>50920</v>
      </c>
    </row>
    <row r="276" spans="1:16" x14ac:dyDescent="0.3">
      <c r="A276" s="2" t="str">
        <f>"Influencer" &amp;ROW(Table3[[#This Row],[Influencer Name]])</f>
        <v>Influencer276</v>
      </c>
      <c r="B276" s="2" t="s">
        <v>1015</v>
      </c>
      <c r="C276" s="2" t="s">
        <v>1021</v>
      </c>
      <c r="D276" t="s">
        <v>1039</v>
      </c>
      <c r="E276" t="str">
        <f>VLOOKUP(TRIM(Table3[[#This Row],[Brand]]), brand[], MATCH("Category", brand[#Headers], 0), FALSE)</f>
        <v>E-commerce &amp; Online Services</v>
      </c>
      <c r="F276" s="2" t="s">
        <v>1030</v>
      </c>
      <c r="G276" s="3">
        <v>2253000</v>
      </c>
      <c r="H276" s="15">
        <v>169.8</v>
      </c>
      <c r="I276" s="3">
        <v>4242000</v>
      </c>
      <c r="J276" s="3">
        <v>392800</v>
      </c>
      <c r="K276" s="3" t="str">
        <f>IF(Table3[[#This Row],[Engagements]]&lt;100000, "low",IF(Table3[[#This Row],[Engagements]]&lt;500000,"medium","high"))</f>
        <v>medium</v>
      </c>
      <c r="L276" s="3">
        <v>69720</v>
      </c>
      <c r="M276" s="2">
        <v>11668</v>
      </c>
      <c r="N276" s="2">
        <v>14220</v>
      </c>
      <c r="O276" s="3">
        <v>65320</v>
      </c>
      <c r="P276" s="9">
        <f>Table3[[#This Row],[Revenue Generated ($)]]-Table3[[#This Row],[Campaign Spend ($)]]</f>
        <v>51100</v>
      </c>
    </row>
    <row r="277" spans="1:16" x14ac:dyDescent="0.3">
      <c r="A277" s="2" t="str">
        <f>"Influencer" &amp;ROW(Table3[[#This Row],[Influencer Name]])</f>
        <v>Influencer277</v>
      </c>
      <c r="B277" s="2" t="s">
        <v>1016</v>
      </c>
      <c r="C277" s="2" t="s">
        <v>1017</v>
      </c>
      <c r="D277" t="s">
        <v>1040</v>
      </c>
      <c r="E277" t="str">
        <f>VLOOKUP(TRIM(Table3[[#This Row],[Brand]]), brand[], MATCH("Category", brand[#Headers], 0), FALSE)</f>
        <v>E-commerce &amp; Online Services</v>
      </c>
      <c r="F277" s="2" t="s">
        <v>1031</v>
      </c>
      <c r="G277" s="3">
        <v>2261000</v>
      </c>
      <c r="H277" s="15">
        <v>170.4</v>
      </c>
      <c r="I277" s="3">
        <v>4257000</v>
      </c>
      <c r="J277" s="3">
        <v>394200</v>
      </c>
      <c r="K277" s="3" t="str">
        <f>IF(Table3[[#This Row],[Engagements]]&lt;100000, "low",IF(Table3[[#This Row],[Engagements]]&lt;500000,"medium","high"))</f>
        <v>medium</v>
      </c>
      <c r="L277" s="3">
        <v>69970</v>
      </c>
      <c r="M277" s="2">
        <v>11710</v>
      </c>
      <c r="N277" s="2">
        <v>14270</v>
      </c>
      <c r="O277" s="3">
        <v>65550</v>
      </c>
      <c r="P277" s="9">
        <f>Table3[[#This Row],[Revenue Generated ($)]]-Table3[[#This Row],[Campaign Spend ($)]]</f>
        <v>51280</v>
      </c>
    </row>
    <row r="278" spans="1:16" x14ac:dyDescent="0.3">
      <c r="A278" s="2" t="str">
        <f>"Influencer" &amp;ROW(Table3[[#This Row],[Influencer Name]])</f>
        <v>Influencer278</v>
      </c>
      <c r="B278" s="2" t="s">
        <v>1014</v>
      </c>
      <c r="C278" s="2" t="s">
        <v>1018</v>
      </c>
      <c r="D278" t="s">
        <v>1041</v>
      </c>
      <c r="E278" t="str">
        <f>VLOOKUP(TRIM(Table3[[#This Row],[Brand]]), brand[], MATCH("Category", brand[#Headers], 0), FALSE)</f>
        <v>E-commerce &amp; Online Services</v>
      </c>
      <c r="F278" s="2" t="s">
        <v>1026</v>
      </c>
      <c r="G278" s="3">
        <v>2269000</v>
      </c>
      <c r="H278" s="15">
        <v>171</v>
      </c>
      <c r="I278" s="3">
        <v>4272000</v>
      </c>
      <c r="J278" s="3">
        <v>395600</v>
      </c>
      <c r="K278" s="3" t="str">
        <f>IF(Table3[[#This Row],[Engagements]]&lt;100000, "low",IF(Table3[[#This Row],[Engagements]]&lt;500000,"medium","high"))</f>
        <v>medium</v>
      </c>
      <c r="L278" s="3">
        <v>70220</v>
      </c>
      <c r="M278" s="2">
        <v>11752</v>
      </c>
      <c r="N278" s="2">
        <v>14320</v>
      </c>
      <c r="O278" s="3">
        <v>65780</v>
      </c>
      <c r="P278" s="9">
        <f>Table3[[#This Row],[Revenue Generated ($)]]-Table3[[#This Row],[Campaign Spend ($)]]</f>
        <v>51460</v>
      </c>
    </row>
    <row r="279" spans="1:16" x14ac:dyDescent="0.3">
      <c r="A279" s="2" t="str">
        <f>"Influencer" &amp;ROW(Table3[[#This Row],[Influencer Name]])</f>
        <v>Influencer279</v>
      </c>
      <c r="B279" s="2" t="s">
        <v>1015</v>
      </c>
      <c r="C279" s="2" t="s">
        <v>1019</v>
      </c>
      <c r="D279" t="s">
        <v>1042</v>
      </c>
      <c r="E279" t="str">
        <f>VLOOKUP(TRIM(Table3[[#This Row],[Brand]]), brand[], MATCH("Category", brand[#Headers], 0), FALSE)</f>
        <v>E-commerce &amp; Online Services</v>
      </c>
      <c r="F279" s="2" t="s">
        <v>1027</v>
      </c>
      <c r="G279" s="3">
        <v>2277000</v>
      </c>
      <c r="H279" s="15">
        <v>171.6</v>
      </c>
      <c r="I279" s="3">
        <v>4287000</v>
      </c>
      <c r="J279" s="3">
        <v>397000</v>
      </c>
      <c r="K279" s="3" t="str">
        <f>IF(Table3[[#This Row],[Engagements]]&lt;100000, "low",IF(Table3[[#This Row],[Engagements]]&lt;500000,"medium","high"))</f>
        <v>medium</v>
      </c>
      <c r="L279" s="3">
        <v>70470</v>
      </c>
      <c r="M279" s="2">
        <v>11794</v>
      </c>
      <c r="N279" s="2">
        <v>14370</v>
      </c>
      <c r="O279" s="3">
        <v>66010</v>
      </c>
      <c r="P279" s="9">
        <f>Table3[[#This Row],[Revenue Generated ($)]]-Table3[[#This Row],[Campaign Spend ($)]]</f>
        <v>51640</v>
      </c>
    </row>
    <row r="280" spans="1:16" x14ac:dyDescent="0.3">
      <c r="A280" s="2" t="str">
        <f>"Influencer" &amp;ROW(Table3[[#This Row],[Influencer Name]])</f>
        <v>Influencer280</v>
      </c>
      <c r="B280" s="2" t="s">
        <v>1016</v>
      </c>
      <c r="C280" s="2" t="s">
        <v>1020</v>
      </c>
      <c r="D280" t="s">
        <v>1043</v>
      </c>
      <c r="E280" t="str">
        <f>VLOOKUP(TRIM(Table3[[#This Row],[Brand]]), brand[], MATCH("Category", brand[#Headers], 0), FALSE)</f>
        <v>E-commerce &amp; Online Services</v>
      </c>
      <c r="F280" s="2" t="s">
        <v>1028</v>
      </c>
      <c r="G280" s="3">
        <v>2285000</v>
      </c>
      <c r="H280" s="15">
        <v>172.2</v>
      </c>
      <c r="I280" s="3">
        <v>4302000</v>
      </c>
      <c r="J280" s="3">
        <v>398400</v>
      </c>
      <c r="K280" s="3" t="str">
        <f>IF(Table3[[#This Row],[Engagements]]&lt;100000, "low",IF(Table3[[#This Row],[Engagements]]&lt;500000,"medium","high"))</f>
        <v>medium</v>
      </c>
      <c r="L280" s="2">
        <v>70720</v>
      </c>
      <c r="M280" s="2">
        <v>11836</v>
      </c>
      <c r="N280" s="2">
        <v>14420</v>
      </c>
      <c r="O280" s="3">
        <v>66240</v>
      </c>
      <c r="P280" s="9">
        <f>Table3[[#This Row],[Revenue Generated ($)]]-Table3[[#This Row],[Campaign Spend ($)]]</f>
        <v>51820</v>
      </c>
    </row>
    <row r="281" spans="1:16" ht="33" x14ac:dyDescent="0.3">
      <c r="A281" s="2" t="str">
        <f>"Influencer" &amp;ROW(Table3[[#This Row],[Influencer Name]])</f>
        <v>Influencer281</v>
      </c>
      <c r="B281" s="2" t="s">
        <v>1014</v>
      </c>
      <c r="C281" s="2" t="s">
        <v>1021</v>
      </c>
      <c r="D281" s="2" t="s">
        <v>1044</v>
      </c>
      <c r="E281" s="2" t="str">
        <f>VLOOKUP(TRIM(Table3[[#This Row],[Brand]]), brand[], MATCH("Category", brand[#Headers], 0), FALSE)</f>
        <v>Technology &amp; Gadgets</v>
      </c>
      <c r="F281" s="2" t="s">
        <v>1029</v>
      </c>
      <c r="G281" s="3">
        <v>2293000</v>
      </c>
      <c r="H281" s="15">
        <v>172.8</v>
      </c>
      <c r="I281" s="3">
        <v>4317000</v>
      </c>
      <c r="J281" s="3">
        <v>399800</v>
      </c>
      <c r="K281" s="3" t="str">
        <f>IF(Table3[[#This Row],[Engagements]]&lt;100000, "low",IF(Table3[[#This Row],[Engagements]]&lt;500000,"medium","high"))</f>
        <v>medium</v>
      </c>
      <c r="L281" s="3">
        <v>70970</v>
      </c>
      <c r="M281" s="2">
        <v>11878</v>
      </c>
      <c r="N281" s="2">
        <v>14470</v>
      </c>
      <c r="O281" s="3">
        <v>66470</v>
      </c>
      <c r="P281" s="9">
        <f>Table3[[#This Row],[Revenue Generated ($)]]-Table3[[#This Row],[Campaign Spend ($)]]</f>
        <v>52000</v>
      </c>
    </row>
    <row r="282" spans="1:16" ht="33" x14ac:dyDescent="0.3">
      <c r="A282" s="2" t="str">
        <f>"Influencer" &amp;ROW(Table3[[#This Row],[Influencer Name]])</f>
        <v>Influencer282</v>
      </c>
      <c r="B282" s="2" t="s">
        <v>1015</v>
      </c>
      <c r="C282" s="2" t="s">
        <v>1017</v>
      </c>
      <c r="D282" s="2" t="s">
        <v>1045</v>
      </c>
      <c r="E282" s="2" t="str">
        <f>VLOOKUP(TRIM(Table3[[#This Row],[Brand]]), brand[], MATCH("Category", brand[#Headers], 0), FALSE)</f>
        <v>Technology &amp; Gadgets</v>
      </c>
      <c r="F282" s="2" t="s">
        <v>1030</v>
      </c>
      <c r="G282" s="3">
        <v>2301000</v>
      </c>
      <c r="H282" s="15">
        <v>173.4</v>
      </c>
      <c r="I282" s="3">
        <v>4332000</v>
      </c>
      <c r="J282" s="3">
        <v>401200</v>
      </c>
      <c r="K282" s="3" t="str">
        <f>IF(Table3[[#This Row],[Engagements]]&lt;100000, "low",IF(Table3[[#This Row],[Engagements]]&lt;500000,"medium","high"))</f>
        <v>medium</v>
      </c>
      <c r="L282" s="3">
        <v>71220</v>
      </c>
      <c r="M282" s="2">
        <v>11920</v>
      </c>
      <c r="N282" s="2">
        <v>14520</v>
      </c>
      <c r="O282" s="3">
        <v>66700</v>
      </c>
      <c r="P282" s="9">
        <f>Table3[[#This Row],[Revenue Generated ($)]]-Table3[[#This Row],[Campaign Spend ($)]]</f>
        <v>52180</v>
      </c>
    </row>
    <row r="283" spans="1:16" ht="33" x14ac:dyDescent="0.3">
      <c r="A283" s="2" t="str">
        <f>"Influencer" &amp;ROW(Table3[[#This Row],[Influencer Name]])</f>
        <v>Influencer283</v>
      </c>
      <c r="B283" s="2" t="s">
        <v>1016</v>
      </c>
      <c r="C283" s="2" t="s">
        <v>1018</v>
      </c>
      <c r="D283" s="2" t="s">
        <v>1046</v>
      </c>
      <c r="E283" s="2" t="str">
        <f>VLOOKUP(TRIM(Table3[[#This Row],[Brand]]), brand[], MATCH("Category", brand[#Headers], 0), FALSE)</f>
        <v>Technology &amp; Gadgets</v>
      </c>
      <c r="F283" s="2" t="s">
        <v>1031</v>
      </c>
      <c r="G283" s="3">
        <v>2309000</v>
      </c>
      <c r="H283" s="15">
        <v>174</v>
      </c>
      <c r="I283" s="3">
        <v>4347000</v>
      </c>
      <c r="J283" s="3">
        <v>402600</v>
      </c>
      <c r="K283" s="3" t="str">
        <f>IF(Table3[[#This Row],[Engagements]]&lt;100000, "low",IF(Table3[[#This Row],[Engagements]]&lt;500000,"medium","high"))</f>
        <v>medium</v>
      </c>
      <c r="L283" s="3">
        <v>71470</v>
      </c>
      <c r="M283" s="2">
        <v>11962</v>
      </c>
      <c r="N283" s="2">
        <v>14570</v>
      </c>
      <c r="O283" s="3">
        <v>66930</v>
      </c>
      <c r="P283" s="9">
        <f>Table3[[#This Row],[Revenue Generated ($)]]-Table3[[#This Row],[Campaign Spend ($)]]</f>
        <v>52360</v>
      </c>
    </row>
    <row r="284" spans="1:16" x14ac:dyDescent="0.3">
      <c r="A284" s="2" t="str">
        <f>"Influencer" &amp;ROW(Table3[[#This Row],[Influencer Name]])</f>
        <v>Influencer284</v>
      </c>
      <c r="B284" s="2" t="s">
        <v>1014</v>
      </c>
      <c r="C284" s="2" t="s">
        <v>1019</v>
      </c>
      <c r="D284" s="2" t="s">
        <v>1047</v>
      </c>
      <c r="E284" s="2" t="str">
        <f>VLOOKUP(TRIM(Table3[[#This Row],[Brand]]), brand[], MATCH("Category", brand[#Headers], 0), FALSE)</f>
        <v>Lifestyle &amp; Fitness</v>
      </c>
      <c r="F284" s="2" t="s">
        <v>1026</v>
      </c>
      <c r="G284" s="3">
        <v>2317000</v>
      </c>
      <c r="H284" s="15">
        <v>174.6</v>
      </c>
      <c r="I284" s="3">
        <v>4362000</v>
      </c>
      <c r="J284" s="3">
        <v>404000</v>
      </c>
      <c r="K284" s="3" t="str">
        <f>IF(Table3[[#This Row],[Engagements]]&lt;100000, "low",IF(Table3[[#This Row],[Engagements]]&lt;500000,"medium","high"))</f>
        <v>medium</v>
      </c>
      <c r="L284" s="3">
        <v>71720</v>
      </c>
      <c r="M284" s="2">
        <v>12004</v>
      </c>
      <c r="N284" s="2">
        <v>14620</v>
      </c>
      <c r="O284" s="3">
        <v>67160</v>
      </c>
      <c r="P284" s="9">
        <f>Table3[[#This Row],[Revenue Generated ($)]]-Table3[[#This Row],[Campaign Spend ($)]]</f>
        <v>52540</v>
      </c>
    </row>
    <row r="285" spans="1:16" x14ac:dyDescent="0.3">
      <c r="A285" s="2" t="str">
        <f>"Influencer" &amp;ROW(Table3[[#This Row],[Influencer Name]])</f>
        <v>Influencer285</v>
      </c>
      <c r="B285" s="2" t="s">
        <v>1015</v>
      </c>
      <c r="C285" s="2" t="s">
        <v>1020</v>
      </c>
      <c r="D285" s="2" t="s">
        <v>1048</v>
      </c>
      <c r="E285" s="2" t="str">
        <f>VLOOKUP(TRIM(Table3[[#This Row],[Brand]]), brand[], MATCH("Category", brand[#Headers], 0), FALSE)</f>
        <v>Lifestyle &amp; Fitness</v>
      </c>
      <c r="F285" s="2" t="s">
        <v>1027</v>
      </c>
      <c r="G285" s="3">
        <v>2325000</v>
      </c>
      <c r="H285" s="15">
        <v>175.2</v>
      </c>
      <c r="I285" s="3">
        <v>4377000</v>
      </c>
      <c r="J285" s="3">
        <v>405400</v>
      </c>
      <c r="K285" s="3" t="str">
        <f>IF(Table3[[#This Row],[Engagements]]&lt;100000, "low",IF(Table3[[#This Row],[Engagements]]&lt;500000,"medium","high"))</f>
        <v>medium</v>
      </c>
      <c r="L285" s="2">
        <v>71970</v>
      </c>
      <c r="M285" s="2">
        <v>12046</v>
      </c>
      <c r="N285" s="2">
        <v>14670</v>
      </c>
      <c r="O285" s="3">
        <v>67390</v>
      </c>
      <c r="P285" s="9">
        <f>Table3[[#This Row],[Revenue Generated ($)]]-Table3[[#This Row],[Campaign Spend ($)]]</f>
        <v>52720</v>
      </c>
    </row>
    <row r="286" spans="1:16" x14ac:dyDescent="0.3">
      <c r="A286" s="2" t="str">
        <f>"Influencer" &amp;ROW(Table3[[#This Row],[Influencer Name]])</f>
        <v>Influencer286</v>
      </c>
      <c r="B286" s="2" t="s">
        <v>1016</v>
      </c>
      <c r="C286" s="2" t="s">
        <v>1021</v>
      </c>
      <c r="D286" t="s">
        <v>1049</v>
      </c>
      <c r="E286" t="str">
        <f>VLOOKUP(TRIM(Table3[[#This Row],[Brand]]), brand[], MATCH("Category", brand[#Headers], 0), FALSE)</f>
        <v>Food &amp; Beverages</v>
      </c>
      <c r="F286" s="2" t="s">
        <v>1028</v>
      </c>
      <c r="G286" s="3">
        <v>2333000</v>
      </c>
      <c r="H286" s="15">
        <v>175.8</v>
      </c>
      <c r="I286" s="3">
        <v>4392000</v>
      </c>
      <c r="J286" s="3">
        <v>406800</v>
      </c>
      <c r="K286" s="3" t="str">
        <f>IF(Table3[[#This Row],[Engagements]]&lt;100000, "low",IF(Table3[[#This Row],[Engagements]]&lt;500000,"medium","high"))</f>
        <v>medium</v>
      </c>
      <c r="L286" s="3">
        <v>72220</v>
      </c>
      <c r="M286" s="2">
        <v>12088</v>
      </c>
      <c r="N286" s="2">
        <v>14720</v>
      </c>
      <c r="O286" s="3">
        <v>67620</v>
      </c>
      <c r="P286" s="9">
        <f>Table3[[#This Row],[Revenue Generated ($)]]-Table3[[#This Row],[Campaign Spend ($)]]</f>
        <v>52900</v>
      </c>
    </row>
    <row r="287" spans="1:16" x14ac:dyDescent="0.3">
      <c r="A287" s="2" t="str">
        <f>"Influencer" &amp;ROW(Table3[[#This Row],[Influencer Name]])</f>
        <v>Influencer287</v>
      </c>
      <c r="B287" s="2" t="s">
        <v>1014</v>
      </c>
      <c r="C287" s="2" t="s">
        <v>1017</v>
      </c>
      <c r="D287" t="s">
        <v>1074</v>
      </c>
      <c r="E287" t="str">
        <f>VLOOKUP(TRIM(Table3[[#This Row],[Brand]]), brand[], MATCH("Category", brand[#Headers], 0), FALSE)</f>
        <v>Food &amp; Beverages</v>
      </c>
      <c r="F287" s="2" t="s">
        <v>1029</v>
      </c>
      <c r="G287" s="3">
        <v>2341000</v>
      </c>
      <c r="H287" s="15">
        <v>176.4</v>
      </c>
      <c r="I287" s="3">
        <v>4407000</v>
      </c>
      <c r="J287" s="3">
        <v>408200</v>
      </c>
      <c r="K287" s="3" t="str">
        <f>IF(Table3[[#This Row],[Engagements]]&lt;100000, "low",IF(Table3[[#This Row],[Engagements]]&lt;500000,"medium","high"))</f>
        <v>medium</v>
      </c>
      <c r="L287" s="3">
        <v>72470</v>
      </c>
      <c r="M287" s="2">
        <v>12130</v>
      </c>
      <c r="N287" s="2">
        <v>14770</v>
      </c>
      <c r="O287" s="3">
        <v>67850</v>
      </c>
      <c r="P287" s="9">
        <f>Table3[[#This Row],[Revenue Generated ($)]]-Table3[[#This Row],[Campaign Spend ($)]]</f>
        <v>53080</v>
      </c>
    </row>
    <row r="288" spans="1:16" x14ac:dyDescent="0.3">
      <c r="A288" s="2" t="str">
        <f>"Influencer" &amp;ROW(Table3[[#This Row],[Influencer Name]])</f>
        <v>Influencer288</v>
      </c>
      <c r="B288" s="2" t="s">
        <v>1015</v>
      </c>
      <c r="C288" s="2" t="s">
        <v>1018</v>
      </c>
      <c r="D288" t="s">
        <v>1050</v>
      </c>
      <c r="E288" t="str">
        <f>VLOOKUP(TRIM(Table3[[#This Row],[Brand]]), brand[], MATCH("Category", brand[#Headers], 0), FALSE)</f>
        <v>Food &amp; Beverages</v>
      </c>
      <c r="F288" s="2" t="s">
        <v>1030</v>
      </c>
      <c r="G288" s="3">
        <v>2349000</v>
      </c>
      <c r="H288" s="15">
        <v>177</v>
      </c>
      <c r="I288" s="3">
        <v>4422000</v>
      </c>
      <c r="J288" s="3">
        <v>409600</v>
      </c>
      <c r="K288" s="3" t="str">
        <f>IF(Table3[[#This Row],[Engagements]]&lt;100000, "low",IF(Table3[[#This Row],[Engagements]]&lt;500000,"medium","high"))</f>
        <v>medium</v>
      </c>
      <c r="L288" s="3">
        <v>72720</v>
      </c>
      <c r="M288" s="2">
        <v>12172</v>
      </c>
      <c r="N288" s="2">
        <v>14820</v>
      </c>
      <c r="O288" s="3">
        <v>68080</v>
      </c>
      <c r="P288" s="9">
        <f>Table3[[#This Row],[Revenue Generated ($)]]-Table3[[#This Row],[Campaign Spend ($)]]</f>
        <v>53260</v>
      </c>
    </row>
    <row r="289" spans="1:16" x14ac:dyDescent="0.3">
      <c r="A289" s="2" t="str">
        <f>"Influencer" &amp;ROW(Table3[[#This Row],[Influencer Name]])</f>
        <v>Influencer289</v>
      </c>
      <c r="B289" s="2" t="s">
        <v>1016</v>
      </c>
      <c r="C289" s="2" t="s">
        <v>1019</v>
      </c>
      <c r="D289" t="s">
        <v>1051</v>
      </c>
      <c r="E289" t="str">
        <f>VLOOKUP(TRIM(Table3[[#This Row],[Brand]]), brand[], MATCH("Category", brand[#Headers], 0), FALSE)</f>
        <v>Food &amp; Beverages</v>
      </c>
      <c r="F289" s="2" t="s">
        <v>1031</v>
      </c>
      <c r="G289" s="3">
        <v>2357000</v>
      </c>
      <c r="H289" s="15">
        <v>177.6</v>
      </c>
      <c r="I289" s="3">
        <v>4437000</v>
      </c>
      <c r="J289" s="3">
        <v>411000</v>
      </c>
      <c r="K289" s="3" t="str">
        <f>IF(Table3[[#This Row],[Engagements]]&lt;100000, "low",IF(Table3[[#This Row],[Engagements]]&lt;500000,"medium","high"))</f>
        <v>medium</v>
      </c>
      <c r="L289" s="3">
        <v>72970</v>
      </c>
      <c r="M289" s="2">
        <v>12214</v>
      </c>
      <c r="N289" s="2">
        <v>14870</v>
      </c>
      <c r="O289" s="3">
        <v>68310</v>
      </c>
      <c r="P289" s="9">
        <f>Table3[[#This Row],[Revenue Generated ($)]]-Table3[[#This Row],[Campaign Spend ($)]]</f>
        <v>53440</v>
      </c>
    </row>
    <row r="290" spans="1:16" x14ac:dyDescent="0.3">
      <c r="A290" s="2" t="str">
        <f>"Influencer" &amp;ROW(Table3[[#This Row],[Influencer Name]])</f>
        <v>Influencer290</v>
      </c>
      <c r="B290" s="2" t="s">
        <v>1014</v>
      </c>
      <c r="C290" s="2" t="s">
        <v>1020</v>
      </c>
      <c r="D290" s="2" t="s">
        <v>1038</v>
      </c>
      <c r="E290" s="2" t="str">
        <f>VLOOKUP(TRIM(Table3[[#This Row],[Brand]]), brand[], MATCH("Category", brand[#Headers], 0), FALSE)</f>
        <v>Fashion &amp; Beauty</v>
      </c>
      <c r="F290" s="2" t="s">
        <v>1026</v>
      </c>
      <c r="G290" s="3">
        <v>2365000</v>
      </c>
      <c r="H290" s="15">
        <v>178.2</v>
      </c>
      <c r="I290" s="3">
        <v>4452000</v>
      </c>
      <c r="J290" s="3">
        <v>412400</v>
      </c>
      <c r="K290" s="3" t="str">
        <f>IF(Table3[[#This Row],[Engagements]]&lt;100000, "low",IF(Table3[[#This Row],[Engagements]]&lt;500000,"medium","high"))</f>
        <v>medium</v>
      </c>
      <c r="L290" s="2">
        <v>73220</v>
      </c>
      <c r="M290" s="2">
        <v>12256</v>
      </c>
      <c r="N290" s="2">
        <v>14920</v>
      </c>
      <c r="O290" s="3">
        <v>68540</v>
      </c>
      <c r="P290" s="9">
        <f>Table3[[#This Row],[Revenue Generated ($)]]-Table3[[#This Row],[Campaign Spend ($)]]</f>
        <v>53620</v>
      </c>
    </row>
    <row r="291" spans="1:16" x14ac:dyDescent="0.3">
      <c r="A291" s="2" t="str">
        <f>"Influencer" &amp;ROW(Table3[[#This Row],[Influencer Name]])</f>
        <v>Influencer291</v>
      </c>
      <c r="B291" s="2" t="s">
        <v>1015</v>
      </c>
      <c r="C291" s="2" t="s">
        <v>1021</v>
      </c>
      <c r="D291" s="2" t="s">
        <v>1036</v>
      </c>
      <c r="E291" s="2" t="str">
        <f>VLOOKUP(TRIM(Table3[[#This Row],[Brand]]), brand[], MATCH("Category", brand[#Headers], 0), FALSE)</f>
        <v>Fashion &amp; Beauty</v>
      </c>
      <c r="F291" s="2" t="s">
        <v>1027</v>
      </c>
      <c r="G291" s="3">
        <v>2373000</v>
      </c>
      <c r="H291" s="15">
        <v>178.8</v>
      </c>
      <c r="I291" s="3">
        <v>4467000</v>
      </c>
      <c r="J291" s="3">
        <v>413800</v>
      </c>
      <c r="K291" s="3" t="str">
        <f>IF(Table3[[#This Row],[Engagements]]&lt;100000, "low",IF(Table3[[#This Row],[Engagements]]&lt;500000,"medium","high"))</f>
        <v>medium</v>
      </c>
      <c r="L291" s="3">
        <v>73470</v>
      </c>
      <c r="M291" s="2">
        <v>12298</v>
      </c>
      <c r="N291" s="2">
        <v>14970</v>
      </c>
      <c r="O291" s="3">
        <v>68770</v>
      </c>
      <c r="P291" s="9">
        <f>Table3[[#This Row],[Revenue Generated ($)]]-Table3[[#This Row],[Campaign Spend ($)]]</f>
        <v>53800</v>
      </c>
    </row>
    <row r="292" spans="1:16" x14ac:dyDescent="0.3">
      <c r="A292" s="2" t="str">
        <f>"Influencer" &amp;ROW(Table3[[#This Row],[Influencer Name]])</f>
        <v>Influencer292</v>
      </c>
      <c r="B292" s="2" t="s">
        <v>1016</v>
      </c>
      <c r="C292" s="2" t="s">
        <v>1017</v>
      </c>
      <c r="D292" s="2" t="s">
        <v>1034</v>
      </c>
      <c r="E292" s="2" t="str">
        <f>VLOOKUP(TRIM(Table3[[#This Row],[Brand]]), brand[], MATCH("Category", brand[#Headers], 0), FALSE)</f>
        <v>Fashion &amp; Beauty</v>
      </c>
      <c r="F292" s="2" t="s">
        <v>1028</v>
      </c>
      <c r="G292" s="3">
        <v>2381000</v>
      </c>
      <c r="H292" s="15">
        <v>179.4</v>
      </c>
      <c r="I292" s="3">
        <v>4482000</v>
      </c>
      <c r="J292" s="3">
        <v>415200</v>
      </c>
      <c r="K292" s="3" t="str">
        <f>IF(Table3[[#This Row],[Engagements]]&lt;100000, "low",IF(Table3[[#This Row],[Engagements]]&lt;500000,"medium","high"))</f>
        <v>medium</v>
      </c>
      <c r="L292" s="3">
        <v>73720</v>
      </c>
      <c r="M292" s="2">
        <v>12340</v>
      </c>
      <c r="N292" s="2">
        <v>15020</v>
      </c>
      <c r="O292" s="3">
        <v>69000</v>
      </c>
      <c r="P292" s="9">
        <f>Table3[[#This Row],[Revenue Generated ($)]]-Table3[[#This Row],[Campaign Spend ($)]]</f>
        <v>53980</v>
      </c>
    </row>
    <row r="293" spans="1:16" x14ac:dyDescent="0.3">
      <c r="A293" s="2" t="str">
        <f>"Influencer" &amp;ROW(Table3[[#This Row],[Influencer Name]])</f>
        <v>Influencer293</v>
      </c>
      <c r="B293" s="2" t="s">
        <v>1014</v>
      </c>
      <c r="C293" s="2" t="s">
        <v>1018</v>
      </c>
      <c r="D293" s="2" t="s">
        <v>1033</v>
      </c>
      <c r="E293" s="2" t="str">
        <f>VLOOKUP(TRIM(Table3[[#This Row],[Brand]]), brand[], MATCH("Category", brand[#Headers], 0), FALSE)</f>
        <v>Fashion &amp; Beauty</v>
      </c>
      <c r="F293" s="2" t="s">
        <v>1029</v>
      </c>
      <c r="G293" s="3">
        <v>2389000</v>
      </c>
      <c r="H293" s="15">
        <v>180</v>
      </c>
      <c r="I293" s="3">
        <v>4497000</v>
      </c>
      <c r="J293" s="3">
        <v>416600</v>
      </c>
      <c r="K293" s="3" t="str">
        <f>IF(Table3[[#This Row],[Engagements]]&lt;100000, "low",IF(Table3[[#This Row],[Engagements]]&lt;500000,"medium","high"))</f>
        <v>medium</v>
      </c>
      <c r="L293" s="3">
        <v>73970</v>
      </c>
      <c r="M293" s="2">
        <v>12382</v>
      </c>
      <c r="N293" s="2">
        <v>15070</v>
      </c>
      <c r="O293" s="3">
        <v>69230</v>
      </c>
      <c r="P293" s="9">
        <f>Table3[[#This Row],[Revenue Generated ($)]]-Table3[[#This Row],[Campaign Spend ($)]]</f>
        <v>54160</v>
      </c>
    </row>
    <row r="294" spans="1:16" x14ac:dyDescent="0.3">
      <c r="A294" s="2" t="str">
        <f>"Influencer" &amp;ROW(Table3[[#This Row],[Influencer Name]])</f>
        <v>Influencer294</v>
      </c>
      <c r="B294" s="2" t="s">
        <v>1015</v>
      </c>
      <c r="C294" s="2" t="s">
        <v>1019</v>
      </c>
      <c r="D294" s="2" t="s">
        <v>1032</v>
      </c>
      <c r="E294" s="2" t="str">
        <f>VLOOKUP(TRIM(Table3[[#This Row],[Brand]]), brand[], MATCH("Category", brand[#Headers], 0), FALSE)</f>
        <v>Fashion &amp; Beauty</v>
      </c>
      <c r="F294" s="2" t="s">
        <v>1030</v>
      </c>
      <c r="G294" s="3">
        <v>2397000</v>
      </c>
      <c r="H294" s="15">
        <v>180.6</v>
      </c>
      <c r="I294" s="3">
        <v>4512000</v>
      </c>
      <c r="J294" s="3">
        <v>418000</v>
      </c>
      <c r="K294" s="3" t="str">
        <f>IF(Table3[[#This Row],[Engagements]]&lt;100000, "low",IF(Table3[[#This Row],[Engagements]]&lt;500000,"medium","high"))</f>
        <v>medium</v>
      </c>
      <c r="L294" s="3">
        <v>74220</v>
      </c>
      <c r="M294" s="2">
        <v>12424</v>
      </c>
      <c r="N294" s="2">
        <v>15120</v>
      </c>
      <c r="O294" s="3">
        <v>69460</v>
      </c>
      <c r="P294" s="9">
        <f>Table3[[#This Row],[Revenue Generated ($)]]-Table3[[#This Row],[Campaign Spend ($)]]</f>
        <v>54340</v>
      </c>
    </row>
    <row r="295" spans="1:16" x14ac:dyDescent="0.3">
      <c r="A295" s="2" t="str">
        <f>"Influencer" &amp;ROW(Table3[[#This Row],[Influencer Name]])</f>
        <v>Influencer295</v>
      </c>
      <c r="B295" s="2" t="s">
        <v>1016</v>
      </c>
      <c r="C295" s="2" t="s">
        <v>1020</v>
      </c>
      <c r="D295" s="2" t="s">
        <v>1035</v>
      </c>
      <c r="E295" s="2" t="str">
        <f>VLOOKUP(TRIM(Table3[[#This Row],[Brand]]), brand[], MATCH("Category", brand[#Headers], 0), FALSE)</f>
        <v>Fashion &amp; Beauty</v>
      </c>
      <c r="F295" s="2" t="s">
        <v>1031</v>
      </c>
      <c r="G295" s="3">
        <v>2405000</v>
      </c>
      <c r="H295" s="15">
        <v>181.2</v>
      </c>
      <c r="I295" s="3">
        <v>4527000</v>
      </c>
      <c r="J295" s="3">
        <v>419400</v>
      </c>
      <c r="K295" s="3" t="str">
        <f>IF(Table3[[#This Row],[Engagements]]&lt;100000, "low",IF(Table3[[#This Row],[Engagements]]&lt;500000,"medium","high"))</f>
        <v>medium</v>
      </c>
      <c r="L295" s="2">
        <v>74470</v>
      </c>
      <c r="M295" s="2">
        <v>12466</v>
      </c>
      <c r="N295" s="2">
        <v>15170</v>
      </c>
      <c r="O295" s="3">
        <v>69690</v>
      </c>
      <c r="P295" s="9">
        <f>Table3[[#This Row],[Revenue Generated ($)]]-Table3[[#This Row],[Campaign Spend ($)]]</f>
        <v>54520</v>
      </c>
    </row>
    <row r="296" spans="1:16" x14ac:dyDescent="0.3">
      <c r="A296" s="2" t="str">
        <f>"Influencer" &amp;ROW(Table3[[#This Row],[Influencer Name]])</f>
        <v>Influencer296</v>
      </c>
      <c r="B296" s="2" t="s">
        <v>1014</v>
      </c>
      <c r="C296" s="2" t="s">
        <v>1021</v>
      </c>
      <c r="D296" s="2" t="s">
        <v>1037</v>
      </c>
      <c r="E296" s="2" t="str">
        <f>VLOOKUP(TRIM(Table3[[#This Row],[Brand]]), brand[], MATCH("Category", brand[#Headers], 0), FALSE)</f>
        <v>Fashion &amp; Beauty</v>
      </c>
      <c r="F296" s="2" t="s">
        <v>1026</v>
      </c>
      <c r="G296" s="3">
        <v>2413000</v>
      </c>
      <c r="H296" s="15">
        <v>181.8</v>
      </c>
      <c r="I296" s="3">
        <v>4542000</v>
      </c>
      <c r="J296" s="3">
        <v>420800</v>
      </c>
      <c r="K296" s="3" t="str">
        <f>IF(Table3[[#This Row],[Engagements]]&lt;100000, "low",IF(Table3[[#This Row],[Engagements]]&lt;500000,"medium","high"))</f>
        <v>medium</v>
      </c>
      <c r="L296" s="3">
        <v>74720</v>
      </c>
      <c r="M296" s="2">
        <v>12508</v>
      </c>
      <c r="N296" s="2">
        <v>15220</v>
      </c>
      <c r="O296" s="3">
        <v>69920</v>
      </c>
      <c r="P296" s="9">
        <f>Table3[[#This Row],[Revenue Generated ($)]]-Table3[[#This Row],[Campaign Spend ($)]]</f>
        <v>54700</v>
      </c>
    </row>
    <row r="297" spans="1:16" ht="33" x14ac:dyDescent="0.3">
      <c r="A297" s="2" t="str">
        <f>"Influencer" &amp;ROW(Table3[[#This Row],[Influencer Name]])</f>
        <v>Influencer297</v>
      </c>
      <c r="B297" s="2" t="s">
        <v>1015</v>
      </c>
      <c r="C297" s="2" t="s">
        <v>1017</v>
      </c>
      <c r="D297" s="2" t="s">
        <v>1073</v>
      </c>
      <c r="E297" s="2" t="str">
        <f>VLOOKUP(TRIM(Table3[[#This Row],[Brand]]), brand[], MATCH("Category", brand[#Headers], 0), FALSE)</f>
        <v>Food &amp; Beverages</v>
      </c>
      <c r="F297" s="2" t="s">
        <v>1027</v>
      </c>
      <c r="G297" s="3">
        <v>2421000</v>
      </c>
      <c r="H297" s="15">
        <v>182.4</v>
      </c>
      <c r="I297" s="3">
        <v>4557000</v>
      </c>
      <c r="J297" s="3">
        <v>422200</v>
      </c>
      <c r="K297" s="3" t="str">
        <f>IF(Table3[[#This Row],[Engagements]]&lt;100000, "low",IF(Table3[[#This Row],[Engagements]]&lt;500000,"medium","high"))</f>
        <v>medium</v>
      </c>
      <c r="L297" s="3">
        <v>74970</v>
      </c>
      <c r="M297" s="2">
        <v>12550</v>
      </c>
      <c r="N297" s="2">
        <v>15270</v>
      </c>
      <c r="O297" s="3">
        <v>70150</v>
      </c>
      <c r="P297" s="9">
        <f>Table3[[#This Row],[Revenue Generated ($)]]-Table3[[#This Row],[Campaign Spend ($)]]</f>
        <v>54880</v>
      </c>
    </row>
    <row r="298" spans="1:16" x14ac:dyDescent="0.3">
      <c r="A298" s="2" t="str">
        <f>"Influencer" &amp;ROW(Table3[[#This Row],[Influencer Name]])</f>
        <v>Influencer298</v>
      </c>
      <c r="B298" s="2" t="s">
        <v>1016</v>
      </c>
      <c r="C298" s="2" t="s">
        <v>1018</v>
      </c>
      <c r="D298" s="2" t="s">
        <v>1037</v>
      </c>
      <c r="E298" s="2" t="str">
        <f>VLOOKUP(TRIM(Table3[[#This Row],[Brand]]), brand[], MATCH("Category", brand[#Headers], 0), FALSE)</f>
        <v>Fashion &amp; Beauty</v>
      </c>
      <c r="F298" s="2" t="s">
        <v>1028</v>
      </c>
      <c r="G298" s="3">
        <v>2429000</v>
      </c>
      <c r="H298" s="15">
        <v>183</v>
      </c>
      <c r="I298" s="3">
        <v>4572000</v>
      </c>
      <c r="J298" s="3">
        <v>423600</v>
      </c>
      <c r="K298" s="3" t="str">
        <f>IF(Table3[[#This Row],[Engagements]]&lt;100000, "low",IF(Table3[[#This Row],[Engagements]]&lt;500000,"medium","high"))</f>
        <v>medium</v>
      </c>
      <c r="L298" s="3">
        <v>75220</v>
      </c>
      <c r="M298" s="2">
        <v>12592</v>
      </c>
      <c r="N298" s="2">
        <v>15320</v>
      </c>
      <c r="O298" s="3">
        <v>70380</v>
      </c>
      <c r="P298" s="9">
        <f>Table3[[#This Row],[Revenue Generated ($)]]-Table3[[#This Row],[Campaign Spend ($)]]</f>
        <v>55060</v>
      </c>
    </row>
    <row r="299" spans="1:16" x14ac:dyDescent="0.3">
      <c r="A299" s="2" t="str">
        <f>"Influencer" &amp;ROW(Table3[[#This Row],[Influencer Name]])</f>
        <v>Influencer299</v>
      </c>
      <c r="B299" s="2" t="s">
        <v>1014</v>
      </c>
      <c r="C299" s="2" t="s">
        <v>1019</v>
      </c>
      <c r="D299" s="2" t="s">
        <v>1037</v>
      </c>
      <c r="E299" s="2" t="str">
        <f>VLOOKUP(TRIM(Table3[[#This Row],[Brand]]), brand[], MATCH("Category", brand[#Headers], 0), FALSE)</f>
        <v>Fashion &amp; Beauty</v>
      </c>
      <c r="F299" s="2" t="s">
        <v>1029</v>
      </c>
      <c r="G299" s="3">
        <v>2437000</v>
      </c>
      <c r="H299" s="15">
        <v>183.6</v>
      </c>
      <c r="I299" s="3">
        <v>4587000</v>
      </c>
      <c r="J299" s="3">
        <v>425000</v>
      </c>
      <c r="K299" s="3" t="str">
        <f>IF(Table3[[#This Row],[Engagements]]&lt;100000, "low",IF(Table3[[#This Row],[Engagements]]&lt;500000,"medium","high"))</f>
        <v>medium</v>
      </c>
      <c r="L299" s="3">
        <v>75470</v>
      </c>
      <c r="M299" s="2">
        <v>12634</v>
      </c>
      <c r="N299" s="2">
        <v>15370</v>
      </c>
      <c r="O299" s="3">
        <v>70610</v>
      </c>
      <c r="P299" s="9">
        <f>Table3[[#This Row],[Revenue Generated ($)]]-Table3[[#This Row],[Campaign Spend ($)]]</f>
        <v>55240</v>
      </c>
    </row>
    <row r="300" spans="1:16" x14ac:dyDescent="0.3">
      <c r="A300" s="2" t="str">
        <f>"Influencer" &amp;ROW(Table3[[#This Row],[Influencer Name]])</f>
        <v>Influencer300</v>
      </c>
      <c r="B300" s="2" t="s">
        <v>1015</v>
      </c>
      <c r="C300" s="2" t="s">
        <v>1020</v>
      </c>
      <c r="D300" t="s">
        <v>1039</v>
      </c>
      <c r="E300" t="str">
        <f>VLOOKUP(TRIM(Table3[[#This Row],[Brand]]), brand[], MATCH("Category", brand[#Headers], 0), FALSE)</f>
        <v>E-commerce &amp; Online Services</v>
      </c>
      <c r="F300" s="2" t="s">
        <v>1030</v>
      </c>
      <c r="G300" s="3">
        <v>2445000</v>
      </c>
      <c r="H300" s="15">
        <v>184.2</v>
      </c>
      <c r="I300" s="3">
        <v>4602000</v>
      </c>
      <c r="J300" s="3">
        <v>426400</v>
      </c>
      <c r="K300" s="3" t="str">
        <f>IF(Table3[[#This Row],[Engagements]]&lt;100000, "low",IF(Table3[[#This Row],[Engagements]]&lt;500000,"medium","high"))</f>
        <v>medium</v>
      </c>
      <c r="L300" s="2">
        <v>75720</v>
      </c>
      <c r="M300" s="2">
        <v>12676</v>
      </c>
      <c r="N300" s="2">
        <v>15420</v>
      </c>
      <c r="O300" s="3">
        <v>70840</v>
      </c>
      <c r="P300" s="9">
        <f>Table3[[#This Row],[Revenue Generated ($)]]-Table3[[#This Row],[Campaign Spend ($)]]</f>
        <v>55420</v>
      </c>
    </row>
    <row r="301" spans="1:16" x14ac:dyDescent="0.3">
      <c r="A301" s="2" t="str">
        <f>"Influencer" &amp;ROW(Table3[[#This Row],[Influencer Name]])</f>
        <v>Influencer301</v>
      </c>
      <c r="B301" s="2" t="s">
        <v>1016</v>
      </c>
      <c r="C301" s="2" t="s">
        <v>1021</v>
      </c>
      <c r="D301" t="s">
        <v>1040</v>
      </c>
      <c r="E301" t="str">
        <f>VLOOKUP(TRIM(Table3[[#This Row],[Brand]]), brand[], MATCH("Category", brand[#Headers], 0), FALSE)</f>
        <v>E-commerce &amp; Online Services</v>
      </c>
      <c r="F301" s="2" t="s">
        <v>1031</v>
      </c>
      <c r="G301" s="3">
        <v>2453000</v>
      </c>
      <c r="H301" s="15">
        <v>184.8</v>
      </c>
      <c r="I301" s="3">
        <v>4617000</v>
      </c>
      <c r="J301" s="3">
        <v>427800</v>
      </c>
      <c r="K301" s="3" t="str">
        <f>IF(Table3[[#This Row],[Engagements]]&lt;100000, "low",IF(Table3[[#This Row],[Engagements]]&lt;500000,"medium","high"))</f>
        <v>medium</v>
      </c>
      <c r="L301" s="3">
        <v>75970</v>
      </c>
      <c r="M301" s="2">
        <v>12718</v>
      </c>
      <c r="N301" s="2">
        <v>15470</v>
      </c>
      <c r="O301" s="3">
        <v>71070</v>
      </c>
      <c r="P301" s="9">
        <f>Table3[[#This Row],[Revenue Generated ($)]]-Table3[[#This Row],[Campaign Spend ($)]]</f>
        <v>55600</v>
      </c>
    </row>
    <row r="302" spans="1:16" x14ac:dyDescent="0.3">
      <c r="A302" s="2" t="str">
        <f>"Influencer" &amp;ROW(Table3[[#This Row],[Influencer Name]])</f>
        <v>Influencer302</v>
      </c>
      <c r="B302" s="2" t="s">
        <v>1014</v>
      </c>
      <c r="C302" s="2" t="s">
        <v>1017</v>
      </c>
      <c r="D302" t="s">
        <v>1041</v>
      </c>
      <c r="E302" t="str">
        <f>VLOOKUP(TRIM(Table3[[#This Row],[Brand]]), brand[], MATCH("Category", brand[#Headers], 0), FALSE)</f>
        <v>E-commerce &amp; Online Services</v>
      </c>
      <c r="F302" s="2" t="s">
        <v>1026</v>
      </c>
      <c r="G302" s="3">
        <v>2461000</v>
      </c>
      <c r="H302" s="15">
        <v>185.4</v>
      </c>
      <c r="I302" s="3">
        <v>4632000</v>
      </c>
      <c r="J302" s="3">
        <v>429200</v>
      </c>
      <c r="K302" s="3" t="str">
        <f>IF(Table3[[#This Row],[Engagements]]&lt;100000, "low",IF(Table3[[#This Row],[Engagements]]&lt;500000,"medium","high"))</f>
        <v>medium</v>
      </c>
      <c r="L302" s="3">
        <v>76220</v>
      </c>
      <c r="M302" s="2">
        <v>12760</v>
      </c>
      <c r="N302" s="2">
        <v>15520</v>
      </c>
      <c r="O302" s="3">
        <v>71300</v>
      </c>
      <c r="P302" s="9">
        <f>Table3[[#This Row],[Revenue Generated ($)]]-Table3[[#This Row],[Campaign Spend ($)]]</f>
        <v>55780</v>
      </c>
    </row>
    <row r="303" spans="1:16" x14ac:dyDescent="0.3">
      <c r="A303" s="2" t="str">
        <f>"Influencer" &amp;ROW(Table3[[#This Row],[Influencer Name]])</f>
        <v>Influencer303</v>
      </c>
      <c r="B303" s="2" t="s">
        <v>1015</v>
      </c>
      <c r="C303" s="2" t="s">
        <v>1018</v>
      </c>
      <c r="D303" t="s">
        <v>1042</v>
      </c>
      <c r="E303" t="str">
        <f>VLOOKUP(TRIM(Table3[[#This Row],[Brand]]), brand[], MATCH("Category", brand[#Headers], 0), FALSE)</f>
        <v>E-commerce &amp; Online Services</v>
      </c>
      <c r="F303" s="2" t="s">
        <v>1027</v>
      </c>
      <c r="G303" s="3">
        <v>2469000</v>
      </c>
      <c r="H303" s="15">
        <v>186</v>
      </c>
      <c r="I303" s="3">
        <v>4647000</v>
      </c>
      <c r="J303" s="3">
        <v>430600</v>
      </c>
      <c r="K303" s="3" t="str">
        <f>IF(Table3[[#This Row],[Engagements]]&lt;100000, "low",IF(Table3[[#This Row],[Engagements]]&lt;500000,"medium","high"))</f>
        <v>medium</v>
      </c>
      <c r="L303" s="3">
        <v>76470</v>
      </c>
      <c r="M303" s="2">
        <v>12802</v>
      </c>
      <c r="N303" s="2">
        <v>15570</v>
      </c>
      <c r="O303" s="3">
        <v>71530</v>
      </c>
      <c r="P303" s="9">
        <f>Table3[[#This Row],[Revenue Generated ($)]]-Table3[[#This Row],[Campaign Spend ($)]]</f>
        <v>55960</v>
      </c>
    </row>
    <row r="304" spans="1:16" x14ac:dyDescent="0.3">
      <c r="A304" s="2" t="str">
        <f>"Influencer" &amp;ROW(Table3[[#This Row],[Influencer Name]])</f>
        <v>Influencer304</v>
      </c>
      <c r="B304" s="2" t="s">
        <v>1016</v>
      </c>
      <c r="C304" s="2" t="s">
        <v>1019</v>
      </c>
      <c r="D304" t="s">
        <v>1043</v>
      </c>
      <c r="E304" t="str">
        <f>VLOOKUP(TRIM(Table3[[#This Row],[Brand]]), brand[], MATCH("Category", brand[#Headers], 0), FALSE)</f>
        <v>E-commerce &amp; Online Services</v>
      </c>
      <c r="F304" s="2" t="s">
        <v>1028</v>
      </c>
      <c r="G304" s="3">
        <v>2477000</v>
      </c>
      <c r="H304" s="15">
        <v>186.6</v>
      </c>
      <c r="I304" s="3">
        <v>4662000</v>
      </c>
      <c r="J304" s="3">
        <v>432000</v>
      </c>
      <c r="K304" s="3" t="str">
        <f>IF(Table3[[#This Row],[Engagements]]&lt;100000, "low",IF(Table3[[#This Row],[Engagements]]&lt;500000,"medium","high"))</f>
        <v>medium</v>
      </c>
      <c r="L304" s="3">
        <v>76720</v>
      </c>
      <c r="M304" s="2">
        <v>12844</v>
      </c>
      <c r="N304" s="2">
        <v>15620</v>
      </c>
      <c r="O304" s="3">
        <v>71760</v>
      </c>
      <c r="P304" s="9">
        <f>Table3[[#This Row],[Revenue Generated ($)]]-Table3[[#This Row],[Campaign Spend ($)]]</f>
        <v>56140</v>
      </c>
    </row>
    <row r="305" spans="1:16" ht="33" x14ac:dyDescent="0.3">
      <c r="A305" s="2" t="str">
        <f>"Influencer" &amp;ROW(Table3[[#This Row],[Influencer Name]])</f>
        <v>Influencer305</v>
      </c>
      <c r="B305" s="2" t="s">
        <v>1014</v>
      </c>
      <c r="C305" s="2" t="s">
        <v>1020</v>
      </c>
      <c r="D305" s="2" t="s">
        <v>1044</v>
      </c>
      <c r="E305" s="2" t="str">
        <f>VLOOKUP(TRIM(Table3[[#This Row],[Brand]]), brand[], MATCH("Category", brand[#Headers], 0), FALSE)</f>
        <v>Technology &amp; Gadgets</v>
      </c>
      <c r="F305" s="2" t="s">
        <v>1029</v>
      </c>
      <c r="G305" s="3">
        <v>2485000</v>
      </c>
      <c r="H305" s="15">
        <v>187.2</v>
      </c>
      <c r="I305" s="3">
        <v>4677000</v>
      </c>
      <c r="J305" s="3">
        <v>433400</v>
      </c>
      <c r="K305" s="3" t="str">
        <f>IF(Table3[[#This Row],[Engagements]]&lt;100000, "low",IF(Table3[[#This Row],[Engagements]]&lt;500000,"medium","high"))</f>
        <v>medium</v>
      </c>
      <c r="L305" s="2">
        <v>76970</v>
      </c>
      <c r="M305" s="2">
        <v>12886</v>
      </c>
      <c r="N305" s="2">
        <v>15670</v>
      </c>
      <c r="O305" s="3">
        <v>71990</v>
      </c>
      <c r="P305" s="9">
        <f>Table3[[#This Row],[Revenue Generated ($)]]-Table3[[#This Row],[Campaign Spend ($)]]</f>
        <v>56320</v>
      </c>
    </row>
    <row r="306" spans="1:16" ht="33" x14ac:dyDescent="0.3">
      <c r="A306" s="2" t="str">
        <f>"Influencer" &amp;ROW(Table3[[#This Row],[Influencer Name]])</f>
        <v>Influencer306</v>
      </c>
      <c r="B306" s="2" t="s">
        <v>1015</v>
      </c>
      <c r="C306" s="2" t="s">
        <v>1021</v>
      </c>
      <c r="D306" s="2" t="s">
        <v>1045</v>
      </c>
      <c r="E306" s="2" t="str">
        <f>VLOOKUP(TRIM(Table3[[#This Row],[Brand]]), brand[], MATCH("Category", brand[#Headers], 0), FALSE)</f>
        <v>Technology &amp; Gadgets</v>
      </c>
      <c r="F306" s="2" t="s">
        <v>1030</v>
      </c>
      <c r="G306" s="3">
        <v>2493000</v>
      </c>
      <c r="H306" s="15">
        <v>187.8</v>
      </c>
      <c r="I306" s="3">
        <v>4692000</v>
      </c>
      <c r="J306" s="3">
        <v>434800</v>
      </c>
      <c r="K306" s="3" t="str">
        <f>IF(Table3[[#This Row],[Engagements]]&lt;100000, "low",IF(Table3[[#This Row],[Engagements]]&lt;500000,"medium","high"))</f>
        <v>medium</v>
      </c>
      <c r="L306" s="3">
        <v>77220</v>
      </c>
      <c r="M306" s="2">
        <v>12928</v>
      </c>
      <c r="N306" s="2">
        <v>15720</v>
      </c>
      <c r="O306" s="3">
        <v>72220</v>
      </c>
      <c r="P306" s="9">
        <f>Table3[[#This Row],[Revenue Generated ($)]]-Table3[[#This Row],[Campaign Spend ($)]]</f>
        <v>56500</v>
      </c>
    </row>
    <row r="307" spans="1:16" ht="33" x14ac:dyDescent="0.3">
      <c r="A307" s="2" t="str">
        <f>"Influencer" &amp;ROW(Table3[[#This Row],[Influencer Name]])</f>
        <v>Influencer307</v>
      </c>
      <c r="B307" s="2" t="s">
        <v>1016</v>
      </c>
      <c r="C307" s="2" t="s">
        <v>1017</v>
      </c>
      <c r="D307" s="2" t="s">
        <v>1046</v>
      </c>
      <c r="E307" s="2" t="str">
        <f>VLOOKUP(TRIM(Table3[[#This Row],[Brand]]), brand[], MATCH("Category", brand[#Headers], 0), FALSE)</f>
        <v>Technology &amp; Gadgets</v>
      </c>
      <c r="F307" s="2" t="s">
        <v>1031</v>
      </c>
      <c r="G307" s="3">
        <v>2501000</v>
      </c>
      <c r="H307" s="15">
        <v>188.4</v>
      </c>
      <c r="I307" s="3">
        <v>4707000</v>
      </c>
      <c r="J307" s="3">
        <v>436200</v>
      </c>
      <c r="K307" s="3" t="str">
        <f>IF(Table3[[#This Row],[Engagements]]&lt;100000, "low",IF(Table3[[#This Row],[Engagements]]&lt;500000,"medium","high"))</f>
        <v>medium</v>
      </c>
      <c r="L307" s="3">
        <v>77470</v>
      </c>
      <c r="M307" s="2">
        <v>12970</v>
      </c>
      <c r="N307" s="2">
        <v>15770</v>
      </c>
      <c r="O307" s="3">
        <v>72450</v>
      </c>
      <c r="P307" s="9">
        <f>Table3[[#This Row],[Revenue Generated ($)]]-Table3[[#This Row],[Campaign Spend ($)]]</f>
        <v>56680</v>
      </c>
    </row>
    <row r="308" spans="1:16" x14ac:dyDescent="0.3">
      <c r="A308" s="2" t="str">
        <f>"Influencer" &amp;ROW(Table3[[#This Row],[Influencer Name]])</f>
        <v>Influencer308</v>
      </c>
      <c r="B308" s="2" t="s">
        <v>1014</v>
      </c>
      <c r="C308" s="2" t="s">
        <v>1018</v>
      </c>
      <c r="D308" s="2" t="s">
        <v>1047</v>
      </c>
      <c r="E308" s="2" t="str">
        <f>VLOOKUP(TRIM(Table3[[#This Row],[Brand]]), brand[], MATCH("Category", brand[#Headers], 0), FALSE)</f>
        <v>Lifestyle &amp; Fitness</v>
      </c>
      <c r="F308" s="2" t="s">
        <v>1026</v>
      </c>
      <c r="G308" s="3">
        <v>2509000</v>
      </c>
      <c r="H308" s="15">
        <v>189</v>
      </c>
      <c r="I308" s="3">
        <v>4722000</v>
      </c>
      <c r="J308" s="3">
        <v>437600</v>
      </c>
      <c r="K308" s="3" t="str">
        <f>IF(Table3[[#This Row],[Engagements]]&lt;100000, "low",IF(Table3[[#This Row],[Engagements]]&lt;500000,"medium","high"))</f>
        <v>medium</v>
      </c>
      <c r="L308" s="3">
        <v>77720</v>
      </c>
      <c r="M308" s="2">
        <v>13012</v>
      </c>
      <c r="N308" s="2">
        <v>15820</v>
      </c>
      <c r="O308" s="3">
        <v>72680</v>
      </c>
      <c r="P308" s="9">
        <f>Table3[[#This Row],[Revenue Generated ($)]]-Table3[[#This Row],[Campaign Spend ($)]]</f>
        <v>56860</v>
      </c>
    </row>
    <row r="309" spans="1:16" x14ac:dyDescent="0.3">
      <c r="A309" s="2" t="str">
        <f>"Influencer" &amp;ROW(Table3[[#This Row],[Influencer Name]])</f>
        <v>Influencer309</v>
      </c>
      <c r="B309" s="2" t="s">
        <v>1015</v>
      </c>
      <c r="C309" s="2" t="s">
        <v>1019</v>
      </c>
      <c r="D309" s="2" t="s">
        <v>1048</v>
      </c>
      <c r="E309" s="2" t="str">
        <f>VLOOKUP(TRIM(Table3[[#This Row],[Brand]]), brand[], MATCH("Category", brand[#Headers], 0), FALSE)</f>
        <v>Lifestyle &amp; Fitness</v>
      </c>
      <c r="F309" s="2" t="s">
        <v>1027</v>
      </c>
      <c r="G309" s="3">
        <v>2517000</v>
      </c>
      <c r="H309" s="15">
        <v>189.6</v>
      </c>
      <c r="I309" s="3">
        <v>4737000</v>
      </c>
      <c r="J309" s="3">
        <v>439000</v>
      </c>
      <c r="K309" s="3" t="str">
        <f>IF(Table3[[#This Row],[Engagements]]&lt;100000, "low",IF(Table3[[#This Row],[Engagements]]&lt;500000,"medium","high"))</f>
        <v>medium</v>
      </c>
      <c r="L309" s="3">
        <v>77970</v>
      </c>
      <c r="M309" s="2">
        <v>13054</v>
      </c>
      <c r="N309" s="2">
        <v>15870</v>
      </c>
      <c r="O309" s="3">
        <v>72910</v>
      </c>
      <c r="P309" s="9">
        <f>Table3[[#This Row],[Revenue Generated ($)]]-Table3[[#This Row],[Campaign Spend ($)]]</f>
        <v>57040</v>
      </c>
    </row>
    <row r="310" spans="1:16" x14ac:dyDescent="0.3">
      <c r="A310" s="2" t="str">
        <f>"Influencer" &amp;ROW(Table3[[#This Row],[Influencer Name]])</f>
        <v>Influencer310</v>
      </c>
      <c r="B310" s="2" t="s">
        <v>1016</v>
      </c>
      <c r="C310" s="2" t="s">
        <v>1020</v>
      </c>
      <c r="D310" t="s">
        <v>1049</v>
      </c>
      <c r="E310" t="str">
        <f>VLOOKUP(TRIM(Table3[[#This Row],[Brand]]), brand[], MATCH("Category", brand[#Headers], 0), FALSE)</f>
        <v>Food &amp; Beverages</v>
      </c>
      <c r="F310" s="2" t="s">
        <v>1028</v>
      </c>
      <c r="G310" s="3">
        <v>2525000</v>
      </c>
      <c r="H310" s="15">
        <v>190.2</v>
      </c>
      <c r="I310" s="3">
        <v>4752000</v>
      </c>
      <c r="J310" s="3">
        <v>440400</v>
      </c>
      <c r="K310" s="3" t="str">
        <f>IF(Table3[[#This Row],[Engagements]]&lt;100000, "low",IF(Table3[[#This Row],[Engagements]]&lt;500000,"medium","high"))</f>
        <v>medium</v>
      </c>
      <c r="L310" s="2">
        <v>78220</v>
      </c>
      <c r="M310" s="2">
        <v>13096</v>
      </c>
      <c r="N310" s="2">
        <v>15920</v>
      </c>
      <c r="O310" s="3">
        <v>73140</v>
      </c>
      <c r="P310" s="9">
        <f>Table3[[#This Row],[Revenue Generated ($)]]-Table3[[#This Row],[Campaign Spend ($)]]</f>
        <v>57220</v>
      </c>
    </row>
    <row r="311" spans="1:16" x14ac:dyDescent="0.3">
      <c r="A311" s="2" t="str">
        <f>"Influencer" &amp;ROW(Table3[[#This Row],[Influencer Name]])</f>
        <v>Influencer311</v>
      </c>
      <c r="B311" s="2" t="s">
        <v>1014</v>
      </c>
      <c r="C311" s="2" t="s">
        <v>1021</v>
      </c>
      <c r="D311" t="s">
        <v>1074</v>
      </c>
      <c r="E311" t="str">
        <f>VLOOKUP(TRIM(Table3[[#This Row],[Brand]]), brand[], MATCH("Category", brand[#Headers], 0), FALSE)</f>
        <v>Food &amp; Beverages</v>
      </c>
      <c r="F311" s="2" t="s">
        <v>1029</v>
      </c>
      <c r="G311" s="3">
        <v>2533000</v>
      </c>
      <c r="H311" s="15">
        <v>190.8</v>
      </c>
      <c r="I311" s="3">
        <v>4767000</v>
      </c>
      <c r="J311" s="3">
        <v>441800</v>
      </c>
      <c r="K311" s="3" t="str">
        <f>IF(Table3[[#This Row],[Engagements]]&lt;100000, "low",IF(Table3[[#This Row],[Engagements]]&lt;500000,"medium","high"))</f>
        <v>medium</v>
      </c>
      <c r="L311" s="3">
        <v>78470</v>
      </c>
      <c r="M311" s="2">
        <v>13138</v>
      </c>
      <c r="N311" s="2">
        <v>15970</v>
      </c>
      <c r="O311" s="3">
        <v>73370</v>
      </c>
      <c r="P311" s="9">
        <f>Table3[[#This Row],[Revenue Generated ($)]]-Table3[[#This Row],[Campaign Spend ($)]]</f>
        <v>57400</v>
      </c>
    </row>
    <row r="312" spans="1:16" x14ac:dyDescent="0.3">
      <c r="A312" s="2" t="str">
        <f>"Influencer" &amp;ROW(Table3[[#This Row],[Influencer Name]])</f>
        <v>Influencer312</v>
      </c>
      <c r="B312" s="2" t="s">
        <v>1015</v>
      </c>
      <c r="C312" s="2" t="s">
        <v>1017</v>
      </c>
      <c r="D312" t="s">
        <v>1050</v>
      </c>
      <c r="E312" t="str">
        <f>VLOOKUP(TRIM(Table3[[#This Row],[Brand]]), brand[], MATCH("Category", brand[#Headers], 0), FALSE)</f>
        <v>Food &amp; Beverages</v>
      </c>
      <c r="F312" s="2" t="s">
        <v>1030</v>
      </c>
      <c r="G312" s="3">
        <v>2541000</v>
      </c>
      <c r="H312" s="15">
        <v>191.4</v>
      </c>
      <c r="I312" s="3">
        <v>4782000</v>
      </c>
      <c r="J312" s="3">
        <v>443200</v>
      </c>
      <c r="K312" s="3" t="str">
        <f>IF(Table3[[#This Row],[Engagements]]&lt;100000, "low",IF(Table3[[#This Row],[Engagements]]&lt;500000,"medium","high"))</f>
        <v>medium</v>
      </c>
      <c r="L312" s="3">
        <v>78720</v>
      </c>
      <c r="M312" s="2">
        <v>13180</v>
      </c>
      <c r="N312" s="2">
        <v>16020</v>
      </c>
      <c r="O312" s="3">
        <v>73600</v>
      </c>
      <c r="P312" s="9">
        <f>Table3[[#This Row],[Revenue Generated ($)]]-Table3[[#This Row],[Campaign Spend ($)]]</f>
        <v>57580</v>
      </c>
    </row>
    <row r="313" spans="1:16" x14ac:dyDescent="0.3">
      <c r="A313" s="2" t="str">
        <f>"Influencer" &amp;ROW(Table3[[#This Row],[Influencer Name]])</f>
        <v>Influencer313</v>
      </c>
      <c r="B313" s="2" t="s">
        <v>1016</v>
      </c>
      <c r="C313" s="2" t="s">
        <v>1018</v>
      </c>
      <c r="D313" t="s">
        <v>1051</v>
      </c>
      <c r="E313" t="str">
        <f>VLOOKUP(TRIM(Table3[[#This Row],[Brand]]), brand[], MATCH("Category", brand[#Headers], 0), FALSE)</f>
        <v>Food &amp; Beverages</v>
      </c>
      <c r="F313" s="2" t="s">
        <v>1031</v>
      </c>
      <c r="G313" s="3">
        <v>2549000</v>
      </c>
      <c r="H313" s="15">
        <v>192</v>
      </c>
      <c r="I313" s="3">
        <v>4797000</v>
      </c>
      <c r="J313" s="3">
        <v>444600</v>
      </c>
      <c r="K313" s="3" t="str">
        <f>IF(Table3[[#This Row],[Engagements]]&lt;100000, "low",IF(Table3[[#This Row],[Engagements]]&lt;500000,"medium","high"))</f>
        <v>medium</v>
      </c>
      <c r="L313" s="3">
        <v>78970</v>
      </c>
      <c r="M313" s="2">
        <v>13222</v>
      </c>
      <c r="N313" s="2">
        <v>16070</v>
      </c>
      <c r="O313" s="3">
        <v>73830</v>
      </c>
      <c r="P313" s="9">
        <f>Table3[[#This Row],[Revenue Generated ($)]]-Table3[[#This Row],[Campaign Spend ($)]]</f>
        <v>57760</v>
      </c>
    </row>
    <row r="314" spans="1:16" x14ac:dyDescent="0.3">
      <c r="A314" s="2" t="str">
        <f>"Influencer" &amp;ROW(Table3[[#This Row],[Influencer Name]])</f>
        <v>Influencer314</v>
      </c>
      <c r="B314" s="2" t="s">
        <v>1014</v>
      </c>
      <c r="C314" s="2" t="s">
        <v>1019</v>
      </c>
      <c r="D314" s="2" t="s">
        <v>1038</v>
      </c>
      <c r="E314" s="2" t="str">
        <f>VLOOKUP(TRIM(Table3[[#This Row],[Brand]]), brand[], MATCH("Category", brand[#Headers], 0), FALSE)</f>
        <v>Fashion &amp; Beauty</v>
      </c>
      <c r="F314" s="2" t="s">
        <v>1026</v>
      </c>
      <c r="G314" s="3">
        <v>2557000</v>
      </c>
      <c r="H314" s="15">
        <v>192.6</v>
      </c>
      <c r="I314" s="3">
        <v>4812000</v>
      </c>
      <c r="J314" s="3">
        <v>446000</v>
      </c>
      <c r="K314" s="3" t="str">
        <f>IF(Table3[[#This Row],[Engagements]]&lt;100000, "low",IF(Table3[[#This Row],[Engagements]]&lt;500000,"medium","high"))</f>
        <v>medium</v>
      </c>
      <c r="L314" s="3">
        <v>79220</v>
      </c>
      <c r="M314" s="2">
        <v>13264</v>
      </c>
      <c r="N314" s="2">
        <v>16120</v>
      </c>
      <c r="O314" s="3">
        <v>74060</v>
      </c>
      <c r="P314" s="9">
        <f>Table3[[#This Row],[Revenue Generated ($)]]-Table3[[#This Row],[Campaign Spend ($)]]</f>
        <v>57940</v>
      </c>
    </row>
    <row r="315" spans="1:16" x14ac:dyDescent="0.3">
      <c r="A315" s="2" t="str">
        <f>"Influencer" &amp;ROW(Table3[[#This Row],[Influencer Name]])</f>
        <v>Influencer315</v>
      </c>
      <c r="B315" s="2" t="s">
        <v>1015</v>
      </c>
      <c r="C315" s="2" t="s">
        <v>1020</v>
      </c>
      <c r="D315" s="2" t="s">
        <v>1036</v>
      </c>
      <c r="E315" s="2" t="str">
        <f>VLOOKUP(TRIM(Table3[[#This Row],[Brand]]), brand[], MATCH("Category", brand[#Headers], 0), FALSE)</f>
        <v>Fashion &amp; Beauty</v>
      </c>
      <c r="F315" s="2" t="s">
        <v>1027</v>
      </c>
      <c r="G315" s="3">
        <v>2565000</v>
      </c>
      <c r="H315" s="15">
        <v>193.2</v>
      </c>
      <c r="I315" s="3">
        <v>4827000</v>
      </c>
      <c r="J315" s="3">
        <v>447400</v>
      </c>
      <c r="K315" s="3" t="str">
        <f>IF(Table3[[#This Row],[Engagements]]&lt;100000, "low",IF(Table3[[#This Row],[Engagements]]&lt;500000,"medium","high"))</f>
        <v>medium</v>
      </c>
      <c r="L315" s="2">
        <v>79470</v>
      </c>
      <c r="M315" s="2">
        <v>13306</v>
      </c>
      <c r="N315" s="2">
        <v>16170</v>
      </c>
      <c r="O315" s="3">
        <v>74290</v>
      </c>
      <c r="P315" s="9">
        <f>Table3[[#This Row],[Revenue Generated ($)]]-Table3[[#This Row],[Campaign Spend ($)]]</f>
        <v>58120</v>
      </c>
    </row>
    <row r="316" spans="1:16" x14ac:dyDescent="0.3">
      <c r="A316" s="2" t="str">
        <f>"Influencer" &amp;ROW(Table3[[#This Row],[Influencer Name]])</f>
        <v>Influencer316</v>
      </c>
      <c r="B316" s="2" t="s">
        <v>1016</v>
      </c>
      <c r="C316" s="2" t="s">
        <v>1021</v>
      </c>
      <c r="D316" s="2" t="s">
        <v>1034</v>
      </c>
      <c r="E316" s="2" t="str">
        <f>VLOOKUP(TRIM(Table3[[#This Row],[Brand]]), brand[], MATCH("Category", brand[#Headers], 0), FALSE)</f>
        <v>Fashion &amp; Beauty</v>
      </c>
      <c r="F316" s="2" t="s">
        <v>1028</v>
      </c>
      <c r="G316" s="3">
        <v>2573000</v>
      </c>
      <c r="H316" s="15">
        <v>193.8</v>
      </c>
      <c r="I316" s="3">
        <v>4842000</v>
      </c>
      <c r="J316" s="3">
        <v>448800</v>
      </c>
      <c r="K316" s="3" t="str">
        <f>IF(Table3[[#This Row],[Engagements]]&lt;100000, "low",IF(Table3[[#This Row],[Engagements]]&lt;500000,"medium","high"))</f>
        <v>medium</v>
      </c>
      <c r="L316" s="3">
        <v>79720</v>
      </c>
      <c r="M316" s="2">
        <v>13348</v>
      </c>
      <c r="N316" s="2">
        <v>16220</v>
      </c>
      <c r="O316" s="3">
        <v>74520</v>
      </c>
      <c r="P316" s="9">
        <f>Table3[[#This Row],[Revenue Generated ($)]]-Table3[[#This Row],[Campaign Spend ($)]]</f>
        <v>58300</v>
      </c>
    </row>
    <row r="317" spans="1:16" x14ac:dyDescent="0.3">
      <c r="A317" s="2" t="str">
        <f>"Influencer" &amp;ROW(Table3[[#This Row],[Influencer Name]])</f>
        <v>Influencer317</v>
      </c>
      <c r="B317" s="2" t="s">
        <v>1014</v>
      </c>
      <c r="C317" s="2" t="s">
        <v>1017</v>
      </c>
      <c r="D317" s="2" t="s">
        <v>1033</v>
      </c>
      <c r="E317" s="2" t="str">
        <f>VLOOKUP(TRIM(Table3[[#This Row],[Brand]]), brand[], MATCH("Category", brand[#Headers], 0), FALSE)</f>
        <v>Fashion &amp; Beauty</v>
      </c>
      <c r="F317" s="2" t="s">
        <v>1029</v>
      </c>
      <c r="G317" s="3">
        <v>2581000</v>
      </c>
      <c r="H317" s="15">
        <v>194.4</v>
      </c>
      <c r="I317" s="3">
        <v>4857000</v>
      </c>
      <c r="J317" s="3">
        <v>450200</v>
      </c>
      <c r="K317" s="3" t="str">
        <f>IF(Table3[[#This Row],[Engagements]]&lt;100000, "low",IF(Table3[[#This Row],[Engagements]]&lt;500000,"medium","high"))</f>
        <v>medium</v>
      </c>
      <c r="L317" s="3">
        <v>79970</v>
      </c>
      <c r="M317" s="2">
        <v>13390</v>
      </c>
      <c r="N317" s="2">
        <v>16270</v>
      </c>
      <c r="O317" s="3">
        <v>74750</v>
      </c>
      <c r="P317" s="9">
        <f>Table3[[#This Row],[Revenue Generated ($)]]-Table3[[#This Row],[Campaign Spend ($)]]</f>
        <v>58480</v>
      </c>
    </row>
    <row r="318" spans="1:16" x14ac:dyDescent="0.3">
      <c r="A318" s="2" t="str">
        <f>"Influencer" &amp;ROW(Table3[[#This Row],[Influencer Name]])</f>
        <v>Influencer318</v>
      </c>
      <c r="B318" s="2" t="s">
        <v>1015</v>
      </c>
      <c r="C318" s="2" t="s">
        <v>1018</v>
      </c>
      <c r="D318" s="2" t="s">
        <v>1032</v>
      </c>
      <c r="E318" s="2" t="str">
        <f>VLOOKUP(TRIM(Table3[[#This Row],[Brand]]), brand[], MATCH("Category", brand[#Headers], 0), FALSE)</f>
        <v>Fashion &amp; Beauty</v>
      </c>
      <c r="F318" s="2" t="s">
        <v>1030</v>
      </c>
      <c r="G318" s="3">
        <v>2589000</v>
      </c>
      <c r="H318" s="15">
        <v>195</v>
      </c>
      <c r="I318" s="3">
        <v>4872000</v>
      </c>
      <c r="J318" s="3">
        <v>451600</v>
      </c>
      <c r="K318" s="3" t="str">
        <f>IF(Table3[[#This Row],[Engagements]]&lt;100000, "low",IF(Table3[[#This Row],[Engagements]]&lt;500000,"medium","high"))</f>
        <v>medium</v>
      </c>
      <c r="L318" s="3">
        <v>80220</v>
      </c>
      <c r="M318" s="2">
        <v>13432</v>
      </c>
      <c r="N318" s="2">
        <v>16320</v>
      </c>
      <c r="O318" s="3">
        <v>74980</v>
      </c>
      <c r="P318" s="9">
        <f>Table3[[#This Row],[Revenue Generated ($)]]-Table3[[#This Row],[Campaign Spend ($)]]</f>
        <v>58660</v>
      </c>
    </row>
    <row r="319" spans="1:16" x14ac:dyDescent="0.3">
      <c r="A319" s="2" t="str">
        <f>"Influencer" &amp;ROW(Table3[[#This Row],[Influencer Name]])</f>
        <v>Influencer319</v>
      </c>
      <c r="B319" s="2" t="s">
        <v>1016</v>
      </c>
      <c r="C319" s="2" t="s">
        <v>1019</v>
      </c>
      <c r="D319" s="2" t="s">
        <v>1035</v>
      </c>
      <c r="E319" s="2" t="str">
        <f>VLOOKUP(TRIM(Table3[[#This Row],[Brand]]), brand[], MATCH("Category", brand[#Headers], 0), FALSE)</f>
        <v>Fashion &amp; Beauty</v>
      </c>
      <c r="F319" s="2" t="s">
        <v>1031</v>
      </c>
      <c r="G319" s="3">
        <v>2597000</v>
      </c>
      <c r="H319" s="15">
        <v>195.6</v>
      </c>
      <c r="I319" s="3">
        <v>4887000</v>
      </c>
      <c r="J319" s="3">
        <v>453000</v>
      </c>
      <c r="K319" s="3" t="str">
        <f>IF(Table3[[#This Row],[Engagements]]&lt;100000, "low",IF(Table3[[#This Row],[Engagements]]&lt;500000,"medium","high"))</f>
        <v>medium</v>
      </c>
      <c r="L319" s="3">
        <v>80470</v>
      </c>
      <c r="M319" s="2">
        <v>13474</v>
      </c>
      <c r="N319" s="2">
        <v>16370</v>
      </c>
      <c r="O319" s="3">
        <v>75210</v>
      </c>
      <c r="P319" s="9">
        <f>Table3[[#This Row],[Revenue Generated ($)]]-Table3[[#This Row],[Campaign Spend ($)]]</f>
        <v>58840</v>
      </c>
    </row>
    <row r="320" spans="1:16" x14ac:dyDescent="0.3">
      <c r="A320" s="2" t="str">
        <f>"Influencer" &amp;ROW(Table3[[#This Row],[Influencer Name]])</f>
        <v>Influencer320</v>
      </c>
      <c r="B320" s="2" t="s">
        <v>1014</v>
      </c>
      <c r="C320" s="2" t="s">
        <v>1020</v>
      </c>
      <c r="D320" s="2" t="s">
        <v>1037</v>
      </c>
      <c r="E320" s="2" t="str">
        <f>VLOOKUP(TRIM(Table3[[#This Row],[Brand]]), brand[], MATCH("Category", brand[#Headers], 0), FALSE)</f>
        <v>Fashion &amp; Beauty</v>
      </c>
      <c r="F320" s="2" t="s">
        <v>1026</v>
      </c>
      <c r="G320" s="3">
        <v>2605000</v>
      </c>
      <c r="H320" s="15">
        <v>196.2</v>
      </c>
      <c r="I320" s="3">
        <v>4902000</v>
      </c>
      <c r="J320" s="3">
        <v>454400</v>
      </c>
      <c r="K320" s="3" t="str">
        <f>IF(Table3[[#This Row],[Engagements]]&lt;100000, "low",IF(Table3[[#This Row],[Engagements]]&lt;500000,"medium","high"))</f>
        <v>medium</v>
      </c>
      <c r="L320" s="2">
        <v>80720</v>
      </c>
      <c r="M320" s="2">
        <v>13516</v>
      </c>
      <c r="N320" s="2">
        <v>16420</v>
      </c>
      <c r="O320" s="3">
        <v>75440</v>
      </c>
      <c r="P320" s="9">
        <f>Table3[[#This Row],[Revenue Generated ($)]]-Table3[[#This Row],[Campaign Spend ($)]]</f>
        <v>59020</v>
      </c>
    </row>
    <row r="321" spans="1:16" ht="33" x14ac:dyDescent="0.3">
      <c r="A321" s="2" t="str">
        <f>"Influencer" &amp;ROW(Table3[[#This Row],[Influencer Name]])</f>
        <v>Influencer321</v>
      </c>
      <c r="B321" s="2" t="s">
        <v>1016</v>
      </c>
      <c r="C321" s="2" t="s">
        <v>1021</v>
      </c>
      <c r="D321" s="2" t="s">
        <v>1073</v>
      </c>
      <c r="E321" s="2" t="str">
        <f>VLOOKUP(TRIM(Table3[[#This Row],[Brand]]), brand[], MATCH("Category", brand[#Headers], 0), FALSE)</f>
        <v>Food &amp; Beverages</v>
      </c>
      <c r="F321" s="2" t="s">
        <v>1027</v>
      </c>
      <c r="G321" s="3">
        <v>2613000</v>
      </c>
      <c r="H321" s="15">
        <v>196.8</v>
      </c>
      <c r="I321" s="3">
        <v>4917000</v>
      </c>
      <c r="J321" s="3">
        <v>455800</v>
      </c>
      <c r="K321" s="3" t="str">
        <f>IF(Table3[[#This Row],[Engagements]]&lt;100000, "low",IF(Table3[[#This Row],[Engagements]]&lt;500000,"medium","high"))</f>
        <v>medium</v>
      </c>
      <c r="L321" s="3">
        <v>80970</v>
      </c>
      <c r="M321" s="2">
        <v>13558</v>
      </c>
      <c r="N321" s="2">
        <v>16470</v>
      </c>
      <c r="O321" s="3">
        <v>75670</v>
      </c>
      <c r="P321" s="9">
        <f>Table3[[#This Row],[Revenue Generated ($)]]-Table3[[#This Row],[Campaign Spend ($)]]</f>
        <v>59200</v>
      </c>
    </row>
    <row r="322" spans="1:16" x14ac:dyDescent="0.3">
      <c r="A322" s="2" t="str">
        <f>"Influencer" &amp;ROW(Table3[[#This Row],[Influencer Name]])</f>
        <v>Influencer322</v>
      </c>
      <c r="B322" s="2" t="s">
        <v>1016</v>
      </c>
      <c r="C322" s="2" t="s">
        <v>1017</v>
      </c>
      <c r="D322" s="2" t="s">
        <v>1037</v>
      </c>
      <c r="E322" s="2" t="str">
        <f>VLOOKUP(TRIM(Table3[[#This Row],[Brand]]), brand[], MATCH("Category", brand[#Headers], 0), FALSE)</f>
        <v>Fashion &amp; Beauty</v>
      </c>
      <c r="F322" s="2" t="s">
        <v>1028</v>
      </c>
      <c r="G322" s="3">
        <v>2621000</v>
      </c>
      <c r="H322" s="15">
        <v>197.4</v>
      </c>
      <c r="I322" s="3">
        <v>4932000</v>
      </c>
      <c r="J322" s="3">
        <v>457200</v>
      </c>
      <c r="K322" s="3" t="str">
        <f>IF(Table3[[#This Row],[Engagements]]&lt;100000, "low",IF(Table3[[#This Row],[Engagements]]&lt;500000,"medium","high"))</f>
        <v>medium</v>
      </c>
      <c r="L322" s="3">
        <v>81220</v>
      </c>
      <c r="M322" s="2">
        <v>13600</v>
      </c>
      <c r="N322" s="2">
        <v>16520</v>
      </c>
      <c r="O322" s="3">
        <v>75900</v>
      </c>
      <c r="P322" s="9">
        <f>Table3[[#This Row],[Revenue Generated ($)]]-Table3[[#This Row],[Campaign Spend ($)]]</f>
        <v>59380</v>
      </c>
    </row>
    <row r="323" spans="1:16" x14ac:dyDescent="0.3">
      <c r="A323" s="2" t="str">
        <f>"Influencer" &amp;ROW(Table3[[#This Row],[Influencer Name]])</f>
        <v>Influencer323</v>
      </c>
      <c r="B323" s="2" t="s">
        <v>1016</v>
      </c>
      <c r="C323" s="2" t="s">
        <v>1018</v>
      </c>
      <c r="D323" s="2" t="s">
        <v>1037</v>
      </c>
      <c r="E323" s="2" t="str">
        <f>VLOOKUP(TRIM(Table3[[#This Row],[Brand]]), brand[], MATCH("Category", brand[#Headers], 0), FALSE)</f>
        <v>Fashion &amp; Beauty</v>
      </c>
      <c r="F323" s="2" t="s">
        <v>1029</v>
      </c>
      <c r="G323" s="3">
        <v>2629000</v>
      </c>
      <c r="H323" s="15">
        <v>198</v>
      </c>
      <c r="I323" s="3">
        <v>4947000</v>
      </c>
      <c r="J323" s="3">
        <v>458600</v>
      </c>
      <c r="K323" s="3" t="str">
        <f>IF(Table3[[#This Row],[Engagements]]&lt;100000, "low",IF(Table3[[#This Row],[Engagements]]&lt;500000,"medium","high"))</f>
        <v>medium</v>
      </c>
      <c r="L323" s="3">
        <v>81470</v>
      </c>
      <c r="M323" s="2">
        <v>13642</v>
      </c>
      <c r="N323" s="2">
        <v>16570</v>
      </c>
      <c r="O323" s="3">
        <v>76130</v>
      </c>
      <c r="P323" s="9">
        <f>Table3[[#This Row],[Revenue Generated ($)]]-Table3[[#This Row],[Campaign Spend ($)]]</f>
        <v>59560</v>
      </c>
    </row>
    <row r="324" spans="1:16" x14ac:dyDescent="0.3">
      <c r="A324" s="2" t="str">
        <f>"Influencer" &amp;ROW(Table3[[#This Row],[Influencer Name]])</f>
        <v>Influencer324</v>
      </c>
      <c r="B324" s="2" t="s">
        <v>1016</v>
      </c>
      <c r="C324" s="2" t="s">
        <v>1018</v>
      </c>
      <c r="D324" t="s">
        <v>1039</v>
      </c>
      <c r="E324" t="str">
        <f>VLOOKUP(TRIM(Table3[[#This Row],[Brand]]), brand[], MATCH("Category", brand[#Headers], 0), FALSE)</f>
        <v>E-commerce &amp; Online Services</v>
      </c>
      <c r="F324" s="2" t="s">
        <v>1030</v>
      </c>
      <c r="G324" s="3">
        <v>2637000</v>
      </c>
      <c r="H324" s="15">
        <v>198.6</v>
      </c>
      <c r="I324" s="3">
        <v>4962000</v>
      </c>
      <c r="J324" s="3">
        <v>460000</v>
      </c>
      <c r="K324" s="3" t="str">
        <f>IF(Table3[[#This Row],[Engagements]]&lt;100000, "low",IF(Table3[[#This Row],[Engagements]]&lt;500000,"medium","high"))</f>
        <v>medium</v>
      </c>
      <c r="L324" s="3">
        <v>81720</v>
      </c>
      <c r="M324" s="2">
        <v>13684</v>
      </c>
      <c r="N324" s="2">
        <v>16620</v>
      </c>
      <c r="O324" s="3">
        <v>76360</v>
      </c>
      <c r="P324" s="9">
        <f>Table3[[#This Row],[Revenue Generated ($)]]-Table3[[#This Row],[Campaign Spend ($)]]</f>
        <v>59740</v>
      </c>
    </row>
    <row r="325" spans="1:16" x14ac:dyDescent="0.3">
      <c r="A325" s="2" t="str">
        <f>"Influencer" &amp;ROW(Table3[[#This Row],[Influencer Name]])</f>
        <v>Influencer325</v>
      </c>
      <c r="B325" s="2" t="s">
        <v>1016</v>
      </c>
      <c r="C325" s="2" t="s">
        <v>1018</v>
      </c>
      <c r="D325" t="s">
        <v>1040</v>
      </c>
      <c r="E325" t="str">
        <f>VLOOKUP(TRIM(Table3[[#This Row],[Brand]]), brand[], MATCH("Category", brand[#Headers], 0), FALSE)</f>
        <v>E-commerce &amp; Online Services</v>
      </c>
      <c r="F325" s="2" t="s">
        <v>1031</v>
      </c>
      <c r="G325" s="3">
        <v>2645000</v>
      </c>
      <c r="H325" s="15">
        <v>199.2</v>
      </c>
      <c r="I325" s="3">
        <v>4977000</v>
      </c>
      <c r="J325" s="3">
        <v>461400</v>
      </c>
      <c r="K325" s="3" t="str">
        <f>IF(Table3[[#This Row],[Engagements]]&lt;100000, "low",IF(Table3[[#This Row],[Engagements]]&lt;500000,"medium","high"))</f>
        <v>medium</v>
      </c>
      <c r="L325" s="2">
        <v>81970</v>
      </c>
      <c r="M325" s="2">
        <v>13726</v>
      </c>
      <c r="N325" s="2">
        <v>16670</v>
      </c>
      <c r="O325" s="3">
        <v>76590</v>
      </c>
      <c r="P325" s="9">
        <f>Table3[[#This Row],[Revenue Generated ($)]]-Table3[[#This Row],[Campaign Spend ($)]]</f>
        <v>59920</v>
      </c>
    </row>
    <row r="326" spans="1:16" x14ac:dyDescent="0.3">
      <c r="A326" s="2" t="str">
        <f>"Influencer" &amp;ROW(Table3[[#This Row],[Influencer Name]])</f>
        <v>Influencer326</v>
      </c>
      <c r="B326" s="2" t="s">
        <v>1016</v>
      </c>
      <c r="C326" s="2" t="s">
        <v>1018</v>
      </c>
      <c r="D326" t="s">
        <v>1041</v>
      </c>
      <c r="E326" t="str">
        <f>VLOOKUP(TRIM(Table3[[#This Row],[Brand]]), brand[], MATCH("Category", brand[#Headers], 0), FALSE)</f>
        <v>E-commerce &amp; Online Services</v>
      </c>
      <c r="F326" s="2" t="s">
        <v>1026</v>
      </c>
      <c r="G326" s="3">
        <v>2653000</v>
      </c>
      <c r="H326" s="15">
        <v>199.8</v>
      </c>
      <c r="I326" s="3">
        <v>4992000</v>
      </c>
      <c r="J326" s="3">
        <v>462800</v>
      </c>
      <c r="K326" s="3" t="str">
        <f>IF(Table3[[#This Row],[Engagements]]&lt;100000, "low",IF(Table3[[#This Row],[Engagements]]&lt;500000,"medium","high"))</f>
        <v>medium</v>
      </c>
      <c r="L326" s="3">
        <v>82220</v>
      </c>
      <c r="M326" s="2">
        <v>13768</v>
      </c>
      <c r="N326" s="2">
        <v>16720</v>
      </c>
      <c r="O326" s="3">
        <v>76820</v>
      </c>
      <c r="P326" s="9">
        <f>Table3[[#This Row],[Revenue Generated ($)]]-Table3[[#This Row],[Campaign Spend ($)]]</f>
        <v>60100</v>
      </c>
    </row>
    <row r="327" spans="1:16" x14ac:dyDescent="0.3">
      <c r="A327" s="2" t="str">
        <f>"Influencer" &amp;ROW(Table3[[#This Row],[Influencer Name]])</f>
        <v>Influencer327</v>
      </c>
      <c r="B327" s="2" t="s">
        <v>1016</v>
      </c>
      <c r="C327" s="2" t="s">
        <v>1018</v>
      </c>
      <c r="D327" t="s">
        <v>1042</v>
      </c>
      <c r="E327" t="str">
        <f>VLOOKUP(TRIM(Table3[[#This Row],[Brand]]), brand[], MATCH("Category", brand[#Headers], 0), FALSE)</f>
        <v>E-commerce &amp; Online Services</v>
      </c>
      <c r="F327" s="2" t="s">
        <v>1027</v>
      </c>
      <c r="G327" s="3">
        <v>2661000</v>
      </c>
      <c r="H327" s="15">
        <v>200.4</v>
      </c>
      <c r="I327" s="3">
        <v>5007000</v>
      </c>
      <c r="J327" s="3">
        <v>464200</v>
      </c>
      <c r="K327" s="3" t="str">
        <f>IF(Table3[[#This Row],[Engagements]]&lt;100000, "low",IF(Table3[[#This Row],[Engagements]]&lt;500000,"medium","high"))</f>
        <v>medium</v>
      </c>
      <c r="L327" s="3">
        <v>82470</v>
      </c>
      <c r="M327" s="2">
        <v>13810</v>
      </c>
      <c r="N327" s="2">
        <v>16770</v>
      </c>
      <c r="O327" s="3">
        <v>77050</v>
      </c>
      <c r="P327" s="9">
        <f>Table3[[#This Row],[Revenue Generated ($)]]-Table3[[#This Row],[Campaign Spend ($)]]</f>
        <v>60280</v>
      </c>
    </row>
    <row r="328" spans="1:16" x14ac:dyDescent="0.3">
      <c r="A328" s="2" t="str">
        <f>"Influencer" &amp;ROW(Table3[[#This Row],[Influencer Name]])</f>
        <v>Influencer328</v>
      </c>
      <c r="B328" s="2" t="s">
        <v>1016</v>
      </c>
      <c r="C328" s="2" t="s">
        <v>1018</v>
      </c>
      <c r="D328" t="s">
        <v>1043</v>
      </c>
      <c r="E328" t="str">
        <f>VLOOKUP(TRIM(Table3[[#This Row],[Brand]]), brand[], MATCH("Category", brand[#Headers], 0), FALSE)</f>
        <v>E-commerce &amp; Online Services</v>
      </c>
      <c r="F328" s="2" t="s">
        <v>1028</v>
      </c>
      <c r="G328" s="3">
        <v>2669000</v>
      </c>
      <c r="H328" s="15">
        <v>201</v>
      </c>
      <c r="I328" s="3">
        <v>5022000</v>
      </c>
      <c r="J328" s="3">
        <v>465600</v>
      </c>
      <c r="K328" s="3" t="str">
        <f>IF(Table3[[#This Row],[Engagements]]&lt;100000, "low",IF(Table3[[#This Row],[Engagements]]&lt;500000,"medium","high"))</f>
        <v>medium</v>
      </c>
      <c r="L328" s="3">
        <v>82720</v>
      </c>
      <c r="M328" s="2">
        <v>13852</v>
      </c>
      <c r="N328" s="2">
        <v>16820</v>
      </c>
      <c r="O328" s="3">
        <v>77280</v>
      </c>
      <c r="P328" s="9">
        <f>Table3[[#This Row],[Revenue Generated ($)]]-Table3[[#This Row],[Campaign Spend ($)]]</f>
        <v>60460</v>
      </c>
    </row>
    <row r="329" spans="1:16" ht="33" x14ac:dyDescent="0.3">
      <c r="A329" s="2" t="str">
        <f>"Influencer" &amp;ROW(Table3[[#This Row],[Influencer Name]])</f>
        <v>Influencer329</v>
      </c>
      <c r="B329" s="2" t="s">
        <v>1016</v>
      </c>
      <c r="C329" s="2" t="s">
        <v>1018</v>
      </c>
      <c r="D329" s="2" t="s">
        <v>1044</v>
      </c>
      <c r="E329" s="2" t="str">
        <f>VLOOKUP(TRIM(Table3[[#This Row],[Brand]]), brand[], MATCH("Category", brand[#Headers], 0), FALSE)</f>
        <v>Technology &amp; Gadgets</v>
      </c>
      <c r="F329" s="2" t="s">
        <v>1029</v>
      </c>
      <c r="G329" s="3">
        <v>2677000</v>
      </c>
      <c r="H329" s="15">
        <v>201.6</v>
      </c>
      <c r="I329" s="3">
        <v>5037000</v>
      </c>
      <c r="J329" s="3">
        <v>467000</v>
      </c>
      <c r="K329" s="3" t="str">
        <f>IF(Table3[[#This Row],[Engagements]]&lt;100000, "low",IF(Table3[[#This Row],[Engagements]]&lt;500000,"medium","high"))</f>
        <v>medium</v>
      </c>
      <c r="L329" s="3">
        <v>82970</v>
      </c>
      <c r="M329" s="2">
        <v>13894</v>
      </c>
      <c r="N329" s="2">
        <v>16870</v>
      </c>
      <c r="O329" s="3">
        <v>77510</v>
      </c>
      <c r="P329" s="9">
        <f>Table3[[#This Row],[Revenue Generated ($)]]-Table3[[#This Row],[Campaign Spend ($)]]</f>
        <v>60640</v>
      </c>
    </row>
    <row r="330" spans="1:16" ht="33" x14ac:dyDescent="0.3">
      <c r="A330" s="2" t="str">
        <f>"Influencer" &amp;ROW(Table3[[#This Row],[Influencer Name]])</f>
        <v>Influencer330</v>
      </c>
      <c r="B330" s="2" t="s">
        <v>1016</v>
      </c>
      <c r="C330" s="2" t="s">
        <v>1020</v>
      </c>
      <c r="D330" s="2" t="s">
        <v>1045</v>
      </c>
      <c r="E330" s="2" t="str">
        <f>VLOOKUP(TRIM(Table3[[#This Row],[Brand]]), brand[], MATCH("Category", brand[#Headers], 0), FALSE)</f>
        <v>Technology &amp; Gadgets</v>
      </c>
      <c r="F330" s="2" t="s">
        <v>1030</v>
      </c>
      <c r="G330" s="3">
        <v>2685000</v>
      </c>
      <c r="H330" s="15">
        <v>202.2</v>
      </c>
      <c r="I330" s="3">
        <v>5052000</v>
      </c>
      <c r="J330" s="3">
        <v>468400</v>
      </c>
      <c r="K330" s="3" t="str">
        <f>IF(Table3[[#This Row],[Engagements]]&lt;100000, "low",IF(Table3[[#This Row],[Engagements]]&lt;500000,"medium","high"))</f>
        <v>medium</v>
      </c>
      <c r="L330" s="2">
        <v>83220</v>
      </c>
      <c r="M330" s="2">
        <v>13936</v>
      </c>
      <c r="N330" s="2">
        <v>16920</v>
      </c>
      <c r="O330" s="3">
        <v>77740</v>
      </c>
      <c r="P330" s="9">
        <f>Table3[[#This Row],[Revenue Generated ($)]]-Table3[[#This Row],[Campaign Spend ($)]]</f>
        <v>60820</v>
      </c>
    </row>
    <row r="331" spans="1:16" ht="33" x14ac:dyDescent="0.3">
      <c r="A331" s="2" t="str">
        <f>"Influencer" &amp;ROW(Table3[[#This Row],[Influencer Name]])</f>
        <v>Influencer331</v>
      </c>
      <c r="B331" s="2" t="s">
        <v>1016</v>
      </c>
      <c r="C331" s="2" t="s">
        <v>1021</v>
      </c>
      <c r="D331" s="2" t="s">
        <v>1046</v>
      </c>
      <c r="E331" s="2" t="str">
        <f>VLOOKUP(TRIM(Table3[[#This Row],[Brand]]), brand[], MATCH("Category", brand[#Headers], 0), FALSE)</f>
        <v>Technology &amp; Gadgets</v>
      </c>
      <c r="F331" s="2" t="s">
        <v>1031</v>
      </c>
      <c r="G331" s="3">
        <v>2693000</v>
      </c>
      <c r="H331" s="15">
        <v>202.8</v>
      </c>
      <c r="I331" s="3">
        <v>5067000</v>
      </c>
      <c r="J331" s="3">
        <v>469800</v>
      </c>
      <c r="K331" s="3" t="str">
        <f>IF(Table3[[#This Row],[Engagements]]&lt;100000, "low",IF(Table3[[#This Row],[Engagements]]&lt;500000,"medium","high"))</f>
        <v>medium</v>
      </c>
      <c r="L331" s="3">
        <v>83470</v>
      </c>
      <c r="M331" s="2">
        <v>13978</v>
      </c>
      <c r="N331" s="2">
        <v>16970</v>
      </c>
      <c r="O331" s="3">
        <v>77970</v>
      </c>
      <c r="P331" s="9">
        <f>Table3[[#This Row],[Revenue Generated ($)]]-Table3[[#This Row],[Campaign Spend ($)]]</f>
        <v>61000</v>
      </c>
    </row>
    <row r="332" spans="1:16" x14ac:dyDescent="0.3">
      <c r="A332" s="2" t="str">
        <f>"Influencer" &amp;ROW(Table3[[#This Row],[Influencer Name]])</f>
        <v>Influencer332</v>
      </c>
      <c r="B332" s="2" t="s">
        <v>1014</v>
      </c>
      <c r="C332" s="2" t="s">
        <v>1017</v>
      </c>
      <c r="D332" s="2" t="s">
        <v>1047</v>
      </c>
      <c r="E332" s="2" t="str">
        <f>VLOOKUP(TRIM(Table3[[#This Row],[Brand]]), brand[], MATCH("Category", brand[#Headers], 0), FALSE)</f>
        <v>Lifestyle &amp; Fitness</v>
      </c>
      <c r="F332" s="2" t="s">
        <v>1026</v>
      </c>
      <c r="G332" s="3">
        <v>2701000</v>
      </c>
      <c r="H332" s="15">
        <v>203.4</v>
      </c>
      <c r="I332" s="3">
        <v>5082000</v>
      </c>
      <c r="J332" s="3">
        <v>471200</v>
      </c>
      <c r="K332" s="3" t="str">
        <f>IF(Table3[[#This Row],[Engagements]]&lt;100000, "low",IF(Table3[[#This Row],[Engagements]]&lt;500000,"medium","high"))</f>
        <v>medium</v>
      </c>
      <c r="L332" s="3">
        <v>83720</v>
      </c>
      <c r="M332" s="2">
        <v>14020</v>
      </c>
      <c r="N332" s="2">
        <v>17020</v>
      </c>
      <c r="O332" s="3">
        <v>78200</v>
      </c>
      <c r="P332" s="9">
        <f>Table3[[#This Row],[Revenue Generated ($)]]-Table3[[#This Row],[Campaign Spend ($)]]</f>
        <v>61180</v>
      </c>
    </row>
    <row r="333" spans="1:16" x14ac:dyDescent="0.3">
      <c r="A333" s="2" t="str">
        <f>"Influencer" &amp;ROW(Table3[[#This Row],[Influencer Name]])</f>
        <v>Influencer333</v>
      </c>
      <c r="B333" s="2" t="s">
        <v>1015</v>
      </c>
      <c r="C333" s="2" t="s">
        <v>1018</v>
      </c>
      <c r="D333" s="2" t="s">
        <v>1048</v>
      </c>
      <c r="E333" s="2" t="str">
        <f>VLOOKUP(TRIM(Table3[[#This Row],[Brand]]), brand[], MATCH("Category", brand[#Headers], 0), FALSE)</f>
        <v>Lifestyle &amp; Fitness</v>
      </c>
      <c r="F333" s="2" t="s">
        <v>1027</v>
      </c>
      <c r="G333" s="3">
        <v>2709000</v>
      </c>
      <c r="H333" s="15">
        <v>204</v>
      </c>
      <c r="I333" s="3">
        <v>5097000</v>
      </c>
      <c r="J333" s="3">
        <v>472600</v>
      </c>
      <c r="K333" s="3" t="str">
        <f>IF(Table3[[#This Row],[Engagements]]&lt;100000, "low",IF(Table3[[#This Row],[Engagements]]&lt;500000,"medium","high"))</f>
        <v>medium</v>
      </c>
      <c r="L333" s="3">
        <v>83970</v>
      </c>
      <c r="M333" s="2">
        <v>14062</v>
      </c>
      <c r="N333" s="2">
        <v>17070</v>
      </c>
      <c r="O333" s="3">
        <v>78430</v>
      </c>
      <c r="P333" s="9">
        <f>Table3[[#This Row],[Revenue Generated ($)]]-Table3[[#This Row],[Campaign Spend ($)]]</f>
        <v>61360</v>
      </c>
    </row>
    <row r="334" spans="1:16" x14ac:dyDescent="0.3">
      <c r="A334" s="2" t="str">
        <f>"Influencer" &amp;ROW(Table3[[#This Row],[Influencer Name]])</f>
        <v>Influencer334</v>
      </c>
      <c r="B334" s="2" t="s">
        <v>1016</v>
      </c>
      <c r="C334" s="2" t="s">
        <v>1019</v>
      </c>
      <c r="D334" t="s">
        <v>1049</v>
      </c>
      <c r="E334" t="str">
        <f>VLOOKUP(TRIM(Table3[[#This Row],[Brand]]), brand[], MATCH("Category", brand[#Headers], 0), FALSE)</f>
        <v>Food &amp; Beverages</v>
      </c>
      <c r="F334" s="2" t="s">
        <v>1028</v>
      </c>
      <c r="G334" s="3">
        <v>2717000</v>
      </c>
      <c r="H334" s="15">
        <v>204.6</v>
      </c>
      <c r="I334" s="3">
        <v>5112000</v>
      </c>
      <c r="J334" s="3">
        <v>474000</v>
      </c>
      <c r="K334" s="3" t="str">
        <f>IF(Table3[[#This Row],[Engagements]]&lt;100000, "low",IF(Table3[[#This Row],[Engagements]]&lt;500000,"medium","high"))</f>
        <v>medium</v>
      </c>
      <c r="L334" s="3">
        <v>84220</v>
      </c>
      <c r="M334" s="2">
        <v>14104</v>
      </c>
      <c r="N334" s="2">
        <v>17120</v>
      </c>
      <c r="O334" s="3">
        <v>78660</v>
      </c>
      <c r="P334" s="9">
        <f>Table3[[#This Row],[Revenue Generated ($)]]-Table3[[#This Row],[Campaign Spend ($)]]</f>
        <v>61540</v>
      </c>
    </row>
    <row r="335" spans="1:16" x14ac:dyDescent="0.3">
      <c r="A335" s="2" t="str">
        <f>"Influencer" &amp;ROW(Table3[[#This Row],[Influencer Name]])</f>
        <v>Influencer335</v>
      </c>
      <c r="B335" s="2" t="s">
        <v>1014</v>
      </c>
      <c r="C335" s="2" t="s">
        <v>1020</v>
      </c>
      <c r="D335" t="s">
        <v>1074</v>
      </c>
      <c r="E335" t="str">
        <f>VLOOKUP(TRIM(Table3[[#This Row],[Brand]]), brand[], MATCH("Category", brand[#Headers], 0), FALSE)</f>
        <v>Food &amp; Beverages</v>
      </c>
      <c r="F335" s="2" t="s">
        <v>1029</v>
      </c>
      <c r="G335" s="3">
        <v>2725000</v>
      </c>
      <c r="H335" s="15">
        <v>205.2</v>
      </c>
      <c r="I335" s="3">
        <v>5127000</v>
      </c>
      <c r="J335" s="3">
        <v>475400</v>
      </c>
      <c r="K335" s="3" t="str">
        <f>IF(Table3[[#This Row],[Engagements]]&lt;100000, "low",IF(Table3[[#This Row],[Engagements]]&lt;500000,"medium","high"))</f>
        <v>medium</v>
      </c>
      <c r="L335" s="2">
        <v>84470</v>
      </c>
      <c r="M335" s="2">
        <v>14146</v>
      </c>
      <c r="N335" s="2">
        <v>17170</v>
      </c>
      <c r="O335" s="3">
        <v>78890</v>
      </c>
      <c r="P335" s="9">
        <f>Table3[[#This Row],[Revenue Generated ($)]]-Table3[[#This Row],[Campaign Spend ($)]]</f>
        <v>61720</v>
      </c>
    </row>
    <row r="336" spans="1:16" x14ac:dyDescent="0.3">
      <c r="A336" s="2" t="str">
        <f>"Influencer" &amp;ROW(Table3[[#This Row],[Influencer Name]])</f>
        <v>Influencer336</v>
      </c>
      <c r="B336" s="2" t="s">
        <v>1015</v>
      </c>
      <c r="C336" s="2" t="s">
        <v>1021</v>
      </c>
      <c r="D336" t="s">
        <v>1050</v>
      </c>
      <c r="E336" t="str">
        <f>VLOOKUP(TRIM(Table3[[#This Row],[Brand]]), brand[], MATCH("Category", brand[#Headers], 0), FALSE)</f>
        <v>Food &amp; Beverages</v>
      </c>
      <c r="F336" s="2" t="s">
        <v>1030</v>
      </c>
      <c r="G336" s="3">
        <v>2733000</v>
      </c>
      <c r="H336" s="15">
        <v>205.8</v>
      </c>
      <c r="I336" s="3">
        <v>5142000</v>
      </c>
      <c r="J336" s="3">
        <v>476800</v>
      </c>
      <c r="K336" s="3" t="str">
        <f>IF(Table3[[#This Row],[Engagements]]&lt;100000, "low",IF(Table3[[#This Row],[Engagements]]&lt;500000,"medium","high"))</f>
        <v>medium</v>
      </c>
      <c r="L336" s="3">
        <v>84720</v>
      </c>
      <c r="M336" s="2">
        <v>14188</v>
      </c>
      <c r="N336" s="2">
        <v>17220</v>
      </c>
      <c r="O336" s="3">
        <v>79120</v>
      </c>
      <c r="P336" s="9">
        <f>Table3[[#This Row],[Revenue Generated ($)]]-Table3[[#This Row],[Campaign Spend ($)]]</f>
        <v>61900</v>
      </c>
    </row>
    <row r="337" spans="1:16" x14ac:dyDescent="0.3">
      <c r="A337" s="2" t="str">
        <f>"Influencer" &amp;ROW(Table3[[#This Row],[Influencer Name]])</f>
        <v>Influencer337</v>
      </c>
      <c r="B337" s="2" t="s">
        <v>1016</v>
      </c>
      <c r="C337" s="2" t="s">
        <v>1017</v>
      </c>
      <c r="D337" t="s">
        <v>1051</v>
      </c>
      <c r="E337" t="str">
        <f>VLOOKUP(TRIM(Table3[[#This Row],[Brand]]), brand[], MATCH("Category", brand[#Headers], 0), FALSE)</f>
        <v>Food &amp; Beverages</v>
      </c>
      <c r="F337" s="2" t="s">
        <v>1031</v>
      </c>
      <c r="G337" s="3">
        <v>2741000</v>
      </c>
      <c r="H337" s="15">
        <v>206.4</v>
      </c>
      <c r="I337" s="3">
        <v>5157000</v>
      </c>
      <c r="J337" s="3">
        <v>478200</v>
      </c>
      <c r="K337" s="3" t="str">
        <f>IF(Table3[[#This Row],[Engagements]]&lt;100000, "low",IF(Table3[[#This Row],[Engagements]]&lt;500000,"medium","high"))</f>
        <v>medium</v>
      </c>
      <c r="L337" s="3">
        <v>84970</v>
      </c>
      <c r="M337" s="2">
        <v>14230</v>
      </c>
      <c r="N337" s="2">
        <v>17270</v>
      </c>
      <c r="O337" s="3">
        <v>79350</v>
      </c>
      <c r="P337" s="9">
        <f>Table3[[#This Row],[Revenue Generated ($)]]-Table3[[#This Row],[Campaign Spend ($)]]</f>
        <v>62080</v>
      </c>
    </row>
    <row r="338" spans="1:16" x14ac:dyDescent="0.3">
      <c r="A338" s="2" t="str">
        <f>"Influencer" &amp;ROW(Table3[[#This Row],[Influencer Name]])</f>
        <v>Influencer338</v>
      </c>
      <c r="B338" s="2" t="s">
        <v>1014</v>
      </c>
      <c r="C338" s="2" t="s">
        <v>1018</v>
      </c>
      <c r="D338" s="2" t="s">
        <v>1038</v>
      </c>
      <c r="E338" s="2" t="str">
        <f>VLOOKUP(TRIM(Table3[[#This Row],[Brand]]), brand[], MATCH("Category", brand[#Headers], 0), FALSE)</f>
        <v>Fashion &amp; Beauty</v>
      </c>
      <c r="F338" s="2" t="s">
        <v>1026</v>
      </c>
      <c r="G338" s="3">
        <v>2749000</v>
      </c>
      <c r="H338" s="15">
        <v>207</v>
      </c>
      <c r="I338" s="3">
        <v>5172000</v>
      </c>
      <c r="J338" s="3">
        <v>479600</v>
      </c>
      <c r="K338" s="3" t="str">
        <f>IF(Table3[[#This Row],[Engagements]]&lt;100000, "low",IF(Table3[[#This Row],[Engagements]]&lt;500000,"medium","high"))</f>
        <v>medium</v>
      </c>
      <c r="L338" s="3">
        <v>85220</v>
      </c>
      <c r="M338" s="2">
        <v>14272</v>
      </c>
      <c r="N338" s="2">
        <v>17320</v>
      </c>
      <c r="O338" s="3">
        <v>79580</v>
      </c>
      <c r="P338" s="9">
        <f>Table3[[#This Row],[Revenue Generated ($)]]-Table3[[#This Row],[Campaign Spend ($)]]</f>
        <v>62260</v>
      </c>
    </row>
    <row r="339" spans="1:16" x14ac:dyDescent="0.3">
      <c r="A339" s="2" t="str">
        <f>"Influencer" &amp;ROW(Table3[[#This Row],[Influencer Name]])</f>
        <v>Influencer339</v>
      </c>
      <c r="B339" s="2" t="s">
        <v>1015</v>
      </c>
      <c r="C339" s="2" t="s">
        <v>1019</v>
      </c>
      <c r="D339" s="2" t="s">
        <v>1036</v>
      </c>
      <c r="E339" s="2" t="str">
        <f>VLOOKUP(TRIM(Table3[[#This Row],[Brand]]), brand[], MATCH("Category", brand[#Headers], 0), FALSE)</f>
        <v>Fashion &amp; Beauty</v>
      </c>
      <c r="F339" s="2" t="s">
        <v>1027</v>
      </c>
      <c r="G339" s="3">
        <v>2757000</v>
      </c>
      <c r="H339" s="15">
        <v>207.6</v>
      </c>
      <c r="I339" s="3">
        <v>5187000</v>
      </c>
      <c r="J339" s="3">
        <v>481000</v>
      </c>
      <c r="K339" s="3" t="str">
        <f>IF(Table3[[#This Row],[Engagements]]&lt;100000, "low",IF(Table3[[#This Row],[Engagements]]&lt;500000,"medium","high"))</f>
        <v>medium</v>
      </c>
      <c r="L339" s="3">
        <v>85470</v>
      </c>
      <c r="M339" s="2">
        <v>14314</v>
      </c>
      <c r="N339" s="2">
        <v>17370</v>
      </c>
      <c r="O339" s="3">
        <v>79810</v>
      </c>
      <c r="P339" s="9">
        <f>Table3[[#This Row],[Revenue Generated ($)]]-Table3[[#This Row],[Campaign Spend ($)]]</f>
        <v>62440</v>
      </c>
    </row>
    <row r="340" spans="1:16" x14ac:dyDescent="0.3">
      <c r="A340" s="2" t="str">
        <f>"Influencer" &amp;ROW(Table3[[#This Row],[Influencer Name]])</f>
        <v>Influencer340</v>
      </c>
      <c r="B340" s="2" t="s">
        <v>1016</v>
      </c>
      <c r="C340" s="2" t="s">
        <v>1019</v>
      </c>
      <c r="D340" s="2" t="s">
        <v>1034</v>
      </c>
      <c r="E340" s="2" t="str">
        <f>VLOOKUP(TRIM(Table3[[#This Row],[Brand]]), brand[], MATCH("Category", brand[#Headers], 0), FALSE)</f>
        <v>Fashion &amp; Beauty</v>
      </c>
      <c r="F340" s="2" t="s">
        <v>1028</v>
      </c>
      <c r="G340" s="3">
        <v>2765000</v>
      </c>
      <c r="H340" s="15">
        <v>208.2</v>
      </c>
      <c r="I340" s="3">
        <v>5202000</v>
      </c>
      <c r="J340" s="3">
        <v>482400</v>
      </c>
      <c r="K340" s="3" t="str">
        <f>IF(Table3[[#This Row],[Engagements]]&lt;100000, "low",IF(Table3[[#This Row],[Engagements]]&lt;500000,"medium","high"))</f>
        <v>medium</v>
      </c>
      <c r="L340" s="2">
        <v>85720</v>
      </c>
      <c r="M340" s="2">
        <v>14356</v>
      </c>
      <c r="N340" s="2">
        <v>17420</v>
      </c>
      <c r="O340" s="3">
        <v>80040</v>
      </c>
      <c r="P340" s="9">
        <f>Table3[[#This Row],[Revenue Generated ($)]]-Table3[[#This Row],[Campaign Spend ($)]]</f>
        <v>62620</v>
      </c>
    </row>
    <row r="341" spans="1:16" x14ac:dyDescent="0.3">
      <c r="A341" s="2" t="str">
        <f>"Influencer" &amp;ROW(Table3[[#This Row],[Influencer Name]])</f>
        <v>Influencer341</v>
      </c>
      <c r="B341" s="2" t="s">
        <v>1014</v>
      </c>
      <c r="C341" s="2" t="s">
        <v>1019</v>
      </c>
      <c r="D341" s="2" t="s">
        <v>1033</v>
      </c>
      <c r="E341" s="2" t="str">
        <f>VLOOKUP(TRIM(Table3[[#This Row],[Brand]]), brand[], MATCH("Category", brand[#Headers], 0), FALSE)</f>
        <v>Fashion &amp; Beauty</v>
      </c>
      <c r="F341" s="2" t="s">
        <v>1029</v>
      </c>
      <c r="G341" s="3">
        <v>2773000</v>
      </c>
      <c r="H341" s="15">
        <v>208.8</v>
      </c>
      <c r="I341" s="3">
        <v>5217000</v>
      </c>
      <c r="J341" s="3">
        <v>483800</v>
      </c>
      <c r="K341" s="3" t="str">
        <f>IF(Table3[[#This Row],[Engagements]]&lt;100000, "low",IF(Table3[[#This Row],[Engagements]]&lt;500000,"medium","high"))</f>
        <v>medium</v>
      </c>
      <c r="L341" s="3">
        <v>85970</v>
      </c>
      <c r="M341" s="2">
        <v>14398</v>
      </c>
      <c r="N341" s="2">
        <v>17470</v>
      </c>
      <c r="O341" s="3">
        <v>80270</v>
      </c>
      <c r="P341" s="9">
        <f>Table3[[#This Row],[Revenue Generated ($)]]-Table3[[#This Row],[Campaign Spend ($)]]</f>
        <v>62800</v>
      </c>
    </row>
    <row r="342" spans="1:16" x14ac:dyDescent="0.3">
      <c r="A342" s="2" t="str">
        <f>"Influencer" &amp;ROW(Table3[[#This Row],[Influencer Name]])</f>
        <v>Influencer342</v>
      </c>
      <c r="B342" s="2" t="s">
        <v>1015</v>
      </c>
      <c r="C342" s="2" t="s">
        <v>1019</v>
      </c>
      <c r="D342" s="2" t="s">
        <v>1032</v>
      </c>
      <c r="E342" s="2" t="str">
        <f>VLOOKUP(TRIM(Table3[[#This Row],[Brand]]), brand[], MATCH("Category", brand[#Headers], 0), FALSE)</f>
        <v>Fashion &amp; Beauty</v>
      </c>
      <c r="F342" s="2" t="s">
        <v>1030</v>
      </c>
      <c r="G342" s="3">
        <v>2781000</v>
      </c>
      <c r="H342" s="15">
        <v>209.4</v>
      </c>
      <c r="I342" s="3">
        <v>5232000</v>
      </c>
      <c r="J342" s="3">
        <v>485200</v>
      </c>
      <c r="K342" s="3" t="str">
        <f>IF(Table3[[#This Row],[Engagements]]&lt;100000, "low",IF(Table3[[#This Row],[Engagements]]&lt;500000,"medium","high"))</f>
        <v>medium</v>
      </c>
      <c r="L342" s="3">
        <v>86220</v>
      </c>
      <c r="M342" s="2">
        <v>14440</v>
      </c>
      <c r="N342" s="2">
        <v>17520</v>
      </c>
      <c r="O342" s="3">
        <v>80500</v>
      </c>
      <c r="P342" s="9">
        <f>Table3[[#This Row],[Revenue Generated ($)]]-Table3[[#This Row],[Campaign Spend ($)]]</f>
        <v>62980</v>
      </c>
    </row>
    <row r="343" spans="1:16" x14ac:dyDescent="0.3">
      <c r="A343" s="2" t="str">
        <f>"Influencer" &amp;ROW(Table3[[#This Row],[Influencer Name]])</f>
        <v>Influencer343</v>
      </c>
      <c r="B343" s="2" t="s">
        <v>1016</v>
      </c>
      <c r="C343" s="2" t="s">
        <v>1019</v>
      </c>
      <c r="D343" s="2" t="s">
        <v>1035</v>
      </c>
      <c r="E343" s="2" t="str">
        <f>VLOOKUP(TRIM(Table3[[#This Row],[Brand]]), brand[], MATCH("Category", brand[#Headers], 0), FALSE)</f>
        <v>Fashion &amp; Beauty</v>
      </c>
      <c r="F343" s="2" t="s">
        <v>1031</v>
      </c>
      <c r="G343" s="3">
        <v>2789000</v>
      </c>
      <c r="H343" s="15">
        <v>210</v>
      </c>
      <c r="I343" s="3">
        <v>5247000</v>
      </c>
      <c r="J343" s="3">
        <v>486600</v>
      </c>
      <c r="K343" s="3" t="str">
        <f>IF(Table3[[#This Row],[Engagements]]&lt;100000, "low",IF(Table3[[#This Row],[Engagements]]&lt;500000,"medium","high"))</f>
        <v>medium</v>
      </c>
      <c r="L343" s="3">
        <v>86470</v>
      </c>
      <c r="M343" s="2">
        <v>14482</v>
      </c>
      <c r="N343" s="2">
        <v>17570</v>
      </c>
      <c r="O343" s="3">
        <v>80730</v>
      </c>
      <c r="P343" s="9">
        <f>Table3[[#This Row],[Revenue Generated ($)]]-Table3[[#This Row],[Campaign Spend ($)]]</f>
        <v>63160</v>
      </c>
    </row>
    <row r="344" spans="1:16" x14ac:dyDescent="0.3">
      <c r="A344" s="2" t="str">
        <f>"Influencer" &amp;ROW(Table3[[#This Row],[Influencer Name]])</f>
        <v>Influencer344</v>
      </c>
      <c r="B344" s="2" t="s">
        <v>1014</v>
      </c>
      <c r="C344" s="2" t="s">
        <v>1019</v>
      </c>
      <c r="D344" s="2" t="s">
        <v>1037</v>
      </c>
      <c r="E344" s="2" t="str">
        <f>VLOOKUP(TRIM(Table3[[#This Row],[Brand]]), brand[], MATCH("Category", brand[#Headers], 0), FALSE)</f>
        <v>Fashion &amp; Beauty</v>
      </c>
      <c r="F344" s="2" t="s">
        <v>1026</v>
      </c>
      <c r="G344" s="3">
        <v>2797000</v>
      </c>
      <c r="H344" s="15">
        <v>210.6</v>
      </c>
      <c r="I344" s="3">
        <v>5262000</v>
      </c>
      <c r="J344" s="3">
        <v>488000</v>
      </c>
      <c r="K344" s="3" t="str">
        <f>IF(Table3[[#This Row],[Engagements]]&lt;100000, "low",IF(Table3[[#This Row],[Engagements]]&lt;500000,"medium","high"))</f>
        <v>medium</v>
      </c>
      <c r="L344" s="3">
        <v>86720</v>
      </c>
      <c r="M344" s="2">
        <v>14524</v>
      </c>
      <c r="N344" s="2">
        <v>17620</v>
      </c>
      <c r="O344" s="3">
        <v>80960</v>
      </c>
      <c r="P344" s="9">
        <f>Table3[[#This Row],[Revenue Generated ($)]]-Table3[[#This Row],[Campaign Spend ($)]]</f>
        <v>63340</v>
      </c>
    </row>
    <row r="345" spans="1:16" ht="33" x14ac:dyDescent="0.3">
      <c r="A345" s="2" t="str">
        <f>"Influencer" &amp;ROW(Table3[[#This Row],[Influencer Name]])</f>
        <v>Influencer345</v>
      </c>
      <c r="B345" s="2" t="s">
        <v>1015</v>
      </c>
      <c r="C345" s="2" t="s">
        <v>1019</v>
      </c>
      <c r="D345" s="2" t="s">
        <v>1073</v>
      </c>
      <c r="E345" s="2" t="str">
        <f>VLOOKUP(TRIM(Table3[[#This Row],[Brand]]), brand[], MATCH("Category", brand[#Headers], 0), FALSE)</f>
        <v>Food &amp; Beverages</v>
      </c>
      <c r="F345" s="2" t="s">
        <v>1027</v>
      </c>
      <c r="G345" s="3">
        <v>2805000</v>
      </c>
      <c r="H345" s="15">
        <v>211.2</v>
      </c>
      <c r="I345" s="3">
        <v>5277000</v>
      </c>
      <c r="J345" s="3">
        <v>489400</v>
      </c>
      <c r="K345" s="3" t="str">
        <f>IF(Table3[[#This Row],[Engagements]]&lt;100000, "low",IF(Table3[[#This Row],[Engagements]]&lt;500000,"medium","high"))</f>
        <v>medium</v>
      </c>
      <c r="L345" s="2">
        <v>86970</v>
      </c>
      <c r="M345" s="2">
        <v>14566</v>
      </c>
      <c r="N345" s="2">
        <v>17670</v>
      </c>
      <c r="O345" s="3">
        <v>81190</v>
      </c>
      <c r="P345" s="9">
        <f>Table3[[#This Row],[Revenue Generated ($)]]-Table3[[#This Row],[Campaign Spend ($)]]</f>
        <v>63520</v>
      </c>
    </row>
    <row r="346" spans="1:16" x14ac:dyDescent="0.3">
      <c r="A346" s="2" t="str">
        <f>"Influencer" &amp;ROW(Table3[[#This Row],[Influencer Name]])</f>
        <v>Influencer346</v>
      </c>
      <c r="B346" s="2" t="s">
        <v>1016</v>
      </c>
      <c r="C346" s="2" t="s">
        <v>1019</v>
      </c>
      <c r="D346" s="2" t="s">
        <v>1037</v>
      </c>
      <c r="E346" s="2" t="str">
        <f>VLOOKUP(TRIM(Table3[[#This Row],[Brand]]), brand[], MATCH("Category", brand[#Headers], 0), FALSE)</f>
        <v>Fashion &amp; Beauty</v>
      </c>
      <c r="F346" s="2" t="s">
        <v>1028</v>
      </c>
      <c r="G346" s="3">
        <v>2813000</v>
      </c>
      <c r="H346" s="15">
        <v>211.8</v>
      </c>
      <c r="I346" s="3">
        <v>5292000</v>
      </c>
      <c r="J346" s="3">
        <v>490800</v>
      </c>
      <c r="K346" s="3" t="str">
        <f>IF(Table3[[#This Row],[Engagements]]&lt;100000, "low",IF(Table3[[#This Row],[Engagements]]&lt;500000,"medium","high"))</f>
        <v>medium</v>
      </c>
      <c r="L346" s="3">
        <v>87220</v>
      </c>
      <c r="M346" s="2">
        <v>14608</v>
      </c>
      <c r="N346" s="2">
        <v>17720</v>
      </c>
      <c r="O346" s="3">
        <v>81420</v>
      </c>
      <c r="P346" s="9">
        <f>Table3[[#This Row],[Revenue Generated ($)]]-Table3[[#This Row],[Campaign Spend ($)]]</f>
        <v>63700</v>
      </c>
    </row>
    <row r="347" spans="1:16" x14ac:dyDescent="0.3">
      <c r="A347" s="2" t="str">
        <f>"Influencer" &amp;ROW(Table3[[#This Row],[Influencer Name]])</f>
        <v>Influencer347</v>
      </c>
      <c r="B347" s="2" t="s">
        <v>1014</v>
      </c>
      <c r="C347" s="2" t="s">
        <v>1019</v>
      </c>
      <c r="D347" s="2" t="s">
        <v>1037</v>
      </c>
      <c r="E347" s="2" t="str">
        <f>VLOOKUP(TRIM(Table3[[#This Row],[Brand]]), brand[], MATCH("Category", brand[#Headers], 0), FALSE)</f>
        <v>Fashion &amp; Beauty</v>
      </c>
      <c r="F347" s="2" t="s">
        <v>1029</v>
      </c>
      <c r="G347" s="3">
        <v>2821000</v>
      </c>
      <c r="H347" s="15">
        <v>212.4</v>
      </c>
      <c r="I347" s="3">
        <v>5307000</v>
      </c>
      <c r="J347" s="3">
        <v>492200</v>
      </c>
      <c r="K347" s="3" t="str">
        <f>IF(Table3[[#This Row],[Engagements]]&lt;100000, "low",IF(Table3[[#This Row],[Engagements]]&lt;500000,"medium","high"))</f>
        <v>medium</v>
      </c>
      <c r="L347" s="3">
        <v>87470</v>
      </c>
      <c r="M347" s="2">
        <v>14650</v>
      </c>
      <c r="N347" s="2">
        <v>17770</v>
      </c>
      <c r="O347" s="3">
        <v>81650</v>
      </c>
      <c r="P347" s="9">
        <f>Table3[[#This Row],[Revenue Generated ($)]]-Table3[[#This Row],[Campaign Spend ($)]]</f>
        <v>63880</v>
      </c>
    </row>
    <row r="348" spans="1:16" x14ac:dyDescent="0.3">
      <c r="A348" s="2" t="str">
        <f>"Influencer" &amp;ROW(Table3[[#This Row],[Influencer Name]])</f>
        <v>Influencer348</v>
      </c>
      <c r="B348" s="2" t="s">
        <v>1015</v>
      </c>
      <c r="C348" s="2" t="s">
        <v>1019</v>
      </c>
      <c r="D348" t="s">
        <v>1039</v>
      </c>
      <c r="E348" t="str">
        <f>VLOOKUP(TRIM(Table3[[#This Row],[Brand]]), brand[], MATCH("Category", brand[#Headers], 0), FALSE)</f>
        <v>E-commerce &amp; Online Services</v>
      </c>
      <c r="F348" s="2" t="s">
        <v>1030</v>
      </c>
      <c r="G348" s="3">
        <v>2829000</v>
      </c>
      <c r="H348" s="15">
        <v>213</v>
      </c>
      <c r="I348" s="3">
        <v>5322000</v>
      </c>
      <c r="J348" s="3">
        <v>493600</v>
      </c>
      <c r="K348" s="3" t="str">
        <f>IF(Table3[[#This Row],[Engagements]]&lt;100000, "low",IF(Table3[[#This Row],[Engagements]]&lt;500000,"medium","high"))</f>
        <v>medium</v>
      </c>
      <c r="L348" s="3">
        <v>87720</v>
      </c>
      <c r="M348" s="2">
        <v>14692</v>
      </c>
      <c r="N348" s="2">
        <v>17820</v>
      </c>
      <c r="O348" s="3">
        <v>81880</v>
      </c>
      <c r="P348" s="9">
        <f>Table3[[#This Row],[Revenue Generated ($)]]-Table3[[#This Row],[Campaign Spend ($)]]</f>
        <v>64060</v>
      </c>
    </row>
    <row r="349" spans="1:16" x14ac:dyDescent="0.3">
      <c r="A349" s="2" t="str">
        <f>"Influencer" &amp;ROW(Table3[[#This Row],[Influencer Name]])</f>
        <v>Influencer349</v>
      </c>
      <c r="B349" s="2" t="s">
        <v>1016</v>
      </c>
      <c r="C349" s="2" t="s">
        <v>1019</v>
      </c>
      <c r="D349" t="s">
        <v>1040</v>
      </c>
      <c r="E349" t="str">
        <f>VLOOKUP(TRIM(Table3[[#This Row],[Brand]]), brand[], MATCH("Category", brand[#Headers], 0), FALSE)</f>
        <v>E-commerce &amp; Online Services</v>
      </c>
      <c r="F349" s="2" t="s">
        <v>1031</v>
      </c>
      <c r="G349" s="3">
        <v>2837000</v>
      </c>
      <c r="H349" s="15">
        <v>213.6</v>
      </c>
      <c r="I349" s="3">
        <v>5337000</v>
      </c>
      <c r="J349" s="3">
        <v>495000</v>
      </c>
      <c r="K349" s="3" t="str">
        <f>IF(Table3[[#This Row],[Engagements]]&lt;100000, "low",IF(Table3[[#This Row],[Engagements]]&lt;500000,"medium","high"))</f>
        <v>medium</v>
      </c>
      <c r="L349" s="3">
        <v>87970</v>
      </c>
      <c r="M349" s="2">
        <v>14734</v>
      </c>
      <c r="N349" s="2">
        <v>17870</v>
      </c>
      <c r="O349" s="3">
        <v>82110</v>
      </c>
      <c r="P349" s="9">
        <f>Table3[[#This Row],[Revenue Generated ($)]]-Table3[[#This Row],[Campaign Spend ($)]]</f>
        <v>64240</v>
      </c>
    </row>
    <row r="350" spans="1:16" x14ac:dyDescent="0.3">
      <c r="A350" s="2" t="str">
        <f>"Influencer" &amp;ROW(Table3[[#This Row],[Influencer Name]])</f>
        <v>Influencer350</v>
      </c>
      <c r="B350" s="2" t="s">
        <v>1014</v>
      </c>
      <c r="C350" s="2" t="s">
        <v>1019</v>
      </c>
      <c r="D350" t="s">
        <v>1041</v>
      </c>
      <c r="E350" t="str">
        <f>VLOOKUP(TRIM(Table3[[#This Row],[Brand]]), brand[], MATCH("Category", brand[#Headers], 0), FALSE)</f>
        <v>E-commerce &amp; Online Services</v>
      </c>
      <c r="F350" s="2" t="s">
        <v>1026</v>
      </c>
      <c r="G350" s="3">
        <v>2845000</v>
      </c>
      <c r="H350" s="15">
        <v>214.2</v>
      </c>
      <c r="I350" s="3">
        <v>5352000</v>
      </c>
      <c r="J350" s="3">
        <v>496400</v>
      </c>
      <c r="K350" s="3" t="str">
        <f>IF(Table3[[#This Row],[Engagements]]&lt;100000, "low",IF(Table3[[#This Row],[Engagements]]&lt;500000,"medium","high"))</f>
        <v>medium</v>
      </c>
      <c r="L350" s="2">
        <v>88220</v>
      </c>
      <c r="M350" s="2">
        <v>14776</v>
      </c>
      <c r="N350" s="2">
        <v>17920</v>
      </c>
      <c r="O350" s="3">
        <v>82340</v>
      </c>
      <c r="P350" s="9">
        <f>Table3[[#This Row],[Revenue Generated ($)]]-Table3[[#This Row],[Campaign Spend ($)]]</f>
        <v>64420</v>
      </c>
    </row>
    <row r="351" spans="1:16" x14ac:dyDescent="0.3">
      <c r="A351" s="2" t="str">
        <f>"Influencer" &amp;ROW(Table3[[#This Row],[Influencer Name]])</f>
        <v>Influencer351</v>
      </c>
      <c r="B351" s="2" t="s">
        <v>1015</v>
      </c>
      <c r="C351" s="2" t="s">
        <v>1019</v>
      </c>
      <c r="D351" t="s">
        <v>1042</v>
      </c>
      <c r="E351" t="str">
        <f>VLOOKUP(TRIM(Table3[[#This Row],[Brand]]), brand[], MATCH("Category", brand[#Headers], 0), FALSE)</f>
        <v>E-commerce &amp; Online Services</v>
      </c>
      <c r="F351" s="2" t="s">
        <v>1027</v>
      </c>
      <c r="G351" s="3">
        <v>2853000</v>
      </c>
      <c r="H351" s="15">
        <v>214.8</v>
      </c>
      <c r="I351" s="3">
        <v>5367000</v>
      </c>
      <c r="J351" s="3">
        <v>497800</v>
      </c>
      <c r="K351" s="3" t="str">
        <f>IF(Table3[[#This Row],[Engagements]]&lt;100000, "low",IF(Table3[[#This Row],[Engagements]]&lt;500000,"medium","high"))</f>
        <v>medium</v>
      </c>
      <c r="L351" s="3">
        <v>88470</v>
      </c>
      <c r="M351" s="2">
        <v>14818</v>
      </c>
      <c r="N351" s="2">
        <v>17970</v>
      </c>
      <c r="O351" s="3">
        <v>82570</v>
      </c>
      <c r="P351" s="9">
        <f>Table3[[#This Row],[Revenue Generated ($)]]-Table3[[#This Row],[Campaign Spend ($)]]</f>
        <v>64600</v>
      </c>
    </row>
    <row r="352" spans="1:16" x14ac:dyDescent="0.3">
      <c r="A352" s="2" t="str">
        <f>"Influencer" &amp;ROW(Table3[[#This Row],[Influencer Name]])</f>
        <v>Influencer352</v>
      </c>
      <c r="B352" s="2" t="s">
        <v>1016</v>
      </c>
      <c r="C352" s="2" t="s">
        <v>1019</v>
      </c>
      <c r="D352" t="s">
        <v>1043</v>
      </c>
      <c r="E352" t="str">
        <f>VLOOKUP(TRIM(Table3[[#This Row],[Brand]]), brand[], MATCH("Category", brand[#Headers], 0), FALSE)</f>
        <v>E-commerce &amp; Online Services</v>
      </c>
      <c r="F352" s="2" t="s">
        <v>1028</v>
      </c>
      <c r="G352" s="3">
        <v>2861000</v>
      </c>
      <c r="H352" s="15">
        <v>215.4</v>
      </c>
      <c r="I352" s="3">
        <v>5382000</v>
      </c>
      <c r="J352" s="3">
        <v>499200</v>
      </c>
      <c r="K352" s="3" t="str">
        <f>IF(Table3[[#This Row],[Engagements]]&lt;100000, "low",IF(Table3[[#This Row],[Engagements]]&lt;500000,"medium","high"))</f>
        <v>medium</v>
      </c>
      <c r="L352" s="3">
        <v>88720</v>
      </c>
      <c r="M352" s="2">
        <v>14860</v>
      </c>
      <c r="N352" s="2">
        <v>18020</v>
      </c>
      <c r="O352" s="3">
        <v>82800</v>
      </c>
      <c r="P352" s="9">
        <f>Table3[[#This Row],[Revenue Generated ($)]]-Table3[[#This Row],[Campaign Spend ($)]]</f>
        <v>64780</v>
      </c>
    </row>
    <row r="353" spans="1:16" ht="33" x14ac:dyDescent="0.3">
      <c r="A353" s="2" t="str">
        <f>"Influencer" &amp;ROW(Table3[[#This Row],[Influencer Name]])</f>
        <v>Influencer353</v>
      </c>
      <c r="B353" s="2" t="s">
        <v>1014</v>
      </c>
      <c r="C353" s="2" t="s">
        <v>1019</v>
      </c>
      <c r="D353" s="2" t="s">
        <v>1044</v>
      </c>
      <c r="E353" s="2" t="str">
        <f>VLOOKUP(TRIM(Table3[[#This Row],[Brand]]), brand[], MATCH("Category", brand[#Headers], 0), FALSE)</f>
        <v>Technology &amp; Gadgets</v>
      </c>
      <c r="F353" s="2" t="s">
        <v>1029</v>
      </c>
      <c r="G353" s="3">
        <v>2869000</v>
      </c>
      <c r="H353" s="15">
        <v>216</v>
      </c>
      <c r="I353" s="3">
        <v>5397000</v>
      </c>
      <c r="J353" s="3">
        <v>500600</v>
      </c>
      <c r="K353" s="3" t="str">
        <f>IF(Table3[[#This Row],[Engagements]]&lt;100000, "low",IF(Table3[[#This Row],[Engagements]]&lt;500000,"medium","high"))</f>
        <v>high</v>
      </c>
      <c r="L353" s="3">
        <v>88970</v>
      </c>
      <c r="M353" s="2">
        <v>14902</v>
      </c>
      <c r="N353" s="2">
        <v>18070</v>
      </c>
      <c r="O353" s="3">
        <v>83030</v>
      </c>
      <c r="P353" s="9">
        <f>Table3[[#This Row],[Revenue Generated ($)]]-Table3[[#This Row],[Campaign Spend ($)]]</f>
        <v>64960</v>
      </c>
    </row>
    <row r="354" spans="1:16" ht="33" x14ac:dyDescent="0.3">
      <c r="A354" s="2" t="str">
        <f>"Influencer" &amp;ROW(Table3[[#This Row],[Influencer Name]])</f>
        <v>Influencer354</v>
      </c>
      <c r="B354" s="2" t="s">
        <v>1015</v>
      </c>
      <c r="C354" s="2" t="s">
        <v>1019</v>
      </c>
      <c r="D354" s="2" t="s">
        <v>1045</v>
      </c>
      <c r="E354" s="2" t="str">
        <f>VLOOKUP(TRIM(Table3[[#This Row],[Brand]]), brand[], MATCH("Category", brand[#Headers], 0), FALSE)</f>
        <v>Technology &amp; Gadgets</v>
      </c>
      <c r="F354" s="2" t="s">
        <v>1030</v>
      </c>
      <c r="G354" s="3">
        <v>2877000</v>
      </c>
      <c r="H354" s="15">
        <v>216.6</v>
      </c>
      <c r="I354" s="3">
        <v>5412000</v>
      </c>
      <c r="J354" s="3">
        <v>502000</v>
      </c>
      <c r="K354" s="3" t="str">
        <f>IF(Table3[[#This Row],[Engagements]]&lt;100000, "low",IF(Table3[[#This Row],[Engagements]]&lt;500000,"medium","high"))</f>
        <v>high</v>
      </c>
      <c r="L354" s="3">
        <v>89220</v>
      </c>
      <c r="M354" s="2">
        <v>14944</v>
      </c>
      <c r="N354" s="2">
        <v>18120</v>
      </c>
      <c r="O354" s="3">
        <v>83260</v>
      </c>
      <c r="P354" s="9">
        <f>Table3[[#This Row],[Revenue Generated ($)]]-Table3[[#This Row],[Campaign Spend ($)]]</f>
        <v>65140</v>
      </c>
    </row>
    <row r="355" spans="1:16" ht="33" x14ac:dyDescent="0.3">
      <c r="A355" s="2" t="str">
        <f>"Influencer" &amp;ROW(Table3[[#This Row],[Influencer Name]])</f>
        <v>Influencer355</v>
      </c>
      <c r="B355" s="2" t="s">
        <v>1016</v>
      </c>
      <c r="C355" s="2" t="s">
        <v>1019</v>
      </c>
      <c r="D355" s="2" t="s">
        <v>1046</v>
      </c>
      <c r="E355" s="2" t="str">
        <f>VLOOKUP(TRIM(Table3[[#This Row],[Brand]]), brand[], MATCH("Category", brand[#Headers], 0), FALSE)</f>
        <v>Technology &amp; Gadgets</v>
      </c>
      <c r="F355" s="2" t="s">
        <v>1031</v>
      </c>
      <c r="G355" s="3">
        <v>2885000</v>
      </c>
      <c r="H355" s="15">
        <v>217.2</v>
      </c>
      <c r="I355" s="3">
        <v>5427000</v>
      </c>
      <c r="J355" s="3">
        <v>503400</v>
      </c>
      <c r="K355" s="3" t="str">
        <f>IF(Table3[[#This Row],[Engagements]]&lt;100000, "low",IF(Table3[[#This Row],[Engagements]]&lt;500000,"medium","high"))</f>
        <v>high</v>
      </c>
      <c r="L355" s="2">
        <v>89470</v>
      </c>
      <c r="M355" s="2">
        <v>14986</v>
      </c>
      <c r="N355" s="2">
        <v>18170</v>
      </c>
      <c r="O355" s="3">
        <v>83490</v>
      </c>
      <c r="P355" s="9">
        <f>Table3[[#This Row],[Revenue Generated ($)]]-Table3[[#This Row],[Campaign Spend ($)]]</f>
        <v>65320</v>
      </c>
    </row>
    <row r="356" spans="1:16" x14ac:dyDescent="0.3">
      <c r="A356" s="2" t="str">
        <f>"Influencer" &amp;ROW(Table3[[#This Row],[Influencer Name]])</f>
        <v>Influencer356</v>
      </c>
      <c r="B356" s="2" t="s">
        <v>1014</v>
      </c>
      <c r="C356" s="2" t="s">
        <v>1019</v>
      </c>
      <c r="D356" s="2" t="s">
        <v>1047</v>
      </c>
      <c r="E356" s="2" t="str">
        <f>VLOOKUP(TRIM(Table3[[#This Row],[Brand]]), brand[], MATCH("Category", brand[#Headers], 0), FALSE)</f>
        <v>Lifestyle &amp; Fitness</v>
      </c>
      <c r="F356" s="2" t="s">
        <v>1026</v>
      </c>
      <c r="G356" s="3">
        <v>2893000</v>
      </c>
      <c r="H356" s="15">
        <v>217.8</v>
      </c>
      <c r="I356" s="3">
        <v>5442000</v>
      </c>
      <c r="J356" s="3">
        <v>504800</v>
      </c>
      <c r="K356" s="3" t="str">
        <f>IF(Table3[[#This Row],[Engagements]]&lt;100000, "low",IF(Table3[[#This Row],[Engagements]]&lt;500000,"medium","high"))</f>
        <v>high</v>
      </c>
      <c r="L356" s="3">
        <v>89720</v>
      </c>
      <c r="M356" s="2">
        <v>15028</v>
      </c>
      <c r="N356" s="2">
        <v>18220</v>
      </c>
      <c r="O356" s="3">
        <v>83720</v>
      </c>
      <c r="P356" s="9">
        <f>Table3[[#This Row],[Revenue Generated ($)]]-Table3[[#This Row],[Campaign Spend ($)]]</f>
        <v>65500</v>
      </c>
    </row>
    <row r="357" spans="1:16" x14ac:dyDescent="0.3">
      <c r="A357" s="2" t="str">
        <f>"Influencer" &amp;ROW(Table3[[#This Row],[Influencer Name]])</f>
        <v>Influencer357</v>
      </c>
      <c r="B357" s="2" t="s">
        <v>1015</v>
      </c>
      <c r="C357" s="2" t="s">
        <v>1019</v>
      </c>
      <c r="D357" s="2" t="s">
        <v>1048</v>
      </c>
      <c r="E357" s="2" t="str">
        <f>VLOOKUP(TRIM(Table3[[#This Row],[Brand]]), brand[], MATCH("Category", brand[#Headers], 0), FALSE)</f>
        <v>Lifestyle &amp; Fitness</v>
      </c>
      <c r="F357" s="2" t="s">
        <v>1027</v>
      </c>
      <c r="G357" s="3">
        <v>2901000</v>
      </c>
      <c r="H357" s="15">
        <v>218.4</v>
      </c>
      <c r="I357" s="3">
        <v>5457000</v>
      </c>
      <c r="J357" s="3">
        <v>506200</v>
      </c>
      <c r="K357" s="3" t="str">
        <f>IF(Table3[[#This Row],[Engagements]]&lt;100000, "low",IF(Table3[[#This Row],[Engagements]]&lt;500000,"medium","high"))</f>
        <v>high</v>
      </c>
      <c r="L357" s="3">
        <v>89970</v>
      </c>
      <c r="M357" s="2">
        <v>15070</v>
      </c>
      <c r="N357" s="2">
        <v>18270</v>
      </c>
      <c r="O357" s="3">
        <v>83950</v>
      </c>
      <c r="P357" s="9">
        <f>Table3[[#This Row],[Revenue Generated ($)]]-Table3[[#This Row],[Campaign Spend ($)]]</f>
        <v>65680</v>
      </c>
    </row>
    <row r="358" spans="1:16" x14ac:dyDescent="0.3">
      <c r="A358" s="2" t="str">
        <f>"Influencer" &amp;ROW(Table3[[#This Row],[Influencer Name]])</f>
        <v>Influencer358</v>
      </c>
      <c r="B358" s="2" t="s">
        <v>1016</v>
      </c>
      <c r="C358" s="2" t="s">
        <v>1019</v>
      </c>
      <c r="D358" t="s">
        <v>1049</v>
      </c>
      <c r="E358" t="str">
        <f>VLOOKUP(TRIM(Table3[[#This Row],[Brand]]), brand[], MATCH("Category", brand[#Headers], 0), FALSE)</f>
        <v>Food &amp; Beverages</v>
      </c>
      <c r="F358" s="2" t="s">
        <v>1028</v>
      </c>
      <c r="G358" s="3">
        <v>2909000</v>
      </c>
      <c r="H358" s="15">
        <v>219</v>
      </c>
      <c r="I358" s="3">
        <v>5472000</v>
      </c>
      <c r="J358" s="3">
        <v>507600</v>
      </c>
      <c r="K358" s="3" t="str">
        <f>IF(Table3[[#This Row],[Engagements]]&lt;100000, "low",IF(Table3[[#This Row],[Engagements]]&lt;500000,"medium","high"))</f>
        <v>high</v>
      </c>
      <c r="L358" s="3">
        <v>90220</v>
      </c>
      <c r="M358" s="2">
        <v>15112</v>
      </c>
      <c r="N358" s="2">
        <v>18320</v>
      </c>
      <c r="O358" s="3">
        <v>84180</v>
      </c>
      <c r="P358" s="9">
        <f>Table3[[#This Row],[Revenue Generated ($)]]-Table3[[#This Row],[Campaign Spend ($)]]</f>
        <v>65860</v>
      </c>
    </row>
    <row r="359" spans="1:16" x14ac:dyDescent="0.3">
      <c r="A359" s="2" t="str">
        <f>"Influencer" &amp;ROW(Table3[[#This Row],[Influencer Name]])</f>
        <v>Influencer359</v>
      </c>
      <c r="B359" s="2" t="s">
        <v>1014</v>
      </c>
      <c r="C359" s="2" t="s">
        <v>1019</v>
      </c>
      <c r="D359" t="s">
        <v>1074</v>
      </c>
      <c r="E359" t="str">
        <f>VLOOKUP(TRIM(Table3[[#This Row],[Brand]]), brand[], MATCH("Category", brand[#Headers], 0), FALSE)</f>
        <v>Food &amp; Beverages</v>
      </c>
      <c r="F359" s="2" t="s">
        <v>1029</v>
      </c>
      <c r="G359" s="3">
        <v>2917000</v>
      </c>
      <c r="H359" s="15">
        <v>219.6</v>
      </c>
      <c r="I359" s="3">
        <v>5487000</v>
      </c>
      <c r="J359" s="3">
        <v>509000</v>
      </c>
      <c r="K359" s="3" t="str">
        <f>IF(Table3[[#This Row],[Engagements]]&lt;100000, "low",IF(Table3[[#This Row],[Engagements]]&lt;500000,"medium","high"))</f>
        <v>high</v>
      </c>
      <c r="L359" s="3">
        <v>90470</v>
      </c>
      <c r="M359" s="2">
        <v>15154</v>
      </c>
      <c r="N359" s="2">
        <v>18370</v>
      </c>
      <c r="O359" s="3">
        <v>84410</v>
      </c>
      <c r="P359" s="9">
        <f>Table3[[#This Row],[Revenue Generated ($)]]-Table3[[#This Row],[Campaign Spend ($)]]</f>
        <v>66040</v>
      </c>
    </row>
    <row r="360" spans="1:16" x14ac:dyDescent="0.3">
      <c r="A360" s="2" t="str">
        <f>"Influencer" &amp;ROW(Table3[[#This Row],[Influencer Name]])</f>
        <v>Influencer360</v>
      </c>
      <c r="B360" s="2" t="s">
        <v>1015</v>
      </c>
      <c r="C360" s="2" t="s">
        <v>1019</v>
      </c>
      <c r="D360" t="s">
        <v>1050</v>
      </c>
      <c r="E360" t="str">
        <f>VLOOKUP(TRIM(Table3[[#This Row],[Brand]]), brand[], MATCH("Category", brand[#Headers], 0), FALSE)</f>
        <v>Food &amp; Beverages</v>
      </c>
      <c r="F360" s="2" t="s">
        <v>1030</v>
      </c>
      <c r="G360" s="3">
        <v>2925000</v>
      </c>
      <c r="H360" s="15">
        <v>220.2</v>
      </c>
      <c r="I360" s="3">
        <v>5502000</v>
      </c>
      <c r="J360" s="3">
        <v>510400</v>
      </c>
      <c r="K360" s="3" t="str">
        <f>IF(Table3[[#This Row],[Engagements]]&lt;100000, "low",IF(Table3[[#This Row],[Engagements]]&lt;500000,"medium","high"))</f>
        <v>high</v>
      </c>
      <c r="L360" s="2">
        <v>90720</v>
      </c>
      <c r="M360" s="2">
        <v>15196</v>
      </c>
      <c r="N360" s="2">
        <v>18420</v>
      </c>
      <c r="O360" s="3">
        <v>84640</v>
      </c>
      <c r="P360" s="9">
        <f>Table3[[#This Row],[Revenue Generated ($)]]-Table3[[#This Row],[Campaign Spend ($)]]</f>
        <v>66220</v>
      </c>
    </row>
    <row r="361" spans="1:16" x14ac:dyDescent="0.3">
      <c r="A361" s="2" t="str">
        <f>"Influencer" &amp;ROW(Table3[[#This Row],[Influencer Name]])</f>
        <v>Influencer361</v>
      </c>
      <c r="B361" s="2" t="s">
        <v>1016</v>
      </c>
      <c r="C361" s="2" t="s">
        <v>1019</v>
      </c>
      <c r="D361" t="s">
        <v>1051</v>
      </c>
      <c r="E361" t="str">
        <f>VLOOKUP(TRIM(Table3[[#This Row],[Brand]]), brand[], MATCH("Category", brand[#Headers], 0), FALSE)</f>
        <v>Food &amp; Beverages</v>
      </c>
      <c r="F361" s="2" t="s">
        <v>1031</v>
      </c>
      <c r="G361" s="3">
        <v>2933000</v>
      </c>
      <c r="H361" s="15">
        <v>220.8</v>
      </c>
      <c r="I361" s="3">
        <v>5517000</v>
      </c>
      <c r="J361" s="3">
        <v>511800</v>
      </c>
      <c r="K361" s="3" t="str">
        <f>IF(Table3[[#This Row],[Engagements]]&lt;100000, "low",IF(Table3[[#This Row],[Engagements]]&lt;500000,"medium","high"))</f>
        <v>high</v>
      </c>
      <c r="L361" s="3">
        <v>90970</v>
      </c>
      <c r="M361" s="2">
        <v>15238</v>
      </c>
      <c r="N361" s="2">
        <v>18470</v>
      </c>
      <c r="O361" s="3">
        <v>84870</v>
      </c>
      <c r="P361" s="9">
        <f>Table3[[#This Row],[Revenue Generated ($)]]-Table3[[#This Row],[Campaign Spend ($)]]</f>
        <v>66400</v>
      </c>
    </row>
    <row r="362" spans="1:16" x14ac:dyDescent="0.3">
      <c r="A362" s="2" t="str">
        <f>"Influencer" &amp;ROW(Table3[[#This Row],[Influencer Name]])</f>
        <v>Influencer362</v>
      </c>
      <c r="B362" s="2" t="s">
        <v>1014</v>
      </c>
      <c r="C362" s="2" t="s">
        <v>1019</v>
      </c>
      <c r="D362" s="2" t="s">
        <v>1038</v>
      </c>
      <c r="E362" s="2" t="str">
        <f>VLOOKUP(TRIM(Table3[[#This Row],[Brand]]), brand[], MATCH("Category", brand[#Headers], 0), FALSE)</f>
        <v>Fashion &amp; Beauty</v>
      </c>
      <c r="F362" s="2" t="s">
        <v>1026</v>
      </c>
      <c r="G362" s="3">
        <v>2941000</v>
      </c>
      <c r="H362" s="15">
        <v>221.4</v>
      </c>
      <c r="I362" s="3">
        <v>5532000</v>
      </c>
      <c r="J362" s="3">
        <v>513200</v>
      </c>
      <c r="K362" s="3" t="str">
        <f>IF(Table3[[#This Row],[Engagements]]&lt;100000, "low",IF(Table3[[#This Row],[Engagements]]&lt;500000,"medium","high"))</f>
        <v>high</v>
      </c>
      <c r="L362" s="3">
        <v>91220</v>
      </c>
      <c r="M362" s="2">
        <v>15280</v>
      </c>
      <c r="N362" s="2">
        <v>18520</v>
      </c>
      <c r="O362" s="3">
        <v>85100</v>
      </c>
      <c r="P362" s="9">
        <f>Table3[[#This Row],[Revenue Generated ($)]]-Table3[[#This Row],[Campaign Spend ($)]]</f>
        <v>66580</v>
      </c>
    </row>
    <row r="363" spans="1:16" x14ac:dyDescent="0.3">
      <c r="A363" s="2" t="str">
        <f>"Influencer" &amp;ROW(Table3[[#This Row],[Influencer Name]])</f>
        <v>Influencer363</v>
      </c>
      <c r="B363" s="2" t="s">
        <v>1015</v>
      </c>
      <c r="C363" s="2" t="s">
        <v>1019</v>
      </c>
      <c r="D363" s="2" t="s">
        <v>1036</v>
      </c>
      <c r="E363" s="2" t="str">
        <f>VLOOKUP(TRIM(Table3[[#This Row],[Brand]]), brand[], MATCH("Category", brand[#Headers], 0), FALSE)</f>
        <v>Fashion &amp; Beauty</v>
      </c>
      <c r="F363" s="2" t="s">
        <v>1027</v>
      </c>
      <c r="G363" s="3">
        <v>2949000</v>
      </c>
      <c r="H363" s="15">
        <v>222</v>
      </c>
      <c r="I363" s="3">
        <v>5547000</v>
      </c>
      <c r="J363" s="3">
        <v>514600</v>
      </c>
      <c r="K363" s="3" t="str">
        <f>IF(Table3[[#This Row],[Engagements]]&lt;100000, "low",IF(Table3[[#This Row],[Engagements]]&lt;500000,"medium","high"))</f>
        <v>high</v>
      </c>
      <c r="L363" s="3">
        <v>91470</v>
      </c>
      <c r="M363" s="2">
        <v>15322</v>
      </c>
      <c r="N363" s="2">
        <v>18570</v>
      </c>
      <c r="O363" s="3">
        <v>85330</v>
      </c>
      <c r="P363" s="9">
        <f>Table3[[#This Row],[Revenue Generated ($)]]-Table3[[#This Row],[Campaign Spend ($)]]</f>
        <v>66760</v>
      </c>
    </row>
    <row r="364" spans="1:16" x14ac:dyDescent="0.3">
      <c r="A364" s="2" t="str">
        <f>"Influencer" &amp;ROW(Table3[[#This Row],[Influencer Name]])</f>
        <v>Influencer364</v>
      </c>
      <c r="B364" s="2" t="s">
        <v>1016</v>
      </c>
      <c r="C364" s="2" t="s">
        <v>1019</v>
      </c>
      <c r="D364" s="2" t="s">
        <v>1034</v>
      </c>
      <c r="E364" s="2" t="str">
        <f>VLOOKUP(TRIM(Table3[[#This Row],[Brand]]), brand[], MATCH("Category", brand[#Headers], 0), FALSE)</f>
        <v>Fashion &amp; Beauty</v>
      </c>
      <c r="F364" s="2" t="s">
        <v>1028</v>
      </c>
      <c r="G364" s="3">
        <v>2957000</v>
      </c>
      <c r="H364" s="15">
        <v>222.6</v>
      </c>
      <c r="I364" s="3">
        <v>5562000</v>
      </c>
      <c r="J364" s="3">
        <v>516000</v>
      </c>
      <c r="K364" s="3" t="str">
        <f>IF(Table3[[#This Row],[Engagements]]&lt;100000, "low",IF(Table3[[#This Row],[Engagements]]&lt;500000,"medium","high"))</f>
        <v>high</v>
      </c>
      <c r="L364" s="3">
        <v>91720</v>
      </c>
      <c r="M364" s="2">
        <v>15364</v>
      </c>
      <c r="N364" s="2">
        <v>18620</v>
      </c>
      <c r="O364" s="3">
        <v>85560</v>
      </c>
      <c r="P364" s="9">
        <f>Table3[[#This Row],[Revenue Generated ($)]]-Table3[[#This Row],[Campaign Spend ($)]]</f>
        <v>66940</v>
      </c>
    </row>
    <row r="365" spans="1:16" x14ac:dyDescent="0.3">
      <c r="A365" s="2" t="str">
        <f>"Influencer" &amp;ROW(Table3[[#This Row],[Influencer Name]])</f>
        <v>Influencer365</v>
      </c>
      <c r="B365" s="2" t="s">
        <v>1014</v>
      </c>
      <c r="C365" s="2" t="s">
        <v>1019</v>
      </c>
      <c r="D365" s="2" t="s">
        <v>1033</v>
      </c>
      <c r="E365" s="2" t="str">
        <f>VLOOKUP(TRIM(Table3[[#This Row],[Brand]]), brand[], MATCH("Category", brand[#Headers], 0), FALSE)</f>
        <v>Fashion &amp; Beauty</v>
      </c>
      <c r="F365" s="2" t="s">
        <v>1029</v>
      </c>
      <c r="G365" s="3">
        <v>2965000</v>
      </c>
      <c r="H365" s="15">
        <v>223.2</v>
      </c>
      <c r="I365" s="3">
        <v>5577000</v>
      </c>
      <c r="J365" s="3">
        <v>517400</v>
      </c>
      <c r="K365" s="3" t="str">
        <f>IF(Table3[[#This Row],[Engagements]]&lt;100000, "low",IF(Table3[[#This Row],[Engagements]]&lt;500000,"medium","high"))</f>
        <v>high</v>
      </c>
      <c r="L365" s="2">
        <v>91970</v>
      </c>
      <c r="M365" s="2">
        <v>15406</v>
      </c>
      <c r="N365" s="2">
        <v>18670</v>
      </c>
      <c r="O365" s="3">
        <v>85790</v>
      </c>
      <c r="P365" s="9">
        <f>Table3[[#This Row],[Revenue Generated ($)]]-Table3[[#This Row],[Campaign Spend ($)]]</f>
        <v>67120</v>
      </c>
    </row>
    <row r="366" spans="1:16" x14ac:dyDescent="0.3">
      <c r="A366" s="2" t="str">
        <f>"Influencer" &amp;ROW(Table3[[#This Row],[Influencer Name]])</f>
        <v>Influencer366</v>
      </c>
      <c r="B366" s="2" t="s">
        <v>1015</v>
      </c>
      <c r="C366" s="2" t="s">
        <v>1019</v>
      </c>
      <c r="D366" s="2" t="s">
        <v>1032</v>
      </c>
      <c r="E366" s="2" t="str">
        <f>VLOOKUP(TRIM(Table3[[#This Row],[Brand]]), brand[], MATCH("Category", brand[#Headers], 0), FALSE)</f>
        <v>Fashion &amp; Beauty</v>
      </c>
      <c r="F366" s="2" t="s">
        <v>1030</v>
      </c>
      <c r="G366" s="3">
        <v>2973000</v>
      </c>
      <c r="H366" s="15">
        <v>223.8</v>
      </c>
      <c r="I366" s="3">
        <v>5592000</v>
      </c>
      <c r="J366" s="3">
        <v>518800</v>
      </c>
      <c r="K366" s="3" t="str">
        <f>IF(Table3[[#This Row],[Engagements]]&lt;100000, "low",IF(Table3[[#This Row],[Engagements]]&lt;500000,"medium","high"))</f>
        <v>high</v>
      </c>
      <c r="L366" s="3">
        <v>92220</v>
      </c>
      <c r="M366" s="2">
        <v>15448</v>
      </c>
      <c r="N366" s="2">
        <v>18720</v>
      </c>
      <c r="O366" s="3">
        <v>86020</v>
      </c>
      <c r="P366" s="9">
        <f>Table3[[#This Row],[Revenue Generated ($)]]-Table3[[#This Row],[Campaign Spend ($)]]</f>
        <v>67300</v>
      </c>
    </row>
    <row r="367" spans="1:16" x14ac:dyDescent="0.3">
      <c r="A367" s="2" t="str">
        <f>"Influencer" &amp;ROW(Table3[[#This Row],[Influencer Name]])</f>
        <v>Influencer367</v>
      </c>
      <c r="B367" s="2" t="s">
        <v>1016</v>
      </c>
      <c r="C367" s="2" t="s">
        <v>1019</v>
      </c>
      <c r="D367" s="2" t="s">
        <v>1035</v>
      </c>
      <c r="E367" s="2" t="str">
        <f>VLOOKUP(TRIM(Table3[[#This Row],[Brand]]), brand[], MATCH("Category", brand[#Headers], 0), FALSE)</f>
        <v>Fashion &amp; Beauty</v>
      </c>
      <c r="F367" s="2" t="s">
        <v>1031</v>
      </c>
      <c r="G367" s="3">
        <v>2981000</v>
      </c>
      <c r="H367" s="15">
        <v>224.4</v>
      </c>
      <c r="I367" s="3">
        <v>5607000</v>
      </c>
      <c r="J367" s="3">
        <v>520200</v>
      </c>
      <c r="K367" s="3" t="str">
        <f>IF(Table3[[#This Row],[Engagements]]&lt;100000, "low",IF(Table3[[#This Row],[Engagements]]&lt;500000,"medium","high"))</f>
        <v>high</v>
      </c>
      <c r="L367" s="3">
        <v>92470</v>
      </c>
      <c r="M367" s="2">
        <v>15490</v>
      </c>
      <c r="N367" s="2">
        <v>18770</v>
      </c>
      <c r="O367" s="3">
        <v>86250</v>
      </c>
      <c r="P367" s="9">
        <f>Table3[[#This Row],[Revenue Generated ($)]]-Table3[[#This Row],[Campaign Spend ($)]]</f>
        <v>67480</v>
      </c>
    </row>
    <row r="368" spans="1:16" x14ac:dyDescent="0.3">
      <c r="A368" s="2" t="str">
        <f>"Influencer" &amp;ROW(Table3[[#This Row],[Influencer Name]])</f>
        <v>Influencer368</v>
      </c>
      <c r="B368" s="2" t="s">
        <v>1014</v>
      </c>
      <c r="C368" s="2" t="s">
        <v>1019</v>
      </c>
      <c r="D368" s="2" t="s">
        <v>1037</v>
      </c>
      <c r="E368" s="2" t="str">
        <f>VLOOKUP(TRIM(Table3[[#This Row],[Brand]]), brand[], MATCH("Category", brand[#Headers], 0), FALSE)</f>
        <v>Fashion &amp; Beauty</v>
      </c>
      <c r="F368" s="2" t="s">
        <v>1026</v>
      </c>
      <c r="G368" s="3">
        <v>2989000</v>
      </c>
      <c r="H368" s="15">
        <v>225</v>
      </c>
      <c r="I368" s="3">
        <v>5622000</v>
      </c>
      <c r="J368" s="3">
        <v>521600</v>
      </c>
      <c r="K368" s="3" t="str">
        <f>IF(Table3[[#This Row],[Engagements]]&lt;100000, "low",IF(Table3[[#This Row],[Engagements]]&lt;500000,"medium","high"))</f>
        <v>high</v>
      </c>
      <c r="L368" s="3">
        <v>92720</v>
      </c>
      <c r="M368" s="2">
        <v>15532</v>
      </c>
      <c r="N368" s="2">
        <v>18820</v>
      </c>
      <c r="O368" s="3">
        <v>86480</v>
      </c>
      <c r="P368" s="9">
        <f>Table3[[#This Row],[Revenue Generated ($)]]-Table3[[#This Row],[Campaign Spend ($)]]</f>
        <v>67660</v>
      </c>
    </row>
    <row r="369" spans="1:16" ht="33" x14ac:dyDescent="0.3">
      <c r="A369" s="2" t="str">
        <f>"Influencer" &amp;ROW(Table3[[#This Row],[Influencer Name]])</f>
        <v>Influencer369</v>
      </c>
      <c r="B369" s="2" t="s">
        <v>1015</v>
      </c>
      <c r="C369" s="2" t="s">
        <v>1019</v>
      </c>
      <c r="D369" s="2" t="s">
        <v>1073</v>
      </c>
      <c r="E369" s="2" t="str">
        <f>VLOOKUP(TRIM(Table3[[#This Row],[Brand]]), brand[], MATCH("Category", brand[#Headers], 0), FALSE)</f>
        <v>Food &amp; Beverages</v>
      </c>
      <c r="F369" s="2" t="s">
        <v>1027</v>
      </c>
      <c r="G369" s="3">
        <v>2997000</v>
      </c>
      <c r="H369" s="15">
        <v>225.6</v>
      </c>
      <c r="I369" s="3">
        <v>5637000</v>
      </c>
      <c r="J369" s="3">
        <v>523000</v>
      </c>
      <c r="K369" s="3" t="str">
        <f>IF(Table3[[#This Row],[Engagements]]&lt;100000, "low",IF(Table3[[#This Row],[Engagements]]&lt;500000,"medium","high"))</f>
        <v>high</v>
      </c>
      <c r="L369" s="3">
        <v>92970</v>
      </c>
      <c r="M369" s="2">
        <v>15574</v>
      </c>
      <c r="N369" s="2">
        <v>18870</v>
      </c>
      <c r="O369" s="3">
        <v>86710</v>
      </c>
      <c r="P369" s="9">
        <f>Table3[[#This Row],[Revenue Generated ($)]]-Table3[[#This Row],[Campaign Spend ($)]]</f>
        <v>67840</v>
      </c>
    </row>
    <row r="370" spans="1:16" x14ac:dyDescent="0.3">
      <c r="A370" s="2" t="str">
        <f>"Influencer" &amp;ROW(Table3[[#This Row],[Influencer Name]])</f>
        <v>Influencer370</v>
      </c>
      <c r="B370" s="2" t="s">
        <v>1016</v>
      </c>
      <c r="C370" s="2" t="s">
        <v>1019</v>
      </c>
      <c r="D370" s="2" t="s">
        <v>1037</v>
      </c>
      <c r="E370" s="2" t="str">
        <f>VLOOKUP(TRIM(Table3[[#This Row],[Brand]]), brand[], MATCH("Category", brand[#Headers], 0), FALSE)</f>
        <v>Fashion &amp; Beauty</v>
      </c>
      <c r="F370" s="2" t="s">
        <v>1028</v>
      </c>
      <c r="G370" s="3">
        <v>3005000</v>
      </c>
      <c r="H370" s="15">
        <v>226.2</v>
      </c>
      <c r="I370" s="3">
        <v>5652000</v>
      </c>
      <c r="J370" s="3">
        <v>524400</v>
      </c>
      <c r="K370" s="3" t="str">
        <f>IF(Table3[[#This Row],[Engagements]]&lt;100000, "low",IF(Table3[[#This Row],[Engagements]]&lt;500000,"medium","high"))</f>
        <v>high</v>
      </c>
      <c r="L370" s="2">
        <v>93220</v>
      </c>
      <c r="M370" s="2">
        <v>15616</v>
      </c>
      <c r="N370" s="2">
        <v>18920</v>
      </c>
      <c r="O370" s="3">
        <v>86940</v>
      </c>
      <c r="P370" s="9">
        <f>Table3[[#This Row],[Revenue Generated ($)]]-Table3[[#This Row],[Campaign Spend ($)]]</f>
        <v>68020</v>
      </c>
    </row>
    <row r="371" spans="1:16" x14ac:dyDescent="0.3">
      <c r="A371" s="2" t="str">
        <f>"Influencer" &amp;ROW(Table3[[#This Row],[Influencer Name]])</f>
        <v>Influencer371</v>
      </c>
      <c r="B371" s="2" t="s">
        <v>1014</v>
      </c>
      <c r="C371" s="2" t="s">
        <v>1019</v>
      </c>
      <c r="D371" s="2" t="s">
        <v>1037</v>
      </c>
      <c r="E371" s="2" t="str">
        <f>VLOOKUP(TRIM(Table3[[#This Row],[Brand]]), brand[], MATCH("Category", brand[#Headers], 0), FALSE)</f>
        <v>Fashion &amp; Beauty</v>
      </c>
      <c r="F371" s="2" t="s">
        <v>1029</v>
      </c>
      <c r="G371" s="3">
        <v>3013000</v>
      </c>
      <c r="H371" s="15">
        <v>226.8</v>
      </c>
      <c r="I371" s="3">
        <v>5667000</v>
      </c>
      <c r="J371" s="3">
        <v>525800</v>
      </c>
      <c r="K371" s="3" t="str">
        <f>IF(Table3[[#This Row],[Engagements]]&lt;100000, "low",IF(Table3[[#This Row],[Engagements]]&lt;500000,"medium","high"))</f>
        <v>high</v>
      </c>
      <c r="L371" s="3">
        <v>93470</v>
      </c>
      <c r="M371" s="2">
        <v>15658</v>
      </c>
      <c r="N371" s="2">
        <v>18970</v>
      </c>
      <c r="O371" s="3">
        <v>87170</v>
      </c>
      <c r="P371" s="9">
        <f>Table3[[#This Row],[Revenue Generated ($)]]-Table3[[#This Row],[Campaign Spend ($)]]</f>
        <v>68200</v>
      </c>
    </row>
    <row r="372" spans="1:16" x14ac:dyDescent="0.3">
      <c r="A372" s="2" t="str">
        <f>"Influencer" &amp;ROW(Table3[[#This Row],[Influencer Name]])</f>
        <v>Influencer372</v>
      </c>
      <c r="B372" s="2" t="s">
        <v>1015</v>
      </c>
      <c r="C372" s="2" t="s">
        <v>1019</v>
      </c>
      <c r="D372" t="s">
        <v>1039</v>
      </c>
      <c r="E372" t="str">
        <f>VLOOKUP(TRIM(Table3[[#This Row],[Brand]]), brand[], MATCH("Category", brand[#Headers], 0), FALSE)</f>
        <v>E-commerce &amp; Online Services</v>
      </c>
      <c r="F372" s="2" t="s">
        <v>1030</v>
      </c>
      <c r="G372" s="3">
        <v>3021000</v>
      </c>
      <c r="H372" s="15">
        <v>227.4</v>
      </c>
      <c r="I372" s="3">
        <v>5682000</v>
      </c>
      <c r="J372" s="3">
        <v>527200</v>
      </c>
      <c r="K372" s="3" t="str">
        <f>IF(Table3[[#This Row],[Engagements]]&lt;100000, "low",IF(Table3[[#This Row],[Engagements]]&lt;500000,"medium","high"))</f>
        <v>high</v>
      </c>
      <c r="L372" s="3">
        <v>93720</v>
      </c>
      <c r="M372" s="2">
        <v>15700</v>
      </c>
      <c r="N372" s="2">
        <v>19020</v>
      </c>
      <c r="O372" s="3">
        <v>87400</v>
      </c>
      <c r="P372" s="9">
        <f>Table3[[#This Row],[Revenue Generated ($)]]-Table3[[#This Row],[Campaign Spend ($)]]</f>
        <v>68380</v>
      </c>
    </row>
    <row r="373" spans="1:16" x14ac:dyDescent="0.3">
      <c r="A373" s="2" t="str">
        <f>"Influencer" &amp;ROW(Table3[[#This Row],[Influencer Name]])</f>
        <v>Influencer373</v>
      </c>
      <c r="B373" s="2" t="s">
        <v>1016</v>
      </c>
      <c r="C373" s="2" t="s">
        <v>1019</v>
      </c>
      <c r="D373" t="s">
        <v>1040</v>
      </c>
      <c r="E373" t="str">
        <f>VLOOKUP(TRIM(Table3[[#This Row],[Brand]]), brand[], MATCH("Category", brand[#Headers], 0), FALSE)</f>
        <v>E-commerce &amp; Online Services</v>
      </c>
      <c r="F373" s="2" t="s">
        <v>1031</v>
      </c>
      <c r="G373" s="3">
        <v>3029000</v>
      </c>
      <c r="H373" s="15">
        <v>228</v>
      </c>
      <c r="I373" s="3">
        <v>5697000</v>
      </c>
      <c r="J373" s="3">
        <v>528600</v>
      </c>
      <c r="K373" s="3" t="str">
        <f>IF(Table3[[#This Row],[Engagements]]&lt;100000, "low",IF(Table3[[#This Row],[Engagements]]&lt;500000,"medium","high"))</f>
        <v>high</v>
      </c>
      <c r="L373" s="3">
        <v>93970</v>
      </c>
      <c r="M373" s="2">
        <v>15742</v>
      </c>
      <c r="N373" s="2">
        <v>19070</v>
      </c>
      <c r="O373" s="3">
        <v>87630</v>
      </c>
      <c r="P373" s="9">
        <f>Table3[[#This Row],[Revenue Generated ($)]]-Table3[[#This Row],[Campaign Spend ($)]]</f>
        <v>68560</v>
      </c>
    </row>
    <row r="374" spans="1:16" x14ac:dyDescent="0.3">
      <c r="A374" s="2" t="str">
        <f>"Influencer" &amp;ROW(Table3[[#This Row],[Influencer Name]])</f>
        <v>Influencer374</v>
      </c>
      <c r="B374" s="2" t="s">
        <v>1014</v>
      </c>
      <c r="C374" s="2" t="s">
        <v>1019</v>
      </c>
      <c r="D374" t="s">
        <v>1041</v>
      </c>
      <c r="E374" t="str">
        <f>VLOOKUP(TRIM(Table3[[#This Row],[Brand]]), brand[], MATCH("Category", brand[#Headers], 0), FALSE)</f>
        <v>E-commerce &amp; Online Services</v>
      </c>
      <c r="F374" s="2" t="s">
        <v>1026</v>
      </c>
      <c r="G374" s="3">
        <v>3037000</v>
      </c>
      <c r="H374" s="15">
        <v>228.6</v>
      </c>
      <c r="I374" s="3">
        <v>5712000</v>
      </c>
      <c r="J374" s="3">
        <v>530000</v>
      </c>
      <c r="K374" s="3" t="str">
        <f>IF(Table3[[#This Row],[Engagements]]&lt;100000, "low",IF(Table3[[#This Row],[Engagements]]&lt;500000,"medium","high"))</f>
        <v>high</v>
      </c>
      <c r="L374" s="3">
        <v>94220</v>
      </c>
      <c r="M374" s="2">
        <v>15784</v>
      </c>
      <c r="N374" s="2">
        <v>19120</v>
      </c>
      <c r="O374" s="3">
        <v>87860</v>
      </c>
      <c r="P374" s="9">
        <f>Table3[[#This Row],[Revenue Generated ($)]]-Table3[[#This Row],[Campaign Spend ($)]]</f>
        <v>68740</v>
      </c>
    </row>
    <row r="375" spans="1:16" x14ac:dyDescent="0.3">
      <c r="A375" s="2" t="str">
        <f>"Influencer" &amp;ROW(Table3[[#This Row],[Influencer Name]])</f>
        <v>Influencer375</v>
      </c>
      <c r="B375" s="2" t="s">
        <v>1015</v>
      </c>
      <c r="C375" s="2" t="s">
        <v>1019</v>
      </c>
      <c r="D375" t="s">
        <v>1042</v>
      </c>
      <c r="E375" t="str">
        <f>VLOOKUP(TRIM(Table3[[#This Row],[Brand]]), brand[], MATCH("Category", brand[#Headers], 0), FALSE)</f>
        <v>E-commerce &amp; Online Services</v>
      </c>
      <c r="F375" s="2" t="s">
        <v>1027</v>
      </c>
      <c r="G375" s="3">
        <v>3045000</v>
      </c>
      <c r="H375" s="15">
        <v>229.2</v>
      </c>
      <c r="I375" s="3">
        <v>5727000</v>
      </c>
      <c r="J375" s="3">
        <v>531400</v>
      </c>
      <c r="K375" s="3" t="str">
        <f>IF(Table3[[#This Row],[Engagements]]&lt;100000, "low",IF(Table3[[#This Row],[Engagements]]&lt;500000,"medium","high"))</f>
        <v>high</v>
      </c>
      <c r="L375" s="2">
        <v>94470</v>
      </c>
      <c r="M375" s="2">
        <v>15826</v>
      </c>
      <c r="N375" s="2">
        <v>19170</v>
      </c>
      <c r="O375" s="3">
        <v>88090</v>
      </c>
      <c r="P375" s="9">
        <f>Table3[[#This Row],[Revenue Generated ($)]]-Table3[[#This Row],[Campaign Spend ($)]]</f>
        <v>68920</v>
      </c>
    </row>
    <row r="376" spans="1:16" x14ac:dyDescent="0.3">
      <c r="A376" s="2" t="str">
        <f>"Influencer" &amp;ROW(Table3[[#This Row],[Influencer Name]])</f>
        <v>Influencer376</v>
      </c>
      <c r="B376" s="2" t="s">
        <v>1016</v>
      </c>
      <c r="C376" s="2" t="s">
        <v>1019</v>
      </c>
      <c r="D376" t="s">
        <v>1043</v>
      </c>
      <c r="E376" t="str">
        <f>VLOOKUP(TRIM(Table3[[#This Row],[Brand]]), brand[], MATCH("Category", brand[#Headers], 0), FALSE)</f>
        <v>E-commerce &amp; Online Services</v>
      </c>
      <c r="F376" s="2" t="s">
        <v>1028</v>
      </c>
      <c r="G376" s="3">
        <v>3053000</v>
      </c>
      <c r="H376" s="15">
        <v>229.8</v>
      </c>
      <c r="I376" s="3">
        <v>5742000</v>
      </c>
      <c r="J376" s="3">
        <v>532800</v>
      </c>
      <c r="K376" s="3" t="str">
        <f>IF(Table3[[#This Row],[Engagements]]&lt;100000, "low",IF(Table3[[#This Row],[Engagements]]&lt;500000,"medium","high"))</f>
        <v>high</v>
      </c>
      <c r="L376" s="3">
        <v>94720</v>
      </c>
      <c r="M376" s="2">
        <v>15868</v>
      </c>
      <c r="N376" s="2">
        <v>19220</v>
      </c>
      <c r="O376" s="3">
        <v>88320</v>
      </c>
      <c r="P376" s="9">
        <f>Table3[[#This Row],[Revenue Generated ($)]]-Table3[[#This Row],[Campaign Spend ($)]]</f>
        <v>69100</v>
      </c>
    </row>
    <row r="377" spans="1:16" ht="33" x14ac:dyDescent="0.3">
      <c r="A377" s="2" t="str">
        <f>"Influencer" &amp;ROW(Table3[[#This Row],[Influencer Name]])</f>
        <v>Influencer377</v>
      </c>
      <c r="B377" s="2" t="s">
        <v>1014</v>
      </c>
      <c r="C377" s="2" t="s">
        <v>1019</v>
      </c>
      <c r="D377" s="2" t="s">
        <v>1044</v>
      </c>
      <c r="E377" s="2" t="str">
        <f>VLOOKUP(TRIM(Table3[[#This Row],[Brand]]), brand[], MATCH("Category", brand[#Headers], 0), FALSE)</f>
        <v>Technology &amp; Gadgets</v>
      </c>
      <c r="F377" s="2" t="s">
        <v>1029</v>
      </c>
      <c r="G377" s="3">
        <v>3061000</v>
      </c>
      <c r="H377" s="15">
        <v>230.4</v>
      </c>
      <c r="I377" s="3">
        <v>5757000</v>
      </c>
      <c r="J377" s="3">
        <v>534200</v>
      </c>
      <c r="K377" s="3" t="str">
        <f>IF(Table3[[#This Row],[Engagements]]&lt;100000, "low",IF(Table3[[#This Row],[Engagements]]&lt;500000,"medium","high"))</f>
        <v>high</v>
      </c>
      <c r="L377" s="3">
        <v>94970</v>
      </c>
      <c r="M377" s="2">
        <v>15910</v>
      </c>
      <c r="N377" s="2">
        <v>19270</v>
      </c>
      <c r="O377" s="3">
        <v>88550</v>
      </c>
      <c r="P377" s="9">
        <f>Table3[[#This Row],[Revenue Generated ($)]]-Table3[[#This Row],[Campaign Spend ($)]]</f>
        <v>69280</v>
      </c>
    </row>
    <row r="378" spans="1:16" ht="33" x14ac:dyDescent="0.3">
      <c r="A378" s="2" t="str">
        <f>"Influencer" &amp;ROW(Table3[[#This Row],[Influencer Name]])</f>
        <v>Influencer378</v>
      </c>
      <c r="B378" s="2" t="s">
        <v>1015</v>
      </c>
      <c r="C378" s="2" t="s">
        <v>1018</v>
      </c>
      <c r="D378" s="2" t="s">
        <v>1045</v>
      </c>
      <c r="E378" s="2" t="str">
        <f>VLOOKUP(TRIM(Table3[[#This Row],[Brand]]), brand[], MATCH("Category", brand[#Headers], 0), FALSE)</f>
        <v>Technology &amp; Gadgets</v>
      </c>
      <c r="F378" s="2" t="s">
        <v>1030</v>
      </c>
      <c r="G378" s="3">
        <v>3069000</v>
      </c>
      <c r="H378" s="15">
        <v>231</v>
      </c>
      <c r="I378" s="3">
        <v>5772000</v>
      </c>
      <c r="J378" s="3">
        <v>535600</v>
      </c>
      <c r="K378" s="3" t="str">
        <f>IF(Table3[[#This Row],[Engagements]]&lt;100000, "low",IF(Table3[[#This Row],[Engagements]]&lt;500000,"medium","high"))</f>
        <v>high</v>
      </c>
      <c r="L378" s="3">
        <v>95220</v>
      </c>
      <c r="M378" s="2">
        <v>15952</v>
      </c>
      <c r="N378" s="2">
        <v>19320</v>
      </c>
      <c r="O378" s="3">
        <v>88780</v>
      </c>
      <c r="P378" s="9">
        <f>Table3[[#This Row],[Revenue Generated ($)]]-Table3[[#This Row],[Campaign Spend ($)]]</f>
        <v>69460</v>
      </c>
    </row>
    <row r="379" spans="1:16" ht="33" x14ac:dyDescent="0.3">
      <c r="A379" s="2" t="str">
        <f>"Influencer" &amp;ROW(Table3[[#This Row],[Influencer Name]])</f>
        <v>Influencer379</v>
      </c>
      <c r="B379" s="2" t="s">
        <v>1016</v>
      </c>
      <c r="C379" s="2" t="s">
        <v>1019</v>
      </c>
      <c r="D379" s="2" t="s">
        <v>1046</v>
      </c>
      <c r="E379" s="2" t="str">
        <f>VLOOKUP(TRIM(Table3[[#This Row],[Brand]]), brand[], MATCH("Category", brand[#Headers], 0), FALSE)</f>
        <v>Technology &amp; Gadgets</v>
      </c>
      <c r="F379" s="2" t="s">
        <v>1031</v>
      </c>
      <c r="G379" s="3">
        <v>3077000</v>
      </c>
      <c r="H379" s="15">
        <v>231.6</v>
      </c>
      <c r="I379" s="3">
        <v>5787000</v>
      </c>
      <c r="J379" s="3">
        <v>537000</v>
      </c>
      <c r="K379" s="3" t="str">
        <f>IF(Table3[[#This Row],[Engagements]]&lt;100000, "low",IF(Table3[[#This Row],[Engagements]]&lt;500000,"medium","high"))</f>
        <v>high</v>
      </c>
      <c r="L379" s="3">
        <v>95470</v>
      </c>
      <c r="M379" s="2">
        <v>15994</v>
      </c>
      <c r="N379" s="2">
        <v>19370</v>
      </c>
      <c r="O379" s="3">
        <v>89010</v>
      </c>
      <c r="P379" s="9">
        <f>Table3[[#This Row],[Revenue Generated ($)]]-Table3[[#This Row],[Campaign Spend ($)]]</f>
        <v>69640</v>
      </c>
    </row>
    <row r="380" spans="1:16" x14ac:dyDescent="0.3">
      <c r="A380" s="2" t="str">
        <f>"Influencer" &amp;ROW(Table3[[#This Row],[Influencer Name]])</f>
        <v>Influencer380</v>
      </c>
      <c r="B380" s="2" t="s">
        <v>1014</v>
      </c>
      <c r="C380" s="2" t="s">
        <v>1020</v>
      </c>
      <c r="D380" s="2" t="s">
        <v>1047</v>
      </c>
      <c r="E380" s="2" t="str">
        <f>VLOOKUP(TRIM(Table3[[#This Row],[Brand]]), brand[], MATCH("Category", brand[#Headers], 0), FALSE)</f>
        <v>Lifestyle &amp; Fitness</v>
      </c>
      <c r="F380" s="2" t="s">
        <v>1026</v>
      </c>
      <c r="G380" s="3">
        <v>3085000</v>
      </c>
      <c r="H380" s="15">
        <v>232.2</v>
      </c>
      <c r="I380" s="3">
        <v>5802000</v>
      </c>
      <c r="J380" s="3">
        <v>538400</v>
      </c>
      <c r="K380" s="3" t="str">
        <f>IF(Table3[[#This Row],[Engagements]]&lt;100000, "low",IF(Table3[[#This Row],[Engagements]]&lt;500000,"medium","high"))</f>
        <v>high</v>
      </c>
      <c r="L380" s="2">
        <v>95720</v>
      </c>
      <c r="M380" s="2">
        <v>16036</v>
      </c>
      <c r="N380" s="2">
        <v>19420</v>
      </c>
      <c r="O380" s="3">
        <v>89240</v>
      </c>
      <c r="P380" s="9">
        <f>Table3[[#This Row],[Revenue Generated ($)]]-Table3[[#This Row],[Campaign Spend ($)]]</f>
        <v>69820</v>
      </c>
    </row>
    <row r="381" spans="1:16" x14ac:dyDescent="0.3">
      <c r="A381" s="2" t="str">
        <f>"Influencer" &amp;ROW(Table3[[#This Row],[Influencer Name]])</f>
        <v>Influencer381</v>
      </c>
      <c r="B381" s="2" t="s">
        <v>1015</v>
      </c>
      <c r="C381" s="2" t="s">
        <v>1021</v>
      </c>
      <c r="D381" s="2" t="s">
        <v>1048</v>
      </c>
      <c r="E381" s="2" t="str">
        <f>VLOOKUP(TRIM(Table3[[#This Row],[Brand]]), brand[], MATCH("Category", brand[#Headers], 0), FALSE)</f>
        <v>Lifestyle &amp; Fitness</v>
      </c>
      <c r="F381" s="2" t="s">
        <v>1027</v>
      </c>
      <c r="G381" s="3">
        <v>3093000</v>
      </c>
      <c r="H381" s="15">
        <v>232.8</v>
      </c>
      <c r="I381" s="3">
        <v>5817000</v>
      </c>
      <c r="J381" s="3">
        <v>539800</v>
      </c>
      <c r="K381" s="3" t="str">
        <f>IF(Table3[[#This Row],[Engagements]]&lt;100000, "low",IF(Table3[[#This Row],[Engagements]]&lt;500000,"medium","high"))</f>
        <v>high</v>
      </c>
      <c r="L381" s="3">
        <v>95970</v>
      </c>
      <c r="M381" s="2">
        <v>16078</v>
      </c>
      <c r="N381" s="2">
        <v>19470</v>
      </c>
      <c r="O381" s="3">
        <v>89470</v>
      </c>
      <c r="P381" s="9">
        <f>Table3[[#This Row],[Revenue Generated ($)]]-Table3[[#This Row],[Campaign Spend ($)]]</f>
        <v>70000</v>
      </c>
    </row>
    <row r="382" spans="1:16" x14ac:dyDescent="0.3">
      <c r="A382" s="2" t="str">
        <f>"Influencer" &amp;ROW(Table3[[#This Row],[Influencer Name]])</f>
        <v>Influencer382</v>
      </c>
      <c r="B382" s="2" t="s">
        <v>1016</v>
      </c>
      <c r="C382" s="2" t="s">
        <v>1017</v>
      </c>
      <c r="D382" t="s">
        <v>1049</v>
      </c>
      <c r="E382" t="str">
        <f>VLOOKUP(TRIM(Table3[[#This Row],[Brand]]), brand[], MATCH("Category", brand[#Headers], 0), FALSE)</f>
        <v>Food &amp; Beverages</v>
      </c>
      <c r="F382" s="2" t="s">
        <v>1028</v>
      </c>
      <c r="G382" s="3">
        <v>3101000</v>
      </c>
      <c r="H382" s="15">
        <v>233.4</v>
      </c>
      <c r="I382" s="3">
        <v>5832000</v>
      </c>
      <c r="J382" s="3">
        <v>541200</v>
      </c>
      <c r="K382" s="3" t="str">
        <f>IF(Table3[[#This Row],[Engagements]]&lt;100000, "low",IF(Table3[[#This Row],[Engagements]]&lt;500000,"medium","high"))</f>
        <v>high</v>
      </c>
      <c r="L382" s="3">
        <v>96220</v>
      </c>
      <c r="M382" s="2">
        <v>16120</v>
      </c>
      <c r="N382" s="2">
        <v>19520</v>
      </c>
      <c r="O382" s="3">
        <v>89700</v>
      </c>
      <c r="P382" s="9">
        <f>Table3[[#This Row],[Revenue Generated ($)]]-Table3[[#This Row],[Campaign Spend ($)]]</f>
        <v>70180</v>
      </c>
    </row>
    <row r="383" spans="1:16" x14ac:dyDescent="0.3">
      <c r="A383" s="2" t="str">
        <f>"Influencer" &amp;ROW(Table3[[#This Row],[Influencer Name]])</f>
        <v>Influencer383</v>
      </c>
      <c r="B383" s="2" t="s">
        <v>1014</v>
      </c>
      <c r="C383" s="2" t="s">
        <v>1018</v>
      </c>
      <c r="D383" t="s">
        <v>1074</v>
      </c>
      <c r="E383" t="str">
        <f>VLOOKUP(TRIM(Table3[[#This Row],[Brand]]), brand[], MATCH("Category", brand[#Headers], 0), FALSE)</f>
        <v>Food &amp; Beverages</v>
      </c>
      <c r="F383" s="2" t="s">
        <v>1029</v>
      </c>
      <c r="G383" s="3">
        <v>3109000</v>
      </c>
      <c r="H383" s="15">
        <v>234</v>
      </c>
      <c r="I383" s="3">
        <v>5847000</v>
      </c>
      <c r="J383" s="3">
        <v>542600</v>
      </c>
      <c r="K383" s="3" t="str">
        <f>IF(Table3[[#This Row],[Engagements]]&lt;100000, "low",IF(Table3[[#This Row],[Engagements]]&lt;500000,"medium","high"))</f>
        <v>high</v>
      </c>
      <c r="L383" s="3">
        <v>96470</v>
      </c>
      <c r="M383" s="2">
        <v>16162</v>
      </c>
      <c r="N383" s="2">
        <v>19570</v>
      </c>
      <c r="O383" s="3">
        <v>89930</v>
      </c>
      <c r="P383" s="9">
        <f>Table3[[#This Row],[Revenue Generated ($)]]-Table3[[#This Row],[Campaign Spend ($)]]</f>
        <v>70360</v>
      </c>
    </row>
    <row r="384" spans="1:16" x14ac:dyDescent="0.3">
      <c r="A384" s="2" t="str">
        <f>"Influencer" &amp;ROW(Table3[[#This Row],[Influencer Name]])</f>
        <v>Influencer384</v>
      </c>
      <c r="B384" s="2" t="s">
        <v>1015</v>
      </c>
      <c r="C384" s="2" t="s">
        <v>1019</v>
      </c>
      <c r="D384" t="s">
        <v>1050</v>
      </c>
      <c r="E384" t="str">
        <f>VLOOKUP(TRIM(Table3[[#This Row],[Brand]]), brand[], MATCH("Category", brand[#Headers], 0), FALSE)</f>
        <v>Food &amp; Beverages</v>
      </c>
      <c r="F384" s="2" t="s">
        <v>1030</v>
      </c>
      <c r="G384" s="3">
        <v>3117000</v>
      </c>
      <c r="H384" s="15">
        <v>234.6</v>
      </c>
      <c r="I384" s="3">
        <v>5862000</v>
      </c>
      <c r="J384" s="3">
        <v>544000</v>
      </c>
      <c r="K384" s="3" t="str">
        <f>IF(Table3[[#This Row],[Engagements]]&lt;100000, "low",IF(Table3[[#This Row],[Engagements]]&lt;500000,"medium","high"))</f>
        <v>high</v>
      </c>
      <c r="L384" s="3">
        <v>96720</v>
      </c>
      <c r="M384" s="2">
        <v>16204</v>
      </c>
      <c r="N384" s="2">
        <v>19620</v>
      </c>
      <c r="O384" s="3">
        <v>90160</v>
      </c>
      <c r="P384" s="9">
        <f>Table3[[#This Row],[Revenue Generated ($)]]-Table3[[#This Row],[Campaign Spend ($)]]</f>
        <v>70540</v>
      </c>
    </row>
    <row r="385" spans="1:16" x14ac:dyDescent="0.3">
      <c r="A385" s="2" t="str">
        <f>"Influencer" &amp;ROW(Table3[[#This Row],[Influencer Name]])</f>
        <v>Influencer385</v>
      </c>
      <c r="B385" s="2" t="s">
        <v>1016</v>
      </c>
      <c r="C385" s="2" t="s">
        <v>1020</v>
      </c>
      <c r="D385" t="s">
        <v>1051</v>
      </c>
      <c r="E385" t="str">
        <f>VLOOKUP(TRIM(Table3[[#This Row],[Brand]]), brand[], MATCH("Category", brand[#Headers], 0), FALSE)</f>
        <v>Food &amp; Beverages</v>
      </c>
      <c r="F385" s="2" t="s">
        <v>1031</v>
      </c>
      <c r="G385" s="3">
        <v>3125000</v>
      </c>
      <c r="H385" s="15">
        <v>235.2</v>
      </c>
      <c r="I385" s="3">
        <v>5877000</v>
      </c>
      <c r="J385" s="3">
        <v>545400</v>
      </c>
      <c r="K385" s="3" t="str">
        <f>IF(Table3[[#This Row],[Engagements]]&lt;100000, "low",IF(Table3[[#This Row],[Engagements]]&lt;500000,"medium","high"))</f>
        <v>high</v>
      </c>
      <c r="L385" s="2">
        <v>96970</v>
      </c>
      <c r="M385" s="2">
        <v>16246</v>
      </c>
      <c r="N385" s="2">
        <v>19670</v>
      </c>
      <c r="O385" s="3">
        <v>90390</v>
      </c>
      <c r="P385" s="9">
        <f>Table3[[#This Row],[Revenue Generated ($)]]-Table3[[#This Row],[Campaign Spend ($)]]</f>
        <v>70720</v>
      </c>
    </row>
    <row r="386" spans="1:16" x14ac:dyDescent="0.3">
      <c r="A386" s="2" t="str">
        <f>"Influencer" &amp;ROW(Table3[[#This Row],[Influencer Name]])</f>
        <v>Influencer386</v>
      </c>
      <c r="B386" s="2" t="s">
        <v>1014</v>
      </c>
      <c r="C386" s="2" t="s">
        <v>1021</v>
      </c>
      <c r="D386" s="2" t="s">
        <v>1038</v>
      </c>
      <c r="E386" s="2" t="str">
        <f>VLOOKUP(TRIM(Table3[[#This Row],[Brand]]), brand[], MATCH("Category", brand[#Headers], 0), FALSE)</f>
        <v>Fashion &amp; Beauty</v>
      </c>
      <c r="F386" s="2" t="s">
        <v>1026</v>
      </c>
      <c r="G386" s="3">
        <v>3133000</v>
      </c>
      <c r="H386" s="15">
        <v>235.8</v>
      </c>
      <c r="I386" s="3">
        <v>5892000</v>
      </c>
      <c r="J386" s="3">
        <v>546800</v>
      </c>
      <c r="K386" s="3" t="str">
        <f>IF(Table3[[#This Row],[Engagements]]&lt;100000, "low",IF(Table3[[#This Row],[Engagements]]&lt;500000,"medium","high"))</f>
        <v>high</v>
      </c>
      <c r="L386" s="3">
        <v>97220</v>
      </c>
      <c r="M386" s="2">
        <v>16288</v>
      </c>
      <c r="N386" s="2">
        <v>19720</v>
      </c>
      <c r="O386" s="3">
        <v>90620</v>
      </c>
      <c r="P386" s="9">
        <f>Table3[[#This Row],[Revenue Generated ($)]]-Table3[[#This Row],[Campaign Spend ($)]]</f>
        <v>70900</v>
      </c>
    </row>
    <row r="387" spans="1:16" x14ac:dyDescent="0.3">
      <c r="A387" s="2" t="str">
        <f>"Influencer" &amp;ROW(Table3[[#This Row],[Influencer Name]])</f>
        <v>Influencer387</v>
      </c>
      <c r="B387" s="2" t="s">
        <v>1015</v>
      </c>
      <c r="C387" s="2" t="s">
        <v>1017</v>
      </c>
      <c r="D387" s="2" t="s">
        <v>1036</v>
      </c>
      <c r="E387" s="2" t="str">
        <f>VLOOKUP(TRIM(Table3[[#This Row],[Brand]]), brand[], MATCH("Category", brand[#Headers], 0), FALSE)</f>
        <v>Fashion &amp; Beauty</v>
      </c>
      <c r="F387" s="2" t="s">
        <v>1027</v>
      </c>
      <c r="G387" s="3">
        <v>3141000</v>
      </c>
      <c r="H387" s="15">
        <v>236.4</v>
      </c>
      <c r="I387" s="3">
        <v>5907000</v>
      </c>
      <c r="J387" s="3">
        <v>548200</v>
      </c>
      <c r="K387" s="3" t="str">
        <f>IF(Table3[[#This Row],[Engagements]]&lt;100000, "low",IF(Table3[[#This Row],[Engagements]]&lt;500000,"medium","high"))</f>
        <v>high</v>
      </c>
      <c r="L387" s="3">
        <v>97470</v>
      </c>
      <c r="M387" s="2">
        <v>16330</v>
      </c>
      <c r="N387" s="2">
        <v>19770</v>
      </c>
      <c r="O387" s="3">
        <v>90850</v>
      </c>
      <c r="P387" s="9">
        <f>Table3[[#This Row],[Revenue Generated ($)]]-Table3[[#This Row],[Campaign Spend ($)]]</f>
        <v>71080</v>
      </c>
    </row>
    <row r="388" spans="1:16" x14ac:dyDescent="0.3">
      <c r="A388" s="2" t="str">
        <f>"Influencer" &amp;ROW(Table3[[#This Row],[Influencer Name]])</f>
        <v>Influencer388</v>
      </c>
      <c r="B388" s="2" t="s">
        <v>1016</v>
      </c>
      <c r="C388" s="2" t="s">
        <v>1018</v>
      </c>
      <c r="D388" s="2" t="s">
        <v>1034</v>
      </c>
      <c r="E388" s="2" t="str">
        <f>VLOOKUP(TRIM(Table3[[#This Row],[Brand]]), brand[], MATCH("Category", brand[#Headers], 0), FALSE)</f>
        <v>Fashion &amp; Beauty</v>
      </c>
      <c r="F388" s="2" t="s">
        <v>1028</v>
      </c>
      <c r="G388" s="3">
        <v>3149000</v>
      </c>
      <c r="H388" s="15">
        <v>237</v>
      </c>
      <c r="I388" s="3">
        <v>5922000</v>
      </c>
      <c r="J388" s="3">
        <v>549600</v>
      </c>
      <c r="K388" s="3" t="str">
        <f>IF(Table3[[#This Row],[Engagements]]&lt;100000, "low",IF(Table3[[#This Row],[Engagements]]&lt;500000,"medium","high"))</f>
        <v>high</v>
      </c>
      <c r="L388" s="3">
        <v>97720</v>
      </c>
      <c r="M388" s="2">
        <v>16372</v>
      </c>
      <c r="N388" s="2">
        <v>19820</v>
      </c>
      <c r="O388" s="3">
        <v>91080</v>
      </c>
      <c r="P388" s="9">
        <f>Table3[[#This Row],[Revenue Generated ($)]]-Table3[[#This Row],[Campaign Spend ($)]]</f>
        <v>71260</v>
      </c>
    </row>
    <row r="389" spans="1:16" x14ac:dyDescent="0.3">
      <c r="A389" s="2" t="str">
        <f>"Influencer" &amp;ROW(Table3[[#This Row],[Influencer Name]])</f>
        <v>Influencer389</v>
      </c>
      <c r="B389" s="2" t="s">
        <v>1014</v>
      </c>
      <c r="C389" s="2" t="s">
        <v>1019</v>
      </c>
      <c r="D389" s="2" t="s">
        <v>1033</v>
      </c>
      <c r="E389" s="2" t="str">
        <f>VLOOKUP(TRIM(Table3[[#This Row],[Brand]]), brand[], MATCH("Category", brand[#Headers], 0), FALSE)</f>
        <v>Fashion &amp; Beauty</v>
      </c>
      <c r="F389" s="2" t="s">
        <v>1029</v>
      </c>
      <c r="G389" s="3">
        <v>3157000</v>
      </c>
      <c r="H389" s="15">
        <v>237.6</v>
      </c>
      <c r="I389" s="3">
        <v>5937000</v>
      </c>
      <c r="J389" s="3">
        <v>551000</v>
      </c>
      <c r="K389" s="3" t="str">
        <f>IF(Table3[[#This Row],[Engagements]]&lt;100000, "low",IF(Table3[[#This Row],[Engagements]]&lt;500000,"medium","high"))</f>
        <v>high</v>
      </c>
      <c r="L389" s="3">
        <v>97970</v>
      </c>
      <c r="M389" s="2">
        <v>16414</v>
      </c>
      <c r="N389" s="2">
        <v>19870</v>
      </c>
      <c r="O389" s="3">
        <v>91310</v>
      </c>
      <c r="P389" s="9">
        <f>Table3[[#This Row],[Revenue Generated ($)]]-Table3[[#This Row],[Campaign Spend ($)]]</f>
        <v>71440</v>
      </c>
    </row>
    <row r="390" spans="1:16" x14ac:dyDescent="0.3">
      <c r="A390" s="2" t="str">
        <f>"Influencer" &amp;ROW(Table3[[#This Row],[Influencer Name]])</f>
        <v>Influencer390</v>
      </c>
      <c r="B390" s="2" t="s">
        <v>1015</v>
      </c>
      <c r="C390" s="2" t="s">
        <v>1020</v>
      </c>
      <c r="D390" s="2" t="s">
        <v>1032</v>
      </c>
      <c r="E390" s="2" t="str">
        <f>VLOOKUP(TRIM(Table3[[#This Row],[Brand]]), brand[], MATCH("Category", brand[#Headers], 0), FALSE)</f>
        <v>Fashion &amp; Beauty</v>
      </c>
      <c r="F390" s="2" t="s">
        <v>1030</v>
      </c>
      <c r="G390" s="3">
        <v>3165000</v>
      </c>
      <c r="H390" s="15">
        <v>238.2</v>
      </c>
      <c r="I390" s="3">
        <v>5952000</v>
      </c>
      <c r="J390" s="3">
        <v>552400</v>
      </c>
      <c r="K390" s="3" t="str">
        <f>IF(Table3[[#This Row],[Engagements]]&lt;100000, "low",IF(Table3[[#This Row],[Engagements]]&lt;500000,"medium","high"))</f>
        <v>high</v>
      </c>
      <c r="L390" s="2">
        <v>98220</v>
      </c>
      <c r="M390" s="2">
        <v>16456</v>
      </c>
      <c r="N390" s="2">
        <v>19920</v>
      </c>
      <c r="O390" s="3">
        <v>91540</v>
      </c>
      <c r="P390" s="9">
        <f>Table3[[#This Row],[Revenue Generated ($)]]-Table3[[#This Row],[Campaign Spend ($)]]</f>
        <v>71620</v>
      </c>
    </row>
    <row r="391" spans="1:16" x14ac:dyDescent="0.3">
      <c r="A391" s="2" t="str">
        <f>"Influencer" &amp;ROW(Table3[[#This Row],[Influencer Name]])</f>
        <v>Influencer391</v>
      </c>
      <c r="B391" s="2" t="s">
        <v>1016</v>
      </c>
      <c r="C391" s="2" t="s">
        <v>1021</v>
      </c>
      <c r="D391" s="2" t="s">
        <v>1035</v>
      </c>
      <c r="E391" s="2" t="str">
        <f>VLOOKUP(TRIM(Table3[[#This Row],[Brand]]), brand[], MATCH("Category", brand[#Headers], 0), FALSE)</f>
        <v>Fashion &amp; Beauty</v>
      </c>
      <c r="F391" s="2" t="s">
        <v>1031</v>
      </c>
      <c r="G391" s="3">
        <v>3173000</v>
      </c>
      <c r="H391" s="15">
        <v>238.8</v>
      </c>
      <c r="I391" s="3">
        <v>5967000</v>
      </c>
      <c r="J391" s="3">
        <v>553800</v>
      </c>
      <c r="K391" s="3" t="str">
        <f>IF(Table3[[#This Row],[Engagements]]&lt;100000, "low",IF(Table3[[#This Row],[Engagements]]&lt;500000,"medium","high"))</f>
        <v>high</v>
      </c>
      <c r="L391" s="3">
        <v>98470</v>
      </c>
      <c r="M391" s="2">
        <v>16498</v>
      </c>
      <c r="N391" s="2">
        <v>19970</v>
      </c>
      <c r="O391" s="3">
        <v>91770</v>
      </c>
      <c r="P391" s="9">
        <f>Table3[[#This Row],[Revenue Generated ($)]]-Table3[[#This Row],[Campaign Spend ($)]]</f>
        <v>71800</v>
      </c>
    </row>
    <row r="392" spans="1:16" x14ac:dyDescent="0.3">
      <c r="A392" s="2" t="str">
        <f>"Influencer" &amp;ROW(Table3[[#This Row],[Influencer Name]])</f>
        <v>Influencer392</v>
      </c>
      <c r="B392" s="2" t="s">
        <v>1014</v>
      </c>
      <c r="C392" s="2" t="s">
        <v>1017</v>
      </c>
      <c r="D392" s="2" t="s">
        <v>1037</v>
      </c>
      <c r="E392" s="2" t="str">
        <f>VLOOKUP(TRIM(Table3[[#This Row],[Brand]]), brand[], MATCH("Category", brand[#Headers], 0), FALSE)</f>
        <v>Fashion &amp; Beauty</v>
      </c>
      <c r="F392" s="2" t="s">
        <v>1026</v>
      </c>
      <c r="G392" s="3">
        <v>3181000</v>
      </c>
      <c r="H392" s="15">
        <v>239.4</v>
      </c>
      <c r="I392" s="3">
        <v>5982000</v>
      </c>
      <c r="J392" s="3">
        <v>555200</v>
      </c>
      <c r="K392" s="3" t="str">
        <f>IF(Table3[[#This Row],[Engagements]]&lt;100000, "low",IF(Table3[[#This Row],[Engagements]]&lt;500000,"medium","high"))</f>
        <v>high</v>
      </c>
      <c r="L392" s="3">
        <v>98720</v>
      </c>
      <c r="M392" s="2">
        <v>16540</v>
      </c>
      <c r="N392" s="2">
        <v>20020</v>
      </c>
      <c r="O392" s="3">
        <v>92000</v>
      </c>
      <c r="P392" s="9">
        <f>Table3[[#This Row],[Revenue Generated ($)]]-Table3[[#This Row],[Campaign Spend ($)]]</f>
        <v>71980</v>
      </c>
    </row>
    <row r="393" spans="1:16" ht="33" x14ac:dyDescent="0.3">
      <c r="A393" s="2" t="str">
        <f>"Influencer" &amp;ROW(Table3[[#This Row],[Influencer Name]])</f>
        <v>Influencer393</v>
      </c>
      <c r="B393" s="2" t="s">
        <v>1015</v>
      </c>
      <c r="C393" s="2" t="s">
        <v>1018</v>
      </c>
      <c r="D393" s="2" t="s">
        <v>1073</v>
      </c>
      <c r="E393" s="2" t="str">
        <f>VLOOKUP(TRIM(Table3[[#This Row],[Brand]]), brand[], MATCH("Category", brand[#Headers], 0), FALSE)</f>
        <v>Food &amp; Beverages</v>
      </c>
      <c r="F393" s="2" t="s">
        <v>1027</v>
      </c>
      <c r="G393" s="3">
        <v>3189000</v>
      </c>
      <c r="H393" s="15">
        <v>240</v>
      </c>
      <c r="I393" s="3">
        <v>5997000</v>
      </c>
      <c r="J393" s="3">
        <v>556600</v>
      </c>
      <c r="K393" s="3" t="str">
        <f>IF(Table3[[#This Row],[Engagements]]&lt;100000, "low",IF(Table3[[#This Row],[Engagements]]&lt;500000,"medium","high"))</f>
        <v>high</v>
      </c>
      <c r="L393" s="3">
        <v>98970</v>
      </c>
      <c r="M393" s="2">
        <v>16582</v>
      </c>
      <c r="N393" s="2">
        <v>20070</v>
      </c>
      <c r="O393" s="3">
        <v>92230</v>
      </c>
      <c r="P393" s="9">
        <f>Table3[[#This Row],[Revenue Generated ($)]]-Table3[[#This Row],[Campaign Spend ($)]]</f>
        <v>72160</v>
      </c>
    </row>
    <row r="394" spans="1:16" x14ac:dyDescent="0.3">
      <c r="A394" s="2" t="str">
        <f>"Influencer" &amp;ROW(Table3[[#This Row],[Influencer Name]])</f>
        <v>Influencer394</v>
      </c>
      <c r="B394" s="2" t="s">
        <v>1016</v>
      </c>
      <c r="C394" s="2" t="s">
        <v>1019</v>
      </c>
      <c r="D394" s="2" t="s">
        <v>1037</v>
      </c>
      <c r="E394" s="2" t="str">
        <f>VLOOKUP(TRIM(Table3[[#This Row],[Brand]]), brand[], MATCH("Category", brand[#Headers], 0), FALSE)</f>
        <v>Fashion &amp; Beauty</v>
      </c>
      <c r="F394" s="2" t="s">
        <v>1028</v>
      </c>
      <c r="G394" s="3">
        <v>3197000</v>
      </c>
      <c r="H394" s="15">
        <v>240.6</v>
      </c>
      <c r="I394" s="3">
        <v>6012000</v>
      </c>
      <c r="J394" s="3">
        <v>558000</v>
      </c>
      <c r="K394" s="3" t="str">
        <f>IF(Table3[[#This Row],[Engagements]]&lt;100000, "low",IF(Table3[[#This Row],[Engagements]]&lt;500000,"medium","high"))</f>
        <v>high</v>
      </c>
      <c r="L394" s="3">
        <v>99220</v>
      </c>
      <c r="M394" s="2">
        <v>16624</v>
      </c>
      <c r="N394" s="2">
        <v>20120</v>
      </c>
      <c r="O394" s="3">
        <v>92460</v>
      </c>
      <c r="P394" s="9">
        <f>Table3[[#This Row],[Revenue Generated ($)]]-Table3[[#This Row],[Campaign Spend ($)]]</f>
        <v>72340</v>
      </c>
    </row>
    <row r="395" spans="1:16" x14ac:dyDescent="0.3">
      <c r="A395" s="2" t="str">
        <f>"Influencer" &amp;ROW(Table3[[#This Row],[Influencer Name]])</f>
        <v>Influencer395</v>
      </c>
      <c r="B395" s="2" t="s">
        <v>1014</v>
      </c>
      <c r="C395" s="2" t="s">
        <v>1020</v>
      </c>
      <c r="D395" s="2" t="s">
        <v>1037</v>
      </c>
      <c r="E395" s="2" t="str">
        <f>VLOOKUP(TRIM(Table3[[#This Row],[Brand]]), brand[], MATCH("Category", brand[#Headers], 0), FALSE)</f>
        <v>Fashion &amp; Beauty</v>
      </c>
      <c r="F395" s="2" t="s">
        <v>1029</v>
      </c>
      <c r="G395" s="3">
        <v>3205000</v>
      </c>
      <c r="H395" s="15">
        <v>241.2</v>
      </c>
      <c r="I395" s="3">
        <v>6027000</v>
      </c>
      <c r="J395" s="3">
        <v>559400</v>
      </c>
      <c r="K395" s="3" t="str">
        <f>IF(Table3[[#This Row],[Engagements]]&lt;100000, "low",IF(Table3[[#This Row],[Engagements]]&lt;500000,"medium","high"))</f>
        <v>high</v>
      </c>
      <c r="L395" s="2">
        <v>99470</v>
      </c>
      <c r="M395" s="2">
        <v>16666</v>
      </c>
      <c r="N395" s="2">
        <v>20170</v>
      </c>
      <c r="O395" s="3">
        <v>92690</v>
      </c>
      <c r="P395" s="9">
        <f>Table3[[#This Row],[Revenue Generated ($)]]-Table3[[#This Row],[Campaign Spend ($)]]</f>
        <v>72520</v>
      </c>
    </row>
    <row r="396" spans="1:16" x14ac:dyDescent="0.3">
      <c r="A396" s="2" t="str">
        <f>"Influencer" &amp;ROW(Table3[[#This Row],[Influencer Name]])</f>
        <v>Influencer396</v>
      </c>
      <c r="B396" s="2" t="s">
        <v>1015</v>
      </c>
      <c r="C396" s="2" t="s">
        <v>1021</v>
      </c>
      <c r="D396" t="s">
        <v>1039</v>
      </c>
      <c r="E396" t="str">
        <f>VLOOKUP(TRIM(Table3[[#This Row],[Brand]]), brand[], MATCH("Category", brand[#Headers], 0), FALSE)</f>
        <v>E-commerce &amp; Online Services</v>
      </c>
      <c r="F396" s="2" t="s">
        <v>1030</v>
      </c>
      <c r="G396" s="3">
        <v>3213000</v>
      </c>
      <c r="H396" s="15">
        <v>241.8</v>
      </c>
      <c r="I396" s="3">
        <v>6042000</v>
      </c>
      <c r="J396" s="3">
        <v>560800</v>
      </c>
      <c r="K396" s="3" t="str">
        <f>IF(Table3[[#This Row],[Engagements]]&lt;100000, "low",IF(Table3[[#This Row],[Engagements]]&lt;500000,"medium","high"))</f>
        <v>high</v>
      </c>
      <c r="L396" s="3">
        <v>99720</v>
      </c>
      <c r="M396" s="2">
        <v>16708</v>
      </c>
      <c r="N396" s="2">
        <v>20220</v>
      </c>
      <c r="O396" s="3">
        <v>92920</v>
      </c>
      <c r="P396" s="9">
        <f>Table3[[#This Row],[Revenue Generated ($)]]-Table3[[#This Row],[Campaign Spend ($)]]</f>
        <v>72700</v>
      </c>
    </row>
    <row r="397" spans="1:16" x14ac:dyDescent="0.3">
      <c r="A397" s="2" t="str">
        <f>"Influencer" &amp;ROW(Table3[[#This Row],[Influencer Name]])</f>
        <v>Influencer397</v>
      </c>
      <c r="B397" s="2" t="s">
        <v>1016</v>
      </c>
      <c r="C397" s="2" t="s">
        <v>1017</v>
      </c>
      <c r="D397" t="s">
        <v>1040</v>
      </c>
      <c r="E397" t="str">
        <f>VLOOKUP(TRIM(Table3[[#This Row],[Brand]]), brand[], MATCH("Category", brand[#Headers], 0), FALSE)</f>
        <v>E-commerce &amp; Online Services</v>
      </c>
      <c r="F397" s="2" t="s">
        <v>1031</v>
      </c>
      <c r="G397" s="3">
        <v>3221000</v>
      </c>
      <c r="H397" s="15">
        <v>242.4</v>
      </c>
      <c r="I397" s="3">
        <v>6057000</v>
      </c>
      <c r="J397" s="3">
        <v>562200</v>
      </c>
      <c r="K397" s="3" t="str">
        <f>IF(Table3[[#This Row],[Engagements]]&lt;100000, "low",IF(Table3[[#This Row],[Engagements]]&lt;500000,"medium","high"))</f>
        <v>high</v>
      </c>
      <c r="L397" s="3">
        <v>99970</v>
      </c>
      <c r="M397" s="2">
        <v>16750</v>
      </c>
      <c r="N397" s="2">
        <v>20270</v>
      </c>
      <c r="O397" s="3">
        <v>93150</v>
      </c>
      <c r="P397" s="9">
        <f>Table3[[#This Row],[Revenue Generated ($)]]-Table3[[#This Row],[Campaign Spend ($)]]</f>
        <v>72880</v>
      </c>
    </row>
    <row r="398" spans="1:16" x14ac:dyDescent="0.3">
      <c r="A398" s="2" t="str">
        <f>"Influencer" &amp;ROW(Table3[[#This Row],[Influencer Name]])</f>
        <v>Influencer398</v>
      </c>
      <c r="B398" s="2" t="s">
        <v>1014</v>
      </c>
      <c r="C398" s="2" t="s">
        <v>1018</v>
      </c>
      <c r="D398" t="s">
        <v>1041</v>
      </c>
      <c r="E398" t="str">
        <f>VLOOKUP(TRIM(Table3[[#This Row],[Brand]]), brand[], MATCH("Category", brand[#Headers], 0), FALSE)</f>
        <v>E-commerce &amp; Online Services</v>
      </c>
      <c r="F398" s="2" t="s">
        <v>1026</v>
      </c>
      <c r="G398" s="3">
        <v>3229000</v>
      </c>
      <c r="H398" s="15">
        <v>243</v>
      </c>
      <c r="I398" s="3">
        <v>6072000</v>
      </c>
      <c r="J398" s="3">
        <v>563600</v>
      </c>
      <c r="K398" s="3" t="str">
        <f>IF(Table3[[#This Row],[Engagements]]&lt;100000, "low",IF(Table3[[#This Row],[Engagements]]&lt;500000,"medium","high"))</f>
        <v>high</v>
      </c>
      <c r="L398" s="3">
        <v>100220</v>
      </c>
      <c r="M398" s="2">
        <v>16792</v>
      </c>
      <c r="N398" s="2">
        <v>20320</v>
      </c>
      <c r="O398" s="3">
        <v>93380</v>
      </c>
      <c r="P398" s="9">
        <f>Table3[[#This Row],[Revenue Generated ($)]]-Table3[[#This Row],[Campaign Spend ($)]]</f>
        <v>73060</v>
      </c>
    </row>
    <row r="399" spans="1:16" x14ac:dyDescent="0.3">
      <c r="A399" s="2" t="str">
        <f>"Influencer" &amp;ROW(Table3[[#This Row],[Influencer Name]])</f>
        <v>Influencer399</v>
      </c>
      <c r="B399" s="2" t="s">
        <v>1015</v>
      </c>
      <c r="C399" s="2" t="s">
        <v>1017</v>
      </c>
      <c r="D399" t="s">
        <v>1042</v>
      </c>
      <c r="E399" t="str">
        <f>VLOOKUP(TRIM(Table3[[#This Row],[Brand]]), brand[], MATCH("Category", brand[#Headers], 0), FALSE)</f>
        <v>E-commerce &amp; Online Services</v>
      </c>
      <c r="F399" s="2" t="s">
        <v>1027</v>
      </c>
      <c r="G399" s="3">
        <v>3237000</v>
      </c>
      <c r="H399" s="15">
        <v>243.6</v>
      </c>
      <c r="I399" s="3">
        <v>6087000</v>
      </c>
      <c r="J399" s="3">
        <v>565000</v>
      </c>
      <c r="K399" s="3" t="str">
        <f>IF(Table3[[#This Row],[Engagements]]&lt;100000, "low",IF(Table3[[#This Row],[Engagements]]&lt;500000,"medium","high"))</f>
        <v>high</v>
      </c>
      <c r="L399" s="3">
        <v>100470</v>
      </c>
      <c r="M399" s="2">
        <v>16834</v>
      </c>
      <c r="N399" s="2">
        <v>20370</v>
      </c>
      <c r="O399" s="3">
        <v>93610</v>
      </c>
      <c r="P399" s="9">
        <f>Table3[[#This Row],[Revenue Generated ($)]]-Table3[[#This Row],[Campaign Spend ($)]]</f>
        <v>73240</v>
      </c>
    </row>
    <row r="400" spans="1:16" x14ac:dyDescent="0.3">
      <c r="A400" s="2" t="str">
        <f>"Influencer" &amp;ROW(Table3[[#This Row],[Influencer Name]])</f>
        <v>Influencer400</v>
      </c>
      <c r="B400" s="2" t="s">
        <v>1016</v>
      </c>
      <c r="C400" s="2" t="s">
        <v>1017</v>
      </c>
      <c r="D400" t="s">
        <v>1043</v>
      </c>
      <c r="E400" t="str">
        <f>VLOOKUP(TRIM(Table3[[#This Row],[Brand]]), brand[], MATCH("Category", brand[#Headers], 0), FALSE)</f>
        <v>E-commerce &amp; Online Services</v>
      </c>
      <c r="F400" s="2" t="s">
        <v>1028</v>
      </c>
      <c r="G400" s="3">
        <v>3245000</v>
      </c>
      <c r="H400" s="15">
        <v>244.2</v>
      </c>
      <c r="I400" s="3">
        <v>6102000</v>
      </c>
      <c r="J400" s="3">
        <v>566400</v>
      </c>
      <c r="K400" s="3" t="str">
        <f>IF(Table3[[#This Row],[Engagements]]&lt;100000, "low",IF(Table3[[#This Row],[Engagements]]&lt;500000,"medium","high"))</f>
        <v>high</v>
      </c>
      <c r="L400" s="2">
        <v>100720</v>
      </c>
      <c r="M400" s="2">
        <v>16876</v>
      </c>
      <c r="N400" s="2">
        <v>20420</v>
      </c>
      <c r="O400" s="3">
        <v>93840</v>
      </c>
      <c r="P400" s="9">
        <f>Table3[[#This Row],[Revenue Generated ($)]]-Table3[[#This Row],[Campaign Spend ($)]]</f>
        <v>73420</v>
      </c>
    </row>
    <row r="401" spans="1:16" ht="33" x14ac:dyDescent="0.3">
      <c r="A401" s="2" t="str">
        <f>"Influencer" &amp;ROW(Table3[[#This Row],[Influencer Name]])</f>
        <v>Influencer401</v>
      </c>
      <c r="B401" s="2" t="s">
        <v>1014</v>
      </c>
      <c r="C401" s="2" t="s">
        <v>1017</v>
      </c>
      <c r="D401" s="2" t="s">
        <v>1044</v>
      </c>
      <c r="E401" s="2" t="str">
        <f>VLOOKUP(TRIM(Table3[[#This Row],[Brand]]), brand[], MATCH("Category", brand[#Headers], 0), FALSE)</f>
        <v>Technology &amp; Gadgets</v>
      </c>
      <c r="F401" s="2" t="s">
        <v>1029</v>
      </c>
      <c r="G401" s="3">
        <v>3253000</v>
      </c>
      <c r="H401" s="15">
        <v>244.8</v>
      </c>
      <c r="I401" s="3">
        <v>6117000</v>
      </c>
      <c r="J401" s="3">
        <v>567800</v>
      </c>
      <c r="K401" s="3" t="str">
        <f>IF(Table3[[#This Row],[Engagements]]&lt;100000, "low",IF(Table3[[#This Row],[Engagements]]&lt;500000,"medium","high"))</f>
        <v>high</v>
      </c>
      <c r="L401" s="3">
        <v>100970</v>
      </c>
      <c r="M401" s="2">
        <v>16918</v>
      </c>
      <c r="N401" s="2">
        <v>20470</v>
      </c>
      <c r="O401" s="3">
        <v>94070</v>
      </c>
      <c r="P401" s="9">
        <f>Table3[[#This Row],[Revenue Generated ($)]]-Table3[[#This Row],[Campaign Spend ($)]]</f>
        <v>73600</v>
      </c>
    </row>
    <row r="402" spans="1:16" ht="33" x14ac:dyDescent="0.3">
      <c r="A402" s="2" t="str">
        <f>"Influencer" &amp;ROW(Table3[[#This Row],[Influencer Name]])</f>
        <v>Influencer402</v>
      </c>
      <c r="B402" s="2" t="s">
        <v>1015</v>
      </c>
      <c r="C402" s="2" t="s">
        <v>1017</v>
      </c>
      <c r="D402" s="2" t="s">
        <v>1045</v>
      </c>
      <c r="E402" s="2" t="str">
        <f>VLOOKUP(TRIM(Table3[[#This Row],[Brand]]), brand[], MATCH("Category", brand[#Headers], 0), FALSE)</f>
        <v>Technology &amp; Gadgets</v>
      </c>
      <c r="F402" s="2" t="s">
        <v>1030</v>
      </c>
      <c r="G402" s="3">
        <v>3261000</v>
      </c>
      <c r="H402" s="15">
        <v>245.4</v>
      </c>
      <c r="I402" s="3">
        <v>6132000</v>
      </c>
      <c r="J402" s="3">
        <v>569200</v>
      </c>
      <c r="K402" s="3" t="str">
        <f>IF(Table3[[#This Row],[Engagements]]&lt;100000, "low",IF(Table3[[#This Row],[Engagements]]&lt;500000,"medium","high"))</f>
        <v>high</v>
      </c>
      <c r="L402" s="3">
        <v>101220</v>
      </c>
      <c r="M402" s="2">
        <v>16960</v>
      </c>
      <c r="N402" s="2">
        <v>20520</v>
      </c>
      <c r="O402" s="3">
        <v>94300</v>
      </c>
      <c r="P402" s="9">
        <f>Table3[[#This Row],[Revenue Generated ($)]]-Table3[[#This Row],[Campaign Spend ($)]]</f>
        <v>73780</v>
      </c>
    </row>
    <row r="403" spans="1:16" ht="33" x14ac:dyDescent="0.3">
      <c r="A403" s="2" t="str">
        <f>"Influencer" &amp;ROW(Table3[[#This Row],[Influencer Name]])</f>
        <v>Influencer403</v>
      </c>
      <c r="B403" s="2" t="s">
        <v>1016</v>
      </c>
      <c r="C403" s="2" t="s">
        <v>1017</v>
      </c>
      <c r="D403" s="2" t="s">
        <v>1046</v>
      </c>
      <c r="E403" s="2" t="str">
        <f>VLOOKUP(TRIM(Table3[[#This Row],[Brand]]), brand[], MATCH("Category", brand[#Headers], 0), FALSE)</f>
        <v>Technology &amp; Gadgets</v>
      </c>
      <c r="F403" s="2" t="s">
        <v>1031</v>
      </c>
      <c r="G403" s="3">
        <v>3269000</v>
      </c>
      <c r="H403" s="15">
        <v>246</v>
      </c>
      <c r="I403" s="3">
        <v>6147000</v>
      </c>
      <c r="J403" s="3">
        <v>570600</v>
      </c>
      <c r="K403" s="3" t="str">
        <f>IF(Table3[[#This Row],[Engagements]]&lt;100000, "low",IF(Table3[[#This Row],[Engagements]]&lt;500000,"medium","high"))</f>
        <v>high</v>
      </c>
      <c r="L403" s="3">
        <v>101470</v>
      </c>
      <c r="M403" s="2">
        <v>17002</v>
      </c>
      <c r="N403" s="2">
        <v>20570</v>
      </c>
      <c r="O403" s="3">
        <v>94530</v>
      </c>
      <c r="P403" s="9">
        <f>Table3[[#This Row],[Revenue Generated ($)]]-Table3[[#This Row],[Campaign Spend ($)]]</f>
        <v>73960</v>
      </c>
    </row>
    <row r="404" spans="1:16" x14ac:dyDescent="0.3">
      <c r="A404" s="2" t="str">
        <f>"Influencer" &amp;ROW(Table3[[#This Row],[Influencer Name]])</f>
        <v>Influencer404</v>
      </c>
      <c r="B404" s="2" t="s">
        <v>1014</v>
      </c>
      <c r="C404" s="2" t="s">
        <v>1017</v>
      </c>
      <c r="D404" s="2" t="s">
        <v>1047</v>
      </c>
      <c r="E404" s="2" t="str">
        <f>VLOOKUP(TRIM(Table3[[#This Row],[Brand]]), brand[], MATCH("Category", brand[#Headers], 0), FALSE)</f>
        <v>Lifestyle &amp; Fitness</v>
      </c>
      <c r="F404" s="2" t="s">
        <v>1026</v>
      </c>
      <c r="G404" s="3">
        <v>3277000</v>
      </c>
      <c r="H404" s="15">
        <v>246.6</v>
      </c>
      <c r="I404" s="3">
        <v>6162000</v>
      </c>
      <c r="J404" s="3">
        <v>572000</v>
      </c>
      <c r="K404" s="3" t="str">
        <f>IF(Table3[[#This Row],[Engagements]]&lt;100000, "low",IF(Table3[[#This Row],[Engagements]]&lt;500000,"medium","high"))</f>
        <v>high</v>
      </c>
      <c r="L404" s="3">
        <v>101720</v>
      </c>
      <c r="M404" s="2">
        <v>17044</v>
      </c>
      <c r="N404" s="2">
        <v>20620</v>
      </c>
      <c r="O404" s="3">
        <v>94760</v>
      </c>
      <c r="P404" s="9">
        <f>Table3[[#This Row],[Revenue Generated ($)]]-Table3[[#This Row],[Campaign Spend ($)]]</f>
        <v>74140</v>
      </c>
    </row>
    <row r="405" spans="1:16" x14ac:dyDescent="0.3">
      <c r="A405" s="2" t="str">
        <f>"Influencer" &amp;ROW(Table3[[#This Row],[Influencer Name]])</f>
        <v>Influencer405</v>
      </c>
      <c r="B405" s="2" t="s">
        <v>1015</v>
      </c>
      <c r="C405" s="2" t="s">
        <v>1017</v>
      </c>
      <c r="D405" s="2" t="s">
        <v>1048</v>
      </c>
      <c r="E405" s="2" t="str">
        <f>VLOOKUP(TRIM(Table3[[#This Row],[Brand]]), brand[], MATCH("Category", brand[#Headers], 0), FALSE)</f>
        <v>Lifestyle &amp; Fitness</v>
      </c>
      <c r="F405" s="2" t="s">
        <v>1027</v>
      </c>
      <c r="G405" s="3">
        <v>3285000</v>
      </c>
      <c r="H405" s="15">
        <v>247.2</v>
      </c>
      <c r="I405" s="3">
        <v>6177000</v>
      </c>
      <c r="J405" s="3">
        <v>573400</v>
      </c>
      <c r="K405" s="3" t="str">
        <f>IF(Table3[[#This Row],[Engagements]]&lt;100000, "low",IF(Table3[[#This Row],[Engagements]]&lt;500000,"medium","high"))</f>
        <v>high</v>
      </c>
      <c r="L405" s="2">
        <v>101970</v>
      </c>
      <c r="M405" s="2">
        <v>17086</v>
      </c>
      <c r="N405" s="2">
        <v>20670</v>
      </c>
      <c r="O405" s="3">
        <v>94990</v>
      </c>
      <c r="P405" s="9">
        <f>Table3[[#This Row],[Revenue Generated ($)]]-Table3[[#This Row],[Campaign Spend ($)]]</f>
        <v>74320</v>
      </c>
    </row>
    <row r="406" spans="1:16" x14ac:dyDescent="0.3">
      <c r="A406" s="2" t="str">
        <f>"Influencer" &amp;ROW(Table3[[#This Row],[Influencer Name]])</f>
        <v>Influencer406</v>
      </c>
      <c r="B406" s="2" t="s">
        <v>1016</v>
      </c>
      <c r="C406" s="2" t="s">
        <v>1017</v>
      </c>
      <c r="D406" t="s">
        <v>1049</v>
      </c>
      <c r="E406" t="str">
        <f>VLOOKUP(TRIM(Table3[[#This Row],[Brand]]), brand[], MATCH("Category", brand[#Headers], 0), FALSE)</f>
        <v>Food &amp; Beverages</v>
      </c>
      <c r="F406" s="2" t="s">
        <v>1028</v>
      </c>
      <c r="G406" s="3">
        <v>3293000</v>
      </c>
      <c r="H406" s="15">
        <v>247.8</v>
      </c>
      <c r="I406" s="3">
        <v>6192000</v>
      </c>
      <c r="J406" s="3">
        <v>574800</v>
      </c>
      <c r="K406" s="3" t="str">
        <f>IF(Table3[[#This Row],[Engagements]]&lt;100000, "low",IF(Table3[[#This Row],[Engagements]]&lt;500000,"medium","high"))</f>
        <v>high</v>
      </c>
      <c r="L406" s="3">
        <v>102220</v>
      </c>
      <c r="M406" s="2">
        <v>17128</v>
      </c>
      <c r="N406" s="2">
        <v>20720</v>
      </c>
      <c r="O406" s="3">
        <v>95220</v>
      </c>
      <c r="P406" s="9">
        <f>Table3[[#This Row],[Revenue Generated ($)]]-Table3[[#This Row],[Campaign Spend ($)]]</f>
        <v>74500</v>
      </c>
    </row>
    <row r="407" spans="1:16" x14ac:dyDescent="0.3">
      <c r="A407" s="2" t="str">
        <f>"Influencer" &amp;ROW(Table3[[#This Row],[Influencer Name]])</f>
        <v>Influencer407</v>
      </c>
      <c r="B407" s="2" t="s">
        <v>1014</v>
      </c>
      <c r="C407" s="2" t="s">
        <v>1017</v>
      </c>
      <c r="D407" t="s">
        <v>1074</v>
      </c>
      <c r="E407" t="str">
        <f>VLOOKUP(TRIM(Table3[[#This Row],[Brand]]), brand[], MATCH("Category", brand[#Headers], 0), FALSE)</f>
        <v>Food &amp; Beverages</v>
      </c>
      <c r="F407" s="2" t="s">
        <v>1029</v>
      </c>
      <c r="G407" s="3">
        <v>3301000</v>
      </c>
      <c r="H407" s="15">
        <v>248.4</v>
      </c>
      <c r="I407" s="3">
        <v>6207000</v>
      </c>
      <c r="J407" s="3">
        <v>576200</v>
      </c>
      <c r="K407" s="3" t="str">
        <f>IF(Table3[[#This Row],[Engagements]]&lt;100000, "low",IF(Table3[[#This Row],[Engagements]]&lt;500000,"medium","high"))</f>
        <v>high</v>
      </c>
      <c r="L407" s="3">
        <v>102470</v>
      </c>
      <c r="M407" s="2">
        <v>17170</v>
      </c>
      <c r="N407" s="2">
        <v>20770</v>
      </c>
      <c r="O407" s="3">
        <v>95450</v>
      </c>
      <c r="P407" s="9">
        <f>Table3[[#This Row],[Revenue Generated ($)]]-Table3[[#This Row],[Campaign Spend ($)]]</f>
        <v>74680</v>
      </c>
    </row>
    <row r="408" spans="1:16" x14ac:dyDescent="0.3">
      <c r="A408" s="2" t="str">
        <f>"Influencer" &amp;ROW(Table3[[#This Row],[Influencer Name]])</f>
        <v>Influencer408</v>
      </c>
      <c r="B408" s="2" t="s">
        <v>1015</v>
      </c>
      <c r="C408" s="2" t="s">
        <v>1017</v>
      </c>
      <c r="D408" t="s">
        <v>1050</v>
      </c>
      <c r="E408" t="str">
        <f>VLOOKUP(TRIM(Table3[[#This Row],[Brand]]), brand[], MATCH("Category", brand[#Headers], 0), FALSE)</f>
        <v>Food &amp; Beverages</v>
      </c>
      <c r="F408" s="2" t="s">
        <v>1030</v>
      </c>
      <c r="G408" s="3">
        <v>3309000</v>
      </c>
      <c r="H408" s="15">
        <v>249</v>
      </c>
      <c r="I408" s="3">
        <v>6222000</v>
      </c>
      <c r="J408" s="3">
        <v>577600</v>
      </c>
      <c r="K408" s="3" t="str">
        <f>IF(Table3[[#This Row],[Engagements]]&lt;100000, "low",IF(Table3[[#This Row],[Engagements]]&lt;500000,"medium","high"))</f>
        <v>high</v>
      </c>
      <c r="L408" s="3">
        <v>102720</v>
      </c>
      <c r="M408" s="2">
        <v>17212</v>
      </c>
      <c r="N408" s="2">
        <v>20820</v>
      </c>
      <c r="O408" s="3">
        <v>95680</v>
      </c>
      <c r="P408" s="9">
        <f>Table3[[#This Row],[Revenue Generated ($)]]-Table3[[#This Row],[Campaign Spend ($)]]</f>
        <v>74860</v>
      </c>
    </row>
    <row r="409" spans="1:16" x14ac:dyDescent="0.3">
      <c r="A409" s="2" t="str">
        <f>"Influencer" &amp;ROW(Table3[[#This Row],[Influencer Name]])</f>
        <v>Influencer409</v>
      </c>
      <c r="B409" s="2" t="s">
        <v>1016</v>
      </c>
      <c r="C409" s="2" t="s">
        <v>1017</v>
      </c>
      <c r="D409" t="s">
        <v>1051</v>
      </c>
      <c r="E409" t="str">
        <f>VLOOKUP(TRIM(Table3[[#This Row],[Brand]]), brand[], MATCH("Category", brand[#Headers], 0), FALSE)</f>
        <v>Food &amp; Beverages</v>
      </c>
      <c r="F409" s="2" t="s">
        <v>1031</v>
      </c>
      <c r="G409" s="3">
        <v>3317000</v>
      </c>
      <c r="H409" s="15">
        <v>249.6</v>
      </c>
      <c r="I409" s="3">
        <v>6237000</v>
      </c>
      <c r="J409" s="3">
        <v>579000</v>
      </c>
      <c r="K409" s="3" t="str">
        <f>IF(Table3[[#This Row],[Engagements]]&lt;100000, "low",IF(Table3[[#This Row],[Engagements]]&lt;500000,"medium","high"))</f>
        <v>high</v>
      </c>
      <c r="L409" s="3">
        <v>102970</v>
      </c>
      <c r="M409" s="2">
        <v>17254</v>
      </c>
      <c r="N409" s="2">
        <v>20870</v>
      </c>
      <c r="O409" s="3">
        <v>95910</v>
      </c>
      <c r="P409" s="9">
        <f>Table3[[#This Row],[Revenue Generated ($)]]-Table3[[#This Row],[Campaign Spend ($)]]</f>
        <v>75040</v>
      </c>
    </row>
    <row r="410" spans="1:16" x14ac:dyDescent="0.3">
      <c r="A410" s="2" t="str">
        <f>"Influencer" &amp;ROW(Table3[[#This Row],[Influencer Name]])</f>
        <v>Influencer410</v>
      </c>
      <c r="B410" s="2" t="s">
        <v>1014</v>
      </c>
      <c r="C410" s="2" t="s">
        <v>1017</v>
      </c>
      <c r="D410" s="2" t="s">
        <v>1038</v>
      </c>
      <c r="E410" s="2" t="str">
        <f>VLOOKUP(TRIM(Table3[[#This Row],[Brand]]), brand[], MATCH("Category", brand[#Headers], 0), FALSE)</f>
        <v>Fashion &amp; Beauty</v>
      </c>
      <c r="F410" s="2" t="s">
        <v>1026</v>
      </c>
      <c r="G410" s="3">
        <v>3325000</v>
      </c>
      <c r="H410" s="15">
        <v>250.2</v>
      </c>
      <c r="I410" s="3">
        <v>6252000</v>
      </c>
      <c r="J410" s="3">
        <v>580400</v>
      </c>
      <c r="K410" s="3" t="str">
        <f>IF(Table3[[#This Row],[Engagements]]&lt;100000, "low",IF(Table3[[#This Row],[Engagements]]&lt;500000,"medium","high"))</f>
        <v>high</v>
      </c>
      <c r="L410" s="2">
        <v>103220</v>
      </c>
      <c r="M410" s="2">
        <v>17296</v>
      </c>
      <c r="N410" s="2">
        <v>20920</v>
      </c>
      <c r="O410" s="3">
        <v>96140</v>
      </c>
      <c r="P410" s="9">
        <f>Table3[[#This Row],[Revenue Generated ($)]]-Table3[[#This Row],[Campaign Spend ($)]]</f>
        <v>75220</v>
      </c>
    </row>
    <row r="411" spans="1:16" x14ac:dyDescent="0.3">
      <c r="A411" s="2" t="str">
        <f>"Influencer" &amp;ROW(Table3[[#This Row],[Influencer Name]])</f>
        <v>Influencer411</v>
      </c>
      <c r="B411" s="2" t="s">
        <v>1015</v>
      </c>
      <c r="C411" s="2" t="s">
        <v>1017</v>
      </c>
      <c r="D411" s="2" t="s">
        <v>1036</v>
      </c>
      <c r="E411" s="2" t="str">
        <f>VLOOKUP(TRIM(Table3[[#This Row],[Brand]]), brand[], MATCH("Category", brand[#Headers], 0), FALSE)</f>
        <v>Fashion &amp; Beauty</v>
      </c>
      <c r="F411" s="2" t="s">
        <v>1027</v>
      </c>
      <c r="G411" s="3">
        <v>3333000</v>
      </c>
      <c r="H411" s="15">
        <v>250.8</v>
      </c>
      <c r="I411" s="3">
        <v>6267000</v>
      </c>
      <c r="J411" s="3">
        <v>581800</v>
      </c>
      <c r="K411" s="3" t="str">
        <f>IF(Table3[[#This Row],[Engagements]]&lt;100000, "low",IF(Table3[[#This Row],[Engagements]]&lt;500000,"medium","high"))</f>
        <v>high</v>
      </c>
      <c r="L411" s="3">
        <v>103470</v>
      </c>
      <c r="M411" s="2">
        <v>17338</v>
      </c>
      <c r="N411" s="2">
        <v>20970</v>
      </c>
      <c r="O411" s="3">
        <v>96370</v>
      </c>
      <c r="P411" s="9">
        <f>Table3[[#This Row],[Revenue Generated ($)]]-Table3[[#This Row],[Campaign Spend ($)]]</f>
        <v>75400</v>
      </c>
    </row>
    <row r="412" spans="1:16" x14ac:dyDescent="0.3">
      <c r="A412" s="2" t="str">
        <f>"Influencer" &amp;ROW(Table3[[#This Row],[Influencer Name]])</f>
        <v>Influencer412</v>
      </c>
      <c r="B412" s="2" t="s">
        <v>1016</v>
      </c>
      <c r="C412" s="2" t="s">
        <v>1017</v>
      </c>
      <c r="D412" s="2" t="s">
        <v>1034</v>
      </c>
      <c r="E412" s="2" t="str">
        <f>VLOOKUP(TRIM(Table3[[#This Row],[Brand]]), brand[], MATCH("Category", brand[#Headers], 0), FALSE)</f>
        <v>Fashion &amp; Beauty</v>
      </c>
      <c r="F412" s="2" t="s">
        <v>1028</v>
      </c>
      <c r="G412" s="3">
        <v>3341000</v>
      </c>
      <c r="H412" s="15">
        <v>251.4</v>
      </c>
      <c r="I412" s="3">
        <v>6282000</v>
      </c>
      <c r="J412" s="3">
        <v>583200</v>
      </c>
      <c r="K412" s="3" t="str">
        <f>IF(Table3[[#This Row],[Engagements]]&lt;100000, "low",IF(Table3[[#This Row],[Engagements]]&lt;500000,"medium","high"))</f>
        <v>high</v>
      </c>
      <c r="L412" s="3">
        <v>103720</v>
      </c>
      <c r="M412" s="2">
        <v>17380</v>
      </c>
      <c r="N412" s="2">
        <v>21020</v>
      </c>
      <c r="O412" s="3">
        <v>96600</v>
      </c>
      <c r="P412" s="9">
        <f>Table3[[#This Row],[Revenue Generated ($)]]-Table3[[#This Row],[Campaign Spend ($)]]</f>
        <v>75580</v>
      </c>
    </row>
    <row r="413" spans="1:16" x14ac:dyDescent="0.3">
      <c r="A413" s="2" t="str">
        <f>"Influencer" &amp;ROW(Table3[[#This Row],[Influencer Name]])</f>
        <v>Influencer413</v>
      </c>
      <c r="B413" s="2" t="s">
        <v>1014</v>
      </c>
      <c r="C413" s="2" t="s">
        <v>1017</v>
      </c>
      <c r="D413" s="2" t="s">
        <v>1033</v>
      </c>
      <c r="E413" s="2" t="str">
        <f>VLOOKUP(TRIM(Table3[[#This Row],[Brand]]), brand[], MATCH("Category", brand[#Headers], 0), FALSE)</f>
        <v>Fashion &amp; Beauty</v>
      </c>
      <c r="F413" s="2" t="s">
        <v>1029</v>
      </c>
      <c r="G413" s="3">
        <v>3349000</v>
      </c>
      <c r="H413" s="15">
        <v>252</v>
      </c>
      <c r="I413" s="3">
        <v>6297000</v>
      </c>
      <c r="J413" s="3">
        <v>584600</v>
      </c>
      <c r="K413" s="3" t="str">
        <f>IF(Table3[[#This Row],[Engagements]]&lt;100000, "low",IF(Table3[[#This Row],[Engagements]]&lt;500000,"medium","high"))</f>
        <v>high</v>
      </c>
      <c r="L413" s="3">
        <v>103970</v>
      </c>
      <c r="M413" s="2">
        <v>17422</v>
      </c>
      <c r="N413" s="2">
        <v>21070</v>
      </c>
      <c r="O413" s="3">
        <v>96830</v>
      </c>
      <c r="P413" s="9">
        <f>Table3[[#This Row],[Revenue Generated ($)]]-Table3[[#This Row],[Campaign Spend ($)]]</f>
        <v>75760</v>
      </c>
    </row>
    <row r="414" spans="1:16" x14ac:dyDescent="0.3">
      <c r="A414" s="2" t="str">
        <f>"Influencer" &amp;ROW(Table3[[#This Row],[Influencer Name]])</f>
        <v>Influencer414</v>
      </c>
      <c r="B414" s="2" t="s">
        <v>1015</v>
      </c>
      <c r="C414" s="2" t="s">
        <v>1017</v>
      </c>
      <c r="D414" s="2" t="s">
        <v>1032</v>
      </c>
      <c r="E414" s="2" t="str">
        <f>VLOOKUP(TRIM(Table3[[#This Row],[Brand]]), brand[], MATCH("Category", brand[#Headers], 0), FALSE)</f>
        <v>Fashion &amp; Beauty</v>
      </c>
      <c r="F414" s="2" t="s">
        <v>1030</v>
      </c>
      <c r="G414" s="3">
        <v>3357000</v>
      </c>
      <c r="H414" s="15">
        <v>252.6</v>
      </c>
      <c r="I414" s="3">
        <v>6312000</v>
      </c>
      <c r="J414" s="3">
        <v>586000</v>
      </c>
      <c r="K414" s="3" t="str">
        <f>IF(Table3[[#This Row],[Engagements]]&lt;100000, "low",IF(Table3[[#This Row],[Engagements]]&lt;500000,"medium","high"))</f>
        <v>high</v>
      </c>
      <c r="L414" s="3">
        <v>104220</v>
      </c>
      <c r="M414" s="2">
        <v>17464</v>
      </c>
      <c r="N414" s="2">
        <v>21120</v>
      </c>
      <c r="O414" s="3">
        <v>97060</v>
      </c>
      <c r="P414" s="9">
        <f>Table3[[#This Row],[Revenue Generated ($)]]-Table3[[#This Row],[Campaign Spend ($)]]</f>
        <v>75940</v>
      </c>
    </row>
    <row r="415" spans="1:16" x14ac:dyDescent="0.3">
      <c r="A415" s="2" t="str">
        <f>"Influencer" &amp;ROW(Table3[[#This Row],[Influencer Name]])</f>
        <v>Influencer415</v>
      </c>
      <c r="B415" s="2" t="s">
        <v>1016</v>
      </c>
      <c r="C415" s="2" t="s">
        <v>1017</v>
      </c>
      <c r="D415" s="2" t="s">
        <v>1035</v>
      </c>
      <c r="E415" s="2" t="str">
        <f>VLOOKUP(TRIM(Table3[[#This Row],[Brand]]), brand[], MATCH("Category", brand[#Headers], 0), FALSE)</f>
        <v>Fashion &amp; Beauty</v>
      </c>
      <c r="F415" s="2" t="s">
        <v>1031</v>
      </c>
      <c r="G415" s="3">
        <v>3365000</v>
      </c>
      <c r="H415" s="15">
        <v>253.2</v>
      </c>
      <c r="I415" s="3">
        <v>6327000</v>
      </c>
      <c r="J415" s="3">
        <v>587400</v>
      </c>
      <c r="K415" s="3" t="str">
        <f>IF(Table3[[#This Row],[Engagements]]&lt;100000, "low",IF(Table3[[#This Row],[Engagements]]&lt;500000,"medium","high"))</f>
        <v>high</v>
      </c>
      <c r="L415" s="2">
        <v>104470</v>
      </c>
      <c r="M415" s="2">
        <v>17506</v>
      </c>
      <c r="N415" s="2">
        <v>21170</v>
      </c>
      <c r="O415" s="3">
        <v>97290</v>
      </c>
      <c r="P415" s="9">
        <f>Table3[[#This Row],[Revenue Generated ($)]]-Table3[[#This Row],[Campaign Spend ($)]]</f>
        <v>76120</v>
      </c>
    </row>
    <row r="416" spans="1:16" x14ac:dyDescent="0.3">
      <c r="A416" s="2" t="str">
        <f>"Influencer" &amp;ROW(Table3[[#This Row],[Influencer Name]])</f>
        <v>Influencer416</v>
      </c>
      <c r="B416" s="2" t="s">
        <v>1014</v>
      </c>
      <c r="C416" s="2" t="s">
        <v>1017</v>
      </c>
      <c r="D416" s="2" t="s">
        <v>1037</v>
      </c>
      <c r="E416" s="2" t="str">
        <f>VLOOKUP(TRIM(Table3[[#This Row],[Brand]]), brand[], MATCH("Category", brand[#Headers], 0), FALSE)</f>
        <v>Fashion &amp; Beauty</v>
      </c>
      <c r="F416" s="2" t="s">
        <v>1026</v>
      </c>
      <c r="G416" s="3">
        <v>3373000</v>
      </c>
      <c r="H416" s="15">
        <v>253.8</v>
      </c>
      <c r="I416" s="3">
        <v>6342000</v>
      </c>
      <c r="J416" s="3">
        <v>588800</v>
      </c>
      <c r="K416" s="3" t="str">
        <f>IF(Table3[[#This Row],[Engagements]]&lt;100000, "low",IF(Table3[[#This Row],[Engagements]]&lt;500000,"medium","high"))</f>
        <v>high</v>
      </c>
      <c r="L416" s="3">
        <v>104720</v>
      </c>
      <c r="M416" s="2">
        <v>17548</v>
      </c>
      <c r="N416" s="2">
        <v>21220</v>
      </c>
      <c r="O416" s="3">
        <v>97520</v>
      </c>
      <c r="P416" s="9">
        <f>Table3[[#This Row],[Revenue Generated ($)]]-Table3[[#This Row],[Campaign Spend ($)]]</f>
        <v>76300</v>
      </c>
    </row>
    <row r="417" spans="1:16" ht="33" x14ac:dyDescent="0.3">
      <c r="A417" s="2" t="str">
        <f>"Influencer" &amp;ROW(Table3[[#This Row],[Influencer Name]])</f>
        <v>Influencer417</v>
      </c>
      <c r="B417" s="2" t="s">
        <v>1015</v>
      </c>
      <c r="C417" s="2" t="s">
        <v>1017</v>
      </c>
      <c r="D417" s="2" t="s">
        <v>1073</v>
      </c>
      <c r="E417" s="2" t="str">
        <f>VLOOKUP(TRIM(Table3[[#This Row],[Brand]]), brand[], MATCH("Category", brand[#Headers], 0), FALSE)</f>
        <v>Food &amp; Beverages</v>
      </c>
      <c r="F417" s="2" t="s">
        <v>1027</v>
      </c>
      <c r="G417" s="3">
        <v>3381000</v>
      </c>
      <c r="H417" s="15">
        <v>254.4</v>
      </c>
      <c r="I417" s="3">
        <v>6357000</v>
      </c>
      <c r="J417" s="3">
        <v>590200</v>
      </c>
      <c r="K417" s="3" t="str">
        <f>IF(Table3[[#This Row],[Engagements]]&lt;100000, "low",IF(Table3[[#This Row],[Engagements]]&lt;500000,"medium","high"))</f>
        <v>high</v>
      </c>
      <c r="L417" s="3">
        <v>104970</v>
      </c>
      <c r="M417" s="2">
        <v>17590</v>
      </c>
      <c r="N417" s="2">
        <v>21270</v>
      </c>
      <c r="O417" s="3">
        <v>97750</v>
      </c>
      <c r="P417" s="9">
        <f>Table3[[#This Row],[Revenue Generated ($)]]-Table3[[#This Row],[Campaign Spend ($)]]</f>
        <v>76480</v>
      </c>
    </row>
    <row r="418" spans="1:16" x14ac:dyDescent="0.3">
      <c r="A418" s="2" t="str">
        <f>"Influencer" &amp;ROW(Table3[[#This Row],[Influencer Name]])</f>
        <v>Influencer418</v>
      </c>
      <c r="B418" s="2" t="s">
        <v>1016</v>
      </c>
      <c r="C418" s="2" t="s">
        <v>1017</v>
      </c>
      <c r="D418" s="2" t="s">
        <v>1037</v>
      </c>
      <c r="E418" s="2" t="str">
        <f>VLOOKUP(TRIM(Table3[[#This Row],[Brand]]), brand[], MATCH("Category", brand[#Headers], 0), FALSE)</f>
        <v>Fashion &amp; Beauty</v>
      </c>
      <c r="F418" s="2" t="s">
        <v>1028</v>
      </c>
      <c r="G418" s="3">
        <v>3389000</v>
      </c>
      <c r="H418" s="15">
        <v>255</v>
      </c>
      <c r="I418" s="3">
        <v>6372000</v>
      </c>
      <c r="J418" s="3">
        <v>591600</v>
      </c>
      <c r="K418" s="3" t="str">
        <f>IF(Table3[[#This Row],[Engagements]]&lt;100000, "low",IF(Table3[[#This Row],[Engagements]]&lt;500000,"medium","high"))</f>
        <v>high</v>
      </c>
      <c r="L418" s="3">
        <v>105220</v>
      </c>
      <c r="M418" s="2">
        <v>17632</v>
      </c>
      <c r="N418" s="2">
        <v>21320</v>
      </c>
      <c r="O418" s="3">
        <v>97980</v>
      </c>
      <c r="P418" s="9">
        <f>Table3[[#This Row],[Revenue Generated ($)]]-Table3[[#This Row],[Campaign Spend ($)]]</f>
        <v>76660</v>
      </c>
    </row>
    <row r="419" spans="1:16" x14ac:dyDescent="0.3">
      <c r="A419" s="2" t="str">
        <f>"Influencer" &amp;ROW(Table3[[#This Row],[Influencer Name]])</f>
        <v>Influencer419</v>
      </c>
      <c r="B419" s="2" t="s">
        <v>1014</v>
      </c>
      <c r="C419" s="2" t="s">
        <v>1017</v>
      </c>
      <c r="D419" s="2" t="s">
        <v>1037</v>
      </c>
      <c r="E419" s="2" t="str">
        <f>VLOOKUP(TRIM(Table3[[#This Row],[Brand]]), brand[], MATCH("Category", brand[#Headers], 0), FALSE)</f>
        <v>Fashion &amp; Beauty</v>
      </c>
      <c r="F419" s="2" t="s">
        <v>1029</v>
      </c>
      <c r="G419" s="3">
        <v>3397000</v>
      </c>
      <c r="H419" s="15">
        <v>255.6</v>
      </c>
      <c r="I419" s="3">
        <v>6387000</v>
      </c>
      <c r="J419" s="3">
        <v>593000</v>
      </c>
      <c r="K419" s="3" t="str">
        <f>IF(Table3[[#This Row],[Engagements]]&lt;100000, "low",IF(Table3[[#This Row],[Engagements]]&lt;500000,"medium","high"))</f>
        <v>high</v>
      </c>
      <c r="L419" s="3">
        <v>105470</v>
      </c>
      <c r="M419" s="2">
        <v>17674</v>
      </c>
      <c r="N419" s="2">
        <v>21370</v>
      </c>
      <c r="O419" s="3">
        <v>98210</v>
      </c>
      <c r="P419" s="9">
        <f>Table3[[#This Row],[Revenue Generated ($)]]-Table3[[#This Row],[Campaign Spend ($)]]</f>
        <v>76840</v>
      </c>
    </row>
    <row r="420" spans="1:16" x14ac:dyDescent="0.3">
      <c r="A420" s="2" t="str">
        <f>"Influencer" &amp;ROW(Table3[[#This Row],[Influencer Name]])</f>
        <v>Influencer420</v>
      </c>
      <c r="B420" s="2" t="s">
        <v>1015</v>
      </c>
      <c r="C420" s="2" t="s">
        <v>1017</v>
      </c>
      <c r="D420" t="s">
        <v>1039</v>
      </c>
      <c r="E420" t="str">
        <f>VLOOKUP(TRIM(Table3[[#This Row],[Brand]]), brand[], MATCH("Category", brand[#Headers], 0), FALSE)</f>
        <v>E-commerce &amp; Online Services</v>
      </c>
      <c r="F420" s="2" t="s">
        <v>1030</v>
      </c>
      <c r="G420" s="3">
        <v>3405000</v>
      </c>
      <c r="H420" s="15">
        <v>256.2</v>
      </c>
      <c r="I420" s="3">
        <v>6402000</v>
      </c>
      <c r="J420" s="3">
        <v>594400</v>
      </c>
      <c r="K420" s="3" t="str">
        <f>IF(Table3[[#This Row],[Engagements]]&lt;100000, "low",IF(Table3[[#This Row],[Engagements]]&lt;500000,"medium","high"))</f>
        <v>high</v>
      </c>
      <c r="L420" s="2">
        <v>105720</v>
      </c>
      <c r="M420" s="2">
        <v>17716</v>
      </c>
      <c r="N420" s="2">
        <v>21420</v>
      </c>
      <c r="O420" s="3">
        <v>98440</v>
      </c>
      <c r="P420" s="9">
        <f>Table3[[#This Row],[Revenue Generated ($)]]-Table3[[#This Row],[Campaign Spend ($)]]</f>
        <v>77020</v>
      </c>
    </row>
    <row r="421" spans="1:16" x14ac:dyDescent="0.3">
      <c r="A421" s="2" t="str">
        <f>"Influencer" &amp;ROW(Table3[[#This Row],[Influencer Name]])</f>
        <v>Influencer421</v>
      </c>
      <c r="B421" s="2" t="s">
        <v>1016</v>
      </c>
      <c r="C421" s="2" t="s">
        <v>1017</v>
      </c>
      <c r="D421" t="s">
        <v>1040</v>
      </c>
      <c r="E421" t="str">
        <f>VLOOKUP(TRIM(Table3[[#This Row],[Brand]]), brand[], MATCH("Category", brand[#Headers], 0), FALSE)</f>
        <v>E-commerce &amp; Online Services</v>
      </c>
      <c r="F421" s="2" t="s">
        <v>1031</v>
      </c>
      <c r="G421" s="3">
        <v>3413000</v>
      </c>
      <c r="H421" s="15">
        <v>256.8</v>
      </c>
      <c r="I421" s="3">
        <v>6417000</v>
      </c>
      <c r="J421" s="3">
        <v>595800</v>
      </c>
      <c r="K421" s="3" t="str">
        <f>IF(Table3[[#This Row],[Engagements]]&lt;100000, "low",IF(Table3[[#This Row],[Engagements]]&lt;500000,"medium","high"))</f>
        <v>high</v>
      </c>
      <c r="L421" s="3">
        <v>105970</v>
      </c>
      <c r="M421" s="2">
        <v>17758</v>
      </c>
      <c r="N421" s="2">
        <v>21470</v>
      </c>
      <c r="O421" s="3">
        <v>98670</v>
      </c>
      <c r="P421" s="9">
        <f>Table3[[#This Row],[Revenue Generated ($)]]-Table3[[#This Row],[Campaign Spend ($)]]</f>
        <v>77200</v>
      </c>
    </row>
    <row r="422" spans="1:16" x14ac:dyDescent="0.3">
      <c r="A422" s="2" t="str">
        <f>"Influencer" &amp;ROW(Table3[[#This Row],[Influencer Name]])</f>
        <v>Influencer422</v>
      </c>
      <c r="B422" s="2" t="s">
        <v>1014</v>
      </c>
      <c r="C422" s="2" t="s">
        <v>1017</v>
      </c>
      <c r="D422" t="s">
        <v>1041</v>
      </c>
      <c r="E422" t="str">
        <f>VLOOKUP(TRIM(Table3[[#This Row],[Brand]]), brand[], MATCH("Category", brand[#Headers], 0), FALSE)</f>
        <v>E-commerce &amp; Online Services</v>
      </c>
      <c r="F422" s="2" t="s">
        <v>1026</v>
      </c>
      <c r="G422" s="3">
        <v>3421000</v>
      </c>
      <c r="H422" s="15">
        <v>257.39999999999998</v>
      </c>
      <c r="I422" s="3">
        <v>6432000</v>
      </c>
      <c r="J422" s="3">
        <v>597200</v>
      </c>
      <c r="K422" s="3" t="str">
        <f>IF(Table3[[#This Row],[Engagements]]&lt;100000, "low",IF(Table3[[#This Row],[Engagements]]&lt;500000,"medium","high"))</f>
        <v>high</v>
      </c>
      <c r="L422" s="3">
        <v>106220</v>
      </c>
      <c r="M422" s="2">
        <v>17800</v>
      </c>
      <c r="N422" s="2">
        <v>21520</v>
      </c>
      <c r="O422" s="3">
        <v>98900</v>
      </c>
      <c r="P422" s="9">
        <f>Table3[[#This Row],[Revenue Generated ($)]]-Table3[[#This Row],[Campaign Spend ($)]]</f>
        <v>77380</v>
      </c>
    </row>
    <row r="423" spans="1:16" x14ac:dyDescent="0.3">
      <c r="A423" s="2" t="str">
        <f>"Influencer" &amp;ROW(Table3[[#This Row],[Influencer Name]])</f>
        <v>Influencer423</v>
      </c>
      <c r="B423" s="2" t="s">
        <v>1015</v>
      </c>
      <c r="C423" s="2" t="s">
        <v>1017</v>
      </c>
      <c r="D423" t="s">
        <v>1042</v>
      </c>
      <c r="E423" t="str">
        <f>VLOOKUP(TRIM(Table3[[#This Row],[Brand]]), brand[], MATCH("Category", brand[#Headers], 0), FALSE)</f>
        <v>E-commerce &amp; Online Services</v>
      </c>
      <c r="F423" s="2" t="s">
        <v>1027</v>
      </c>
      <c r="G423" s="3">
        <v>3429000</v>
      </c>
      <c r="H423" s="15">
        <v>258</v>
      </c>
      <c r="I423" s="3">
        <v>6447000</v>
      </c>
      <c r="J423" s="3">
        <v>598600</v>
      </c>
      <c r="K423" s="3" t="str">
        <f>IF(Table3[[#This Row],[Engagements]]&lt;100000, "low",IF(Table3[[#This Row],[Engagements]]&lt;500000,"medium","high"))</f>
        <v>high</v>
      </c>
      <c r="L423" s="3">
        <v>106470</v>
      </c>
      <c r="M423" s="2">
        <v>17842</v>
      </c>
      <c r="N423" s="2">
        <v>21570</v>
      </c>
      <c r="O423" s="3">
        <v>99130</v>
      </c>
      <c r="P423" s="9">
        <f>Table3[[#This Row],[Revenue Generated ($)]]-Table3[[#This Row],[Campaign Spend ($)]]</f>
        <v>77560</v>
      </c>
    </row>
    <row r="424" spans="1:16" x14ac:dyDescent="0.3">
      <c r="A424" s="2" t="str">
        <f>"Influencer" &amp;ROW(Table3[[#This Row],[Influencer Name]])</f>
        <v>Influencer424</v>
      </c>
      <c r="B424" s="2" t="s">
        <v>1016</v>
      </c>
      <c r="C424" s="2" t="s">
        <v>1017</v>
      </c>
      <c r="D424" t="s">
        <v>1043</v>
      </c>
      <c r="E424" t="str">
        <f>VLOOKUP(TRIM(Table3[[#This Row],[Brand]]), brand[], MATCH("Category", brand[#Headers], 0), FALSE)</f>
        <v>E-commerce &amp; Online Services</v>
      </c>
      <c r="F424" s="2" t="s">
        <v>1028</v>
      </c>
      <c r="G424" s="3">
        <v>3437000</v>
      </c>
      <c r="H424" s="15">
        <v>258.60000000000002</v>
      </c>
      <c r="I424" s="3">
        <v>6462000</v>
      </c>
      <c r="J424" s="3">
        <v>600000</v>
      </c>
      <c r="K424" s="3" t="str">
        <f>IF(Table3[[#This Row],[Engagements]]&lt;100000, "low",IF(Table3[[#This Row],[Engagements]]&lt;500000,"medium","high"))</f>
        <v>high</v>
      </c>
      <c r="L424" s="3">
        <v>106720</v>
      </c>
      <c r="M424" s="2">
        <v>17884</v>
      </c>
      <c r="N424" s="2">
        <v>21620</v>
      </c>
      <c r="O424" s="3">
        <v>99360</v>
      </c>
      <c r="P424" s="9">
        <f>Table3[[#This Row],[Revenue Generated ($)]]-Table3[[#This Row],[Campaign Spend ($)]]</f>
        <v>77740</v>
      </c>
    </row>
    <row r="425" spans="1:16" ht="33" x14ac:dyDescent="0.3">
      <c r="A425" s="2" t="str">
        <f>"Influencer" &amp;ROW(Table3[[#This Row],[Influencer Name]])</f>
        <v>Influencer425</v>
      </c>
      <c r="B425" s="2" t="s">
        <v>1014</v>
      </c>
      <c r="C425" s="2" t="s">
        <v>1017</v>
      </c>
      <c r="D425" s="2" t="s">
        <v>1044</v>
      </c>
      <c r="E425" s="2" t="str">
        <f>VLOOKUP(TRIM(Table3[[#This Row],[Brand]]), brand[], MATCH("Category", brand[#Headers], 0), FALSE)</f>
        <v>Technology &amp; Gadgets</v>
      </c>
      <c r="F425" s="2" t="s">
        <v>1029</v>
      </c>
      <c r="G425" s="3">
        <v>3445000</v>
      </c>
      <c r="H425" s="15">
        <v>259.2</v>
      </c>
      <c r="I425" s="3">
        <v>6477000</v>
      </c>
      <c r="J425" s="3">
        <v>601400</v>
      </c>
      <c r="K425" s="3" t="str">
        <f>IF(Table3[[#This Row],[Engagements]]&lt;100000, "low",IF(Table3[[#This Row],[Engagements]]&lt;500000,"medium","high"))</f>
        <v>high</v>
      </c>
      <c r="L425" s="2">
        <v>106970</v>
      </c>
      <c r="M425" s="2">
        <v>17926</v>
      </c>
      <c r="N425" s="2">
        <v>21670</v>
      </c>
      <c r="O425" s="3">
        <v>99590</v>
      </c>
      <c r="P425" s="9">
        <f>Table3[[#This Row],[Revenue Generated ($)]]-Table3[[#This Row],[Campaign Spend ($)]]</f>
        <v>77920</v>
      </c>
    </row>
    <row r="426" spans="1:16" ht="33" x14ac:dyDescent="0.3">
      <c r="A426" s="2" t="str">
        <f>"Influencer" &amp;ROW(Table3[[#This Row],[Influencer Name]])</f>
        <v>Influencer426</v>
      </c>
      <c r="B426" s="2" t="s">
        <v>1015</v>
      </c>
      <c r="C426" s="2" t="s">
        <v>1017</v>
      </c>
      <c r="D426" s="2" t="s">
        <v>1045</v>
      </c>
      <c r="E426" s="2" t="str">
        <f>VLOOKUP(TRIM(Table3[[#This Row],[Brand]]), brand[], MATCH("Category", brand[#Headers], 0), FALSE)</f>
        <v>Technology &amp; Gadgets</v>
      </c>
      <c r="F426" s="2" t="s">
        <v>1030</v>
      </c>
      <c r="G426" s="3">
        <v>3453000</v>
      </c>
      <c r="H426" s="15">
        <v>259.8</v>
      </c>
      <c r="I426" s="3">
        <v>6492000</v>
      </c>
      <c r="J426" s="3">
        <v>602800</v>
      </c>
      <c r="K426" s="3" t="str">
        <f>IF(Table3[[#This Row],[Engagements]]&lt;100000, "low",IF(Table3[[#This Row],[Engagements]]&lt;500000,"medium","high"))</f>
        <v>high</v>
      </c>
      <c r="L426" s="3">
        <v>107220</v>
      </c>
      <c r="M426" s="2">
        <v>17968</v>
      </c>
      <c r="N426" s="2">
        <v>21720</v>
      </c>
      <c r="O426" s="3">
        <v>99820</v>
      </c>
      <c r="P426" s="9">
        <f>Table3[[#This Row],[Revenue Generated ($)]]-Table3[[#This Row],[Campaign Spend ($)]]</f>
        <v>78100</v>
      </c>
    </row>
    <row r="427" spans="1:16" ht="33" x14ac:dyDescent="0.3">
      <c r="A427" s="2" t="str">
        <f>"Influencer" &amp;ROW(Table3[[#This Row],[Influencer Name]])</f>
        <v>Influencer427</v>
      </c>
      <c r="B427" s="2" t="s">
        <v>1016</v>
      </c>
      <c r="C427" s="2" t="s">
        <v>1017</v>
      </c>
      <c r="D427" s="2" t="s">
        <v>1046</v>
      </c>
      <c r="E427" s="2" t="str">
        <f>VLOOKUP(TRIM(Table3[[#This Row],[Brand]]), brand[], MATCH("Category", brand[#Headers], 0), FALSE)</f>
        <v>Technology &amp; Gadgets</v>
      </c>
      <c r="F427" s="2" t="s">
        <v>1031</v>
      </c>
      <c r="G427" s="3">
        <v>3461000</v>
      </c>
      <c r="H427" s="15">
        <v>260.39999999999998</v>
      </c>
      <c r="I427" s="3">
        <v>6507000</v>
      </c>
      <c r="J427" s="3">
        <v>604200</v>
      </c>
      <c r="K427" s="3" t="str">
        <f>IF(Table3[[#This Row],[Engagements]]&lt;100000, "low",IF(Table3[[#This Row],[Engagements]]&lt;500000,"medium","high"))</f>
        <v>high</v>
      </c>
      <c r="L427" s="3">
        <v>107470</v>
      </c>
      <c r="M427" s="2">
        <v>18010</v>
      </c>
      <c r="N427" s="2">
        <v>21770</v>
      </c>
      <c r="O427" s="3">
        <v>100050</v>
      </c>
      <c r="P427" s="9">
        <f>Table3[[#This Row],[Revenue Generated ($)]]-Table3[[#This Row],[Campaign Spend ($)]]</f>
        <v>78280</v>
      </c>
    </row>
    <row r="428" spans="1:16" x14ac:dyDescent="0.3">
      <c r="A428" s="2" t="str">
        <f>"Influencer" &amp;ROW(Table3[[#This Row],[Influencer Name]])</f>
        <v>Influencer428</v>
      </c>
      <c r="B428" s="2" t="s">
        <v>1014</v>
      </c>
      <c r="C428" s="2" t="s">
        <v>1018</v>
      </c>
      <c r="D428" s="2" t="s">
        <v>1047</v>
      </c>
      <c r="E428" s="2" t="str">
        <f>VLOOKUP(TRIM(Table3[[#This Row],[Brand]]), brand[], MATCH("Category", brand[#Headers], 0), FALSE)</f>
        <v>Lifestyle &amp; Fitness</v>
      </c>
      <c r="F428" s="2" t="s">
        <v>1026</v>
      </c>
      <c r="G428" s="3">
        <v>3469000</v>
      </c>
      <c r="H428" s="15">
        <v>261</v>
      </c>
      <c r="I428" s="3">
        <v>6522000</v>
      </c>
      <c r="J428" s="3">
        <v>605600</v>
      </c>
      <c r="K428" s="3" t="str">
        <f>IF(Table3[[#This Row],[Engagements]]&lt;100000, "low",IF(Table3[[#This Row],[Engagements]]&lt;500000,"medium","high"))</f>
        <v>high</v>
      </c>
      <c r="L428" s="3">
        <v>107720</v>
      </c>
      <c r="M428" s="2">
        <v>18052</v>
      </c>
      <c r="N428" s="2">
        <v>21820</v>
      </c>
      <c r="O428" s="3">
        <v>100280</v>
      </c>
      <c r="P428" s="9">
        <f>Table3[[#This Row],[Revenue Generated ($)]]-Table3[[#This Row],[Campaign Spend ($)]]</f>
        <v>78460</v>
      </c>
    </row>
    <row r="429" spans="1:16" x14ac:dyDescent="0.3">
      <c r="A429" s="2" t="str">
        <f>"Influencer" &amp;ROW(Table3[[#This Row],[Influencer Name]])</f>
        <v>Influencer429</v>
      </c>
      <c r="B429" s="2" t="s">
        <v>1015</v>
      </c>
      <c r="C429" s="2" t="s">
        <v>1019</v>
      </c>
      <c r="D429" s="2" t="s">
        <v>1048</v>
      </c>
      <c r="E429" s="2" t="str">
        <f>VLOOKUP(TRIM(Table3[[#This Row],[Brand]]), brand[], MATCH("Category", brand[#Headers], 0), FALSE)</f>
        <v>Lifestyle &amp; Fitness</v>
      </c>
      <c r="F429" s="2" t="s">
        <v>1027</v>
      </c>
      <c r="G429" s="3">
        <v>3477000</v>
      </c>
      <c r="H429" s="15">
        <v>261.60000000000002</v>
      </c>
      <c r="I429" s="3">
        <v>6537000</v>
      </c>
      <c r="J429" s="3">
        <v>607000</v>
      </c>
      <c r="K429" s="3" t="str">
        <f>IF(Table3[[#This Row],[Engagements]]&lt;100000, "low",IF(Table3[[#This Row],[Engagements]]&lt;500000,"medium","high"))</f>
        <v>high</v>
      </c>
      <c r="L429" s="3">
        <v>107970</v>
      </c>
      <c r="M429" s="2">
        <v>18094</v>
      </c>
      <c r="N429" s="2">
        <v>21870</v>
      </c>
      <c r="O429" s="3">
        <v>100510</v>
      </c>
      <c r="P429" s="9">
        <f>Table3[[#This Row],[Revenue Generated ($)]]-Table3[[#This Row],[Campaign Spend ($)]]</f>
        <v>78640</v>
      </c>
    </row>
    <row r="430" spans="1:16" x14ac:dyDescent="0.3">
      <c r="A430" s="2" t="str">
        <f>"Influencer" &amp;ROW(Table3[[#This Row],[Influencer Name]])</f>
        <v>Influencer430</v>
      </c>
      <c r="B430" s="2" t="s">
        <v>1016</v>
      </c>
      <c r="C430" s="2" t="s">
        <v>1020</v>
      </c>
      <c r="D430" t="s">
        <v>1049</v>
      </c>
      <c r="E430" t="str">
        <f>VLOOKUP(TRIM(Table3[[#This Row],[Brand]]), brand[], MATCH("Category", brand[#Headers], 0), FALSE)</f>
        <v>Food &amp; Beverages</v>
      </c>
      <c r="F430" s="2" t="s">
        <v>1028</v>
      </c>
      <c r="G430" s="3">
        <v>3485000</v>
      </c>
      <c r="H430" s="15">
        <v>262.2</v>
      </c>
      <c r="I430" s="3">
        <v>6552000</v>
      </c>
      <c r="J430" s="3">
        <v>608400</v>
      </c>
      <c r="K430" s="3" t="str">
        <f>IF(Table3[[#This Row],[Engagements]]&lt;100000, "low",IF(Table3[[#This Row],[Engagements]]&lt;500000,"medium","high"))</f>
        <v>high</v>
      </c>
      <c r="L430" s="2">
        <v>108220</v>
      </c>
      <c r="M430" s="2">
        <v>18136</v>
      </c>
      <c r="N430" s="2">
        <v>21920</v>
      </c>
      <c r="O430" s="3">
        <v>100740</v>
      </c>
      <c r="P430" s="9">
        <f>Table3[[#This Row],[Revenue Generated ($)]]-Table3[[#This Row],[Campaign Spend ($)]]</f>
        <v>78820</v>
      </c>
    </row>
    <row r="431" spans="1:16" x14ac:dyDescent="0.3">
      <c r="A431" s="2" t="str">
        <f>"Influencer" &amp;ROW(Table3[[#This Row],[Influencer Name]])</f>
        <v>Influencer431</v>
      </c>
      <c r="B431" s="2" t="s">
        <v>1014</v>
      </c>
      <c r="C431" s="2" t="s">
        <v>1021</v>
      </c>
      <c r="D431" t="s">
        <v>1074</v>
      </c>
      <c r="E431" t="str">
        <f>VLOOKUP(TRIM(Table3[[#This Row],[Brand]]), brand[], MATCH("Category", brand[#Headers], 0), FALSE)</f>
        <v>Food &amp; Beverages</v>
      </c>
      <c r="F431" s="2" t="s">
        <v>1029</v>
      </c>
      <c r="G431" s="3">
        <v>3493000</v>
      </c>
      <c r="H431" s="15">
        <v>262.8</v>
      </c>
      <c r="I431" s="3">
        <v>6567000</v>
      </c>
      <c r="J431" s="3">
        <v>609800</v>
      </c>
      <c r="K431" s="3" t="str">
        <f>IF(Table3[[#This Row],[Engagements]]&lt;100000, "low",IF(Table3[[#This Row],[Engagements]]&lt;500000,"medium","high"))</f>
        <v>high</v>
      </c>
      <c r="L431" s="3">
        <v>108470</v>
      </c>
      <c r="M431" s="2">
        <v>18178</v>
      </c>
      <c r="N431" s="2">
        <v>21970</v>
      </c>
      <c r="O431" s="3">
        <v>100970</v>
      </c>
      <c r="P431" s="9">
        <f>Table3[[#This Row],[Revenue Generated ($)]]-Table3[[#This Row],[Campaign Spend ($)]]</f>
        <v>79000</v>
      </c>
    </row>
    <row r="432" spans="1:16" x14ac:dyDescent="0.3">
      <c r="A432" s="2" t="str">
        <f>"Influencer" &amp;ROW(Table3[[#This Row],[Influencer Name]])</f>
        <v>Influencer432</v>
      </c>
      <c r="B432" s="2" t="s">
        <v>1015</v>
      </c>
      <c r="C432" s="2" t="s">
        <v>1017</v>
      </c>
      <c r="D432" t="s">
        <v>1050</v>
      </c>
      <c r="E432" t="str">
        <f>VLOOKUP(TRIM(Table3[[#This Row],[Brand]]), brand[], MATCH("Category", brand[#Headers], 0), FALSE)</f>
        <v>Food &amp; Beverages</v>
      </c>
      <c r="F432" s="2" t="s">
        <v>1030</v>
      </c>
      <c r="G432" s="3">
        <v>3501000</v>
      </c>
      <c r="H432" s="15">
        <v>263.39999999999998</v>
      </c>
      <c r="I432" s="3">
        <v>6582000</v>
      </c>
      <c r="J432" s="3">
        <v>611200</v>
      </c>
      <c r="K432" s="3" t="str">
        <f>IF(Table3[[#This Row],[Engagements]]&lt;100000, "low",IF(Table3[[#This Row],[Engagements]]&lt;500000,"medium","high"))</f>
        <v>high</v>
      </c>
      <c r="L432" s="3">
        <v>108720</v>
      </c>
      <c r="M432" s="2">
        <v>18220</v>
      </c>
      <c r="N432" s="2">
        <v>22020</v>
      </c>
      <c r="O432" s="3">
        <v>101200</v>
      </c>
      <c r="P432" s="9">
        <f>Table3[[#This Row],[Revenue Generated ($)]]-Table3[[#This Row],[Campaign Spend ($)]]</f>
        <v>79180</v>
      </c>
    </row>
    <row r="433" spans="1:16" x14ac:dyDescent="0.3">
      <c r="A433" s="2" t="str">
        <f>"Influencer" &amp;ROW(Table3[[#This Row],[Influencer Name]])</f>
        <v>Influencer433</v>
      </c>
      <c r="B433" s="2" t="s">
        <v>1016</v>
      </c>
      <c r="C433" s="2" t="s">
        <v>1018</v>
      </c>
      <c r="D433" t="s">
        <v>1051</v>
      </c>
      <c r="E433" t="str">
        <f>VLOOKUP(TRIM(Table3[[#This Row],[Brand]]), brand[], MATCH("Category", brand[#Headers], 0), FALSE)</f>
        <v>Food &amp; Beverages</v>
      </c>
      <c r="F433" s="2" t="s">
        <v>1031</v>
      </c>
      <c r="G433" s="3">
        <v>3509000</v>
      </c>
      <c r="H433" s="15">
        <v>264</v>
      </c>
      <c r="I433" s="3">
        <v>6597000</v>
      </c>
      <c r="J433" s="3">
        <v>612600</v>
      </c>
      <c r="K433" s="3" t="str">
        <f>IF(Table3[[#This Row],[Engagements]]&lt;100000, "low",IF(Table3[[#This Row],[Engagements]]&lt;500000,"medium","high"))</f>
        <v>high</v>
      </c>
      <c r="L433" s="3">
        <v>108970</v>
      </c>
      <c r="M433" s="2">
        <v>18262</v>
      </c>
      <c r="N433" s="2">
        <v>22070</v>
      </c>
      <c r="O433" s="3">
        <v>101430</v>
      </c>
      <c r="P433" s="9">
        <f>Table3[[#This Row],[Revenue Generated ($)]]-Table3[[#This Row],[Campaign Spend ($)]]</f>
        <v>79360</v>
      </c>
    </row>
    <row r="434" spans="1:16" x14ac:dyDescent="0.3">
      <c r="A434" s="2" t="str">
        <f>"Influencer" &amp;ROW(Table3[[#This Row],[Influencer Name]])</f>
        <v>Influencer434</v>
      </c>
      <c r="B434" s="2" t="s">
        <v>1014</v>
      </c>
      <c r="C434" s="2" t="s">
        <v>1019</v>
      </c>
      <c r="D434" s="2" t="s">
        <v>1038</v>
      </c>
      <c r="E434" s="2" t="str">
        <f>VLOOKUP(TRIM(Table3[[#This Row],[Brand]]), brand[], MATCH("Category", brand[#Headers], 0), FALSE)</f>
        <v>Fashion &amp; Beauty</v>
      </c>
      <c r="F434" s="2" t="s">
        <v>1026</v>
      </c>
      <c r="G434" s="3">
        <v>3517000</v>
      </c>
      <c r="H434" s="15">
        <v>264.60000000000002</v>
      </c>
      <c r="I434" s="3">
        <v>6612000</v>
      </c>
      <c r="J434" s="3">
        <v>614000</v>
      </c>
      <c r="K434" s="3" t="str">
        <f>IF(Table3[[#This Row],[Engagements]]&lt;100000, "low",IF(Table3[[#This Row],[Engagements]]&lt;500000,"medium","high"))</f>
        <v>high</v>
      </c>
      <c r="L434" s="3">
        <v>109220</v>
      </c>
      <c r="M434" s="2">
        <v>18304</v>
      </c>
      <c r="N434" s="2">
        <v>22120</v>
      </c>
      <c r="O434" s="3">
        <v>101660</v>
      </c>
      <c r="P434" s="9">
        <f>Table3[[#This Row],[Revenue Generated ($)]]-Table3[[#This Row],[Campaign Spend ($)]]</f>
        <v>79540</v>
      </c>
    </row>
    <row r="435" spans="1:16" x14ac:dyDescent="0.3">
      <c r="A435" s="2" t="str">
        <f>"Influencer" &amp;ROW(Table3[[#This Row],[Influencer Name]])</f>
        <v>Influencer435</v>
      </c>
      <c r="B435" s="2" t="s">
        <v>1015</v>
      </c>
      <c r="C435" s="2" t="s">
        <v>1020</v>
      </c>
      <c r="D435" s="2" t="s">
        <v>1036</v>
      </c>
      <c r="E435" s="2" t="str">
        <f>VLOOKUP(TRIM(Table3[[#This Row],[Brand]]), brand[], MATCH("Category", brand[#Headers], 0), FALSE)</f>
        <v>Fashion &amp; Beauty</v>
      </c>
      <c r="F435" s="2" t="s">
        <v>1027</v>
      </c>
      <c r="G435" s="3">
        <v>3525000</v>
      </c>
      <c r="H435" s="15">
        <v>265.2</v>
      </c>
      <c r="I435" s="3">
        <v>6627000</v>
      </c>
      <c r="J435" s="3">
        <v>615400</v>
      </c>
      <c r="K435" s="3" t="str">
        <f>IF(Table3[[#This Row],[Engagements]]&lt;100000, "low",IF(Table3[[#This Row],[Engagements]]&lt;500000,"medium","high"))</f>
        <v>high</v>
      </c>
      <c r="L435" s="2">
        <v>109470</v>
      </c>
      <c r="M435" s="2">
        <v>18346</v>
      </c>
      <c r="N435" s="2">
        <v>22170</v>
      </c>
      <c r="O435" s="3">
        <v>101890</v>
      </c>
      <c r="P435" s="9">
        <f>Table3[[#This Row],[Revenue Generated ($)]]-Table3[[#This Row],[Campaign Spend ($)]]</f>
        <v>79720</v>
      </c>
    </row>
    <row r="436" spans="1:16" x14ac:dyDescent="0.3">
      <c r="A436" s="2" t="str">
        <f>"Influencer" &amp;ROW(Table3[[#This Row],[Influencer Name]])</f>
        <v>Influencer436</v>
      </c>
      <c r="B436" s="2" t="s">
        <v>1016</v>
      </c>
      <c r="C436" s="2" t="s">
        <v>1021</v>
      </c>
      <c r="D436" s="2" t="s">
        <v>1034</v>
      </c>
      <c r="E436" s="2" t="str">
        <f>VLOOKUP(TRIM(Table3[[#This Row],[Brand]]), brand[], MATCH("Category", brand[#Headers], 0), FALSE)</f>
        <v>Fashion &amp; Beauty</v>
      </c>
      <c r="F436" s="2" t="s">
        <v>1028</v>
      </c>
      <c r="G436" s="3">
        <v>3533000</v>
      </c>
      <c r="H436" s="15">
        <v>265.8</v>
      </c>
      <c r="I436" s="3">
        <v>6642000</v>
      </c>
      <c r="J436" s="3">
        <v>616800</v>
      </c>
      <c r="K436" s="3" t="str">
        <f>IF(Table3[[#This Row],[Engagements]]&lt;100000, "low",IF(Table3[[#This Row],[Engagements]]&lt;500000,"medium","high"))</f>
        <v>high</v>
      </c>
      <c r="L436" s="3">
        <v>109720</v>
      </c>
      <c r="M436" s="2">
        <v>18388</v>
      </c>
      <c r="N436" s="2">
        <v>22220</v>
      </c>
      <c r="O436" s="3">
        <v>102120</v>
      </c>
      <c r="P436" s="9">
        <f>Table3[[#This Row],[Revenue Generated ($)]]-Table3[[#This Row],[Campaign Spend ($)]]</f>
        <v>79900</v>
      </c>
    </row>
    <row r="437" spans="1:16" x14ac:dyDescent="0.3">
      <c r="A437" s="2" t="str">
        <f>"Influencer" &amp;ROW(Table3[[#This Row],[Influencer Name]])</f>
        <v>Influencer437</v>
      </c>
      <c r="B437" s="2" t="s">
        <v>1014</v>
      </c>
      <c r="C437" s="2" t="s">
        <v>1017</v>
      </c>
      <c r="D437" s="2" t="s">
        <v>1033</v>
      </c>
      <c r="E437" s="2" t="str">
        <f>VLOOKUP(TRIM(Table3[[#This Row],[Brand]]), brand[], MATCH("Category", brand[#Headers], 0), FALSE)</f>
        <v>Fashion &amp; Beauty</v>
      </c>
      <c r="F437" s="2" t="s">
        <v>1029</v>
      </c>
      <c r="G437" s="3">
        <v>3541000</v>
      </c>
      <c r="H437" s="15">
        <v>266.39999999999998</v>
      </c>
      <c r="I437" s="3">
        <v>6657000</v>
      </c>
      <c r="J437" s="3">
        <v>618200</v>
      </c>
      <c r="K437" s="3" t="str">
        <f>IF(Table3[[#This Row],[Engagements]]&lt;100000, "low",IF(Table3[[#This Row],[Engagements]]&lt;500000,"medium","high"))</f>
        <v>high</v>
      </c>
      <c r="L437" s="3">
        <v>109970</v>
      </c>
      <c r="M437" s="2">
        <v>18430</v>
      </c>
      <c r="N437" s="2">
        <v>22270</v>
      </c>
      <c r="O437" s="3">
        <v>102350</v>
      </c>
      <c r="P437" s="9">
        <f>Table3[[#This Row],[Revenue Generated ($)]]-Table3[[#This Row],[Campaign Spend ($)]]</f>
        <v>80080</v>
      </c>
    </row>
    <row r="438" spans="1:16" x14ac:dyDescent="0.3">
      <c r="A438" s="2" t="str">
        <f>"Influencer" &amp;ROW(Table3[[#This Row],[Influencer Name]])</f>
        <v>Influencer438</v>
      </c>
      <c r="B438" s="2" t="s">
        <v>1015</v>
      </c>
      <c r="C438" s="2" t="s">
        <v>1018</v>
      </c>
      <c r="D438" s="2" t="s">
        <v>1032</v>
      </c>
      <c r="E438" s="2" t="str">
        <f>VLOOKUP(TRIM(Table3[[#This Row],[Brand]]), brand[], MATCH("Category", brand[#Headers], 0), FALSE)</f>
        <v>Fashion &amp; Beauty</v>
      </c>
      <c r="F438" s="2" t="s">
        <v>1030</v>
      </c>
      <c r="G438" s="3">
        <v>3549000</v>
      </c>
      <c r="H438" s="15">
        <v>267</v>
      </c>
      <c r="I438" s="3">
        <v>6672000</v>
      </c>
      <c r="J438" s="3">
        <v>619600</v>
      </c>
      <c r="K438" s="3" t="str">
        <f>IF(Table3[[#This Row],[Engagements]]&lt;100000, "low",IF(Table3[[#This Row],[Engagements]]&lt;500000,"medium","high"))</f>
        <v>high</v>
      </c>
      <c r="L438" s="3">
        <v>110220</v>
      </c>
      <c r="M438" s="2">
        <v>18472</v>
      </c>
      <c r="N438" s="2">
        <v>22320</v>
      </c>
      <c r="O438" s="3">
        <v>102580</v>
      </c>
      <c r="P438" s="9">
        <f>Table3[[#This Row],[Revenue Generated ($)]]-Table3[[#This Row],[Campaign Spend ($)]]</f>
        <v>80260</v>
      </c>
    </row>
    <row r="439" spans="1:16" x14ac:dyDescent="0.3">
      <c r="A439" s="2" t="str">
        <f>"Influencer" &amp;ROW(Table3[[#This Row],[Influencer Name]])</f>
        <v>Influencer439</v>
      </c>
      <c r="B439" s="2" t="s">
        <v>1016</v>
      </c>
      <c r="C439" s="2" t="s">
        <v>1019</v>
      </c>
      <c r="D439" s="2" t="s">
        <v>1035</v>
      </c>
      <c r="E439" s="2" t="str">
        <f>VLOOKUP(TRIM(Table3[[#This Row],[Brand]]), brand[], MATCH("Category", brand[#Headers], 0), FALSE)</f>
        <v>Fashion &amp; Beauty</v>
      </c>
      <c r="F439" s="2" t="s">
        <v>1031</v>
      </c>
      <c r="G439" s="3">
        <v>3557000</v>
      </c>
      <c r="H439" s="15">
        <v>267.60000000000002</v>
      </c>
      <c r="I439" s="3">
        <v>6687000</v>
      </c>
      <c r="J439" s="3">
        <v>621000</v>
      </c>
      <c r="K439" s="3" t="str">
        <f>IF(Table3[[#This Row],[Engagements]]&lt;100000, "low",IF(Table3[[#This Row],[Engagements]]&lt;500000,"medium","high"))</f>
        <v>high</v>
      </c>
      <c r="L439" s="3">
        <v>110470</v>
      </c>
      <c r="M439" s="2">
        <v>18514</v>
      </c>
      <c r="N439" s="2">
        <v>22370</v>
      </c>
      <c r="O439" s="3">
        <v>102810</v>
      </c>
      <c r="P439" s="9">
        <f>Table3[[#This Row],[Revenue Generated ($)]]-Table3[[#This Row],[Campaign Spend ($)]]</f>
        <v>80440</v>
      </c>
    </row>
    <row r="440" spans="1:16" x14ac:dyDescent="0.3">
      <c r="A440" s="2" t="str">
        <f>"Influencer" &amp;ROW(Table3[[#This Row],[Influencer Name]])</f>
        <v>Influencer440</v>
      </c>
      <c r="B440" s="2" t="s">
        <v>1014</v>
      </c>
      <c r="C440" s="2" t="s">
        <v>1020</v>
      </c>
      <c r="D440" s="2" t="s">
        <v>1037</v>
      </c>
      <c r="E440" s="2" t="str">
        <f>VLOOKUP(TRIM(Table3[[#This Row],[Brand]]), brand[], MATCH("Category", brand[#Headers], 0), FALSE)</f>
        <v>Fashion &amp; Beauty</v>
      </c>
      <c r="F440" s="2" t="s">
        <v>1026</v>
      </c>
      <c r="G440" s="3">
        <v>3565000</v>
      </c>
      <c r="H440" s="15">
        <v>268.2</v>
      </c>
      <c r="I440" s="3">
        <v>6702000</v>
      </c>
      <c r="J440" s="3">
        <v>622400</v>
      </c>
      <c r="K440" s="3" t="str">
        <f>IF(Table3[[#This Row],[Engagements]]&lt;100000, "low",IF(Table3[[#This Row],[Engagements]]&lt;500000,"medium","high"))</f>
        <v>high</v>
      </c>
      <c r="L440" s="2">
        <v>110720</v>
      </c>
      <c r="M440" s="2">
        <v>18556</v>
      </c>
      <c r="N440" s="2">
        <v>22420</v>
      </c>
      <c r="O440" s="3">
        <v>103040</v>
      </c>
      <c r="P440" s="9">
        <f>Table3[[#This Row],[Revenue Generated ($)]]-Table3[[#This Row],[Campaign Spend ($)]]</f>
        <v>80620</v>
      </c>
    </row>
    <row r="441" spans="1:16" ht="33" x14ac:dyDescent="0.3">
      <c r="A441" s="2" t="str">
        <f>"Influencer" &amp;ROW(Table3[[#This Row],[Influencer Name]])</f>
        <v>Influencer441</v>
      </c>
      <c r="B441" s="2" t="s">
        <v>1015</v>
      </c>
      <c r="C441" s="2" t="s">
        <v>1021</v>
      </c>
      <c r="D441" s="2" t="s">
        <v>1073</v>
      </c>
      <c r="E441" s="2" t="str">
        <f>VLOOKUP(TRIM(Table3[[#This Row],[Brand]]), brand[], MATCH("Category", brand[#Headers], 0), FALSE)</f>
        <v>Food &amp; Beverages</v>
      </c>
      <c r="F441" s="2" t="s">
        <v>1027</v>
      </c>
      <c r="G441" s="3">
        <v>3573000</v>
      </c>
      <c r="H441" s="15">
        <v>268.8</v>
      </c>
      <c r="I441" s="3">
        <v>6717000</v>
      </c>
      <c r="J441" s="3">
        <v>623800</v>
      </c>
      <c r="K441" s="3" t="str">
        <f>IF(Table3[[#This Row],[Engagements]]&lt;100000, "low",IF(Table3[[#This Row],[Engagements]]&lt;500000,"medium","high"))</f>
        <v>high</v>
      </c>
      <c r="L441" s="3">
        <v>110970</v>
      </c>
      <c r="M441" s="2">
        <v>18598</v>
      </c>
      <c r="N441" s="2">
        <v>22470</v>
      </c>
      <c r="O441" s="3">
        <v>103270</v>
      </c>
      <c r="P441" s="9">
        <f>Table3[[#This Row],[Revenue Generated ($)]]-Table3[[#This Row],[Campaign Spend ($)]]</f>
        <v>80800</v>
      </c>
    </row>
    <row r="442" spans="1:16" x14ac:dyDescent="0.3">
      <c r="A442" s="2" t="str">
        <f>"Influencer" &amp;ROW(Table3[[#This Row],[Influencer Name]])</f>
        <v>Influencer442</v>
      </c>
      <c r="B442" s="2" t="s">
        <v>1016</v>
      </c>
      <c r="C442" s="2" t="s">
        <v>1017</v>
      </c>
      <c r="D442" s="2" t="s">
        <v>1037</v>
      </c>
      <c r="E442" s="2" t="str">
        <f>VLOOKUP(TRIM(Table3[[#This Row],[Brand]]), brand[], MATCH("Category", brand[#Headers], 0), FALSE)</f>
        <v>Fashion &amp; Beauty</v>
      </c>
      <c r="F442" s="2" t="s">
        <v>1028</v>
      </c>
      <c r="G442" s="3">
        <v>3581000</v>
      </c>
      <c r="H442" s="15">
        <v>269.39999999999998</v>
      </c>
      <c r="I442" s="3">
        <v>6732000</v>
      </c>
      <c r="J442" s="3">
        <v>625200</v>
      </c>
      <c r="K442" s="3" t="str">
        <f>IF(Table3[[#This Row],[Engagements]]&lt;100000, "low",IF(Table3[[#This Row],[Engagements]]&lt;500000,"medium","high"))</f>
        <v>high</v>
      </c>
      <c r="L442" s="3">
        <v>111220</v>
      </c>
      <c r="M442" s="2">
        <v>18640</v>
      </c>
      <c r="N442" s="2">
        <v>22520</v>
      </c>
      <c r="O442" s="3">
        <v>103500</v>
      </c>
      <c r="P442" s="9">
        <f>Table3[[#This Row],[Revenue Generated ($)]]-Table3[[#This Row],[Campaign Spend ($)]]</f>
        <v>80980</v>
      </c>
    </row>
    <row r="443" spans="1:16" x14ac:dyDescent="0.3">
      <c r="A443" s="2" t="str">
        <f>"Influencer" &amp;ROW(Table3[[#This Row],[Influencer Name]])</f>
        <v>Influencer443</v>
      </c>
      <c r="B443" s="2" t="s">
        <v>1014</v>
      </c>
      <c r="C443" s="2" t="s">
        <v>1018</v>
      </c>
      <c r="D443" s="2" t="s">
        <v>1037</v>
      </c>
      <c r="E443" s="2" t="str">
        <f>VLOOKUP(TRIM(Table3[[#This Row],[Brand]]), brand[], MATCH("Category", brand[#Headers], 0), FALSE)</f>
        <v>Fashion &amp; Beauty</v>
      </c>
      <c r="F443" s="2" t="s">
        <v>1029</v>
      </c>
      <c r="G443" s="3">
        <v>3589000</v>
      </c>
      <c r="H443" s="15">
        <v>270</v>
      </c>
      <c r="I443" s="3">
        <v>6747000</v>
      </c>
      <c r="J443" s="3">
        <v>626600</v>
      </c>
      <c r="K443" s="3" t="str">
        <f>IF(Table3[[#This Row],[Engagements]]&lt;100000, "low",IF(Table3[[#This Row],[Engagements]]&lt;500000,"medium","high"))</f>
        <v>high</v>
      </c>
      <c r="L443" s="3">
        <v>111470</v>
      </c>
      <c r="M443" s="2">
        <v>18682</v>
      </c>
      <c r="N443" s="2">
        <v>22570</v>
      </c>
      <c r="O443" s="3">
        <v>103730</v>
      </c>
      <c r="P443" s="9">
        <f>Table3[[#This Row],[Revenue Generated ($)]]-Table3[[#This Row],[Campaign Spend ($)]]</f>
        <v>81160</v>
      </c>
    </row>
    <row r="444" spans="1:16" x14ac:dyDescent="0.3">
      <c r="A444" s="2" t="str">
        <f>"Influencer" &amp;ROW(Table3[[#This Row],[Influencer Name]])</f>
        <v>Influencer444</v>
      </c>
      <c r="B444" s="2" t="s">
        <v>1015</v>
      </c>
      <c r="C444" s="2" t="s">
        <v>1019</v>
      </c>
      <c r="D444" t="s">
        <v>1039</v>
      </c>
      <c r="E444" t="str">
        <f>VLOOKUP(TRIM(Table3[[#This Row],[Brand]]), brand[], MATCH("Category", brand[#Headers], 0), FALSE)</f>
        <v>E-commerce &amp; Online Services</v>
      </c>
      <c r="F444" s="2" t="s">
        <v>1030</v>
      </c>
      <c r="G444" s="3">
        <v>3597000</v>
      </c>
      <c r="H444" s="15">
        <v>270.60000000000002</v>
      </c>
      <c r="I444" s="3">
        <v>6762000</v>
      </c>
      <c r="J444" s="3">
        <v>628000</v>
      </c>
      <c r="K444" s="3" t="str">
        <f>IF(Table3[[#This Row],[Engagements]]&lt;100000, "low",IF(Table3[[#This Row],[Engagements]]&lt;500000,"medium","high"))</f>
        <v>high</v>
      </c>
      <c r="L444" s="3">
        <v>111720</v>
      </c>
      <c r="M444" s="2">
        <v>18724</v>
      </c>
      <c r="N444" s="2">
        <v>22620</v>
      </c>
      <c r="O444" s="3">
        <v>103960</v>
      </c>
      <c r="P444" s="9">
        <f>Table3[[#This Row],[Revenue Generated ($)]]-Table3[[#This Row],[Campaign Spend ($)]]</f>
        <v>81340</v>
      </c>
    </row>
    <row r="445" spans="1:16" x14ac:dyDescent="0.3">
      <c r="A445" s="2" t="str">
        <f>"Influencer" &amp;ROW(Table3[[#This Row],[Influencer Name]])</f>
        <v>Influencer445</v>
      </c>
      <c r="B445" s="2" t="s">
        <v>1016</v>
      </c>
      <c r="C445" s="2" t="s">
        <v>1020</v>
      </c>
      <c r="D445" t="s">
        <v>1040</v>
      </c>
      <c r="E445" t="str">
        <f>VLOOKUP(TRIM(Table3[[#This Row],[Brand]]), brand[], MATCH("Category", brand[#Headers], 0), FALSE)</f>
        <v>E-commerce &amp; Online Services</v>
      </c>
      <c r="F445" s="2" t="s">
        <v>1031</v>
      </c>
      <c r="G445" s="3">
        <v>3605000</v>
      </c>
      <c r="H445" s="15">
        <v>271.2</v>
      </c>
      <c r="I445" s="3">
        <v>6777000</v>
      </c>
      <c r="J445" s="3">
        <v>629400</v>
      </c>
      <c r="K445" s="3" t="str">
        <f>IF(Table3[[#This Row],[Engagements]]&lt;100000, "low",IF(Table3[[#This Row],[Engagements]]&lt;500000,"medium","high"))</f>
        <v>high</v>
      </c>
      <c r="L445" s="2">
        <v>111970</v>
      </c>
      <c r="M445" s="2">
        <v>18766</v>
      </c>
      <c r="N445" s="2">
        <v>22670</v>
      </c>
      <c r="O445" s="3">
        <v>104190</v>
      </c>
      <c r="P445" s="9">
        <f>Table3[[#This Row],[Revenue Generated ($)]]-Table3[[#This Row],[Campaign Spend ($)]]</f>
        <v>81520</v>
      </c>
    </row>
    <row r="446" spans="1:16" x14ac:dyDescent="0.3">
      <c r="A446" s="2" t="str">
        <f>"Influencer" &amp;ROW(Table3[[#This Row],[Influencer Name]])</f>
        <v>Influencer446</v>
      </c>
      <c r="B446" s="2" t="s">
        <v>1014</v>
      </c>
      <c r="C446" s="2" t="s">
        <v>1021</v>
      </c>
      <c r="D446" t="s">
        <v>1041</v>
      </c>
      <c r="E446" t="str">
        <f>VLOOKUP(TRIM(Table3[[#This Row],[Brand]]), brand[], MATCH("Category", brand[#Headers], 0), FALSE)</f>
        <v>E-commerce &amp; Online Services</v>
      </c>
      <c r="F446" s="2" t="s">
        <v>1026</v>
      </c>
      <c r="G446" s="3">
        <v>3613000</v>
      </c>
      <c r="H446" s="15">
        <v>271.8</v>
      </c>
      <c r="I446" s="3">
        <v>6792000</v>
      </c>
      <c r="J446" s="3">
        <v>630800</v>
      </c>
      <c r="K446" s="3" t="str">
        <f>IF(Table3[[#This Row],[Engagements]]&lt;100000, "low",IF(Table3[[#This Row],[Engagements]]&lt;500000,"medium","high"))</f>
        <v>high</v>
      </c>
      <c r="L446" s="3">
        <v>112220</v>
      </c>
      <c r="M446" s="2">
        <v>18808</v>
      </c>
      <c r="N446" s="2">
        <v>22720</v>
      </c>
      <c r="O446" s="3">
        <v>104420</v>
      </c>
      <c r="P446" s="9">
        <f>Table3[[#This Row],[Revenue Generated ($)]]-Table3[[#This Row],[Campaign Spend ($)]]</f>
        <v>81700</v>
      </c>
    </row>
    <row r="447" spans="1:16" x14ac:dyDescent="0.3">
      <c r="A447" s="2" t="str">
        <f>"Influencer" &amp;ROW(Table3[[#This Row],[Influencer Name]])</f>
        <v>Influencer447</v>
      </c>
      <c r="B447" s="2" t="s">
        <v>1015</v>
      </c>
      <c r="C447" s="2" t="s">
        <v>1017</v>
      </c>
      <c r="D447" t="s">
        <v>1042</v>
      </c>
      <c r="E447" t="str">
        <f>VLOOKUP(TRIM(Table3[[#This Row],[Brand]]), brand[], MATCH("Category", brand[#Headers], 0), FALSE)</f>
        <v>E-commerce &amp; Online Services</v>
      </c>
      <c r="F447" s="2" t="s">
        <v>1027</v>
      </c>
      <c r="G447" s="3">
        <v>3621000</v>
      </c>
      <c r="H447" s="15">
        <v>272.39999999999998</v>
      </c>
      <c r="I447" s="3">
        <v>6807000</v>
      </c>
      <c r="J447" s="3">
        <v>632200</v>
      </c>
      <c r="K447" s="3" t="str">
        <f>IF(Table3[[#This Row],[Engagements]]&lt;100000, "low",IF(Table3[[#This Row],[Engagements]]&lt;500000,"medium","high"))</f>
        <v>high</v>
      </c>
      <c r="L447" s="3">
        <v>112470</v>
      </c>
      <c r="M447" s="2">
        <v>18850</v>
      </c>
      <c r="N447" s="2">
        <v>22770</v>
      </c>
      <c r="O447" s="3">
        <v>104650</v>
      </c>
      <c r="P447" s="9">
        <f>Table3[[#This Row],[Revenue Generated ($)]]-Table3[[#This Row],[Campaign Spend ($)]]</f>
        <v>81880</v>
      </c>
    </row>
    <row r="448" spans="1:16" x14ac:dyDescent="0.3">
      <c r="A448" s="2" t="str">
        <f>"Influencer" &amp;ROW(Table3[[#This Row],[Influencer Name]])</f>
        <v>Influencer448</v>
      </c>
      <c r="B448" s="2" t="s">
        <v>1016</v>
      </c>
      <c r="C448" s="2" t="s">
        <v>1018</v>
      </c>
      <c r="D448" t="s">
        <v>1043</v>
      </c>
      <c r="E448" t="str">
        <f>VLOOKUP(TRIM(Table3[[#This Row],[Brand]]), brand[], MATCH("Category", brand[#Headers], 0), FALSE)</f>
        <v>E-commerce &amp; Online Services</v>
      </c>
      <c r="F448" s="2" t="s">
        <v>1028</v>
      </c>
      <c r="G448" s="3">
        <v>3629000</v>
      </c>
      <c r="H448" s="15">
        <v>273</v>
      </c>
      <c r="I448" s="3">
        <v>6822000</v>
      </c>
      <c r="J448" s="3">
        <v>633600</v>
      </c>
      <c r="K448" s="3" t="str">
        <f>IF(Table3[[#This Row],[Engagements]]&lt;100000, "low",IF(Table3[[#This Row],[Engagements]]&lt;500000,"medium","high"))</f>
        <v>high</v>
      </c>
      <c r="L448" s="3">
        <v>112720</v>
      </c>
      <c r="M448" s="2">
        <v>18892</v>
      </c>
      <c r="N448" s="2">
        <v>22820</v>
      </c>
      <c r="O448" s="3">
        <v>104880</v>
      </c>
      <c r="P448" s="9">
        <f>Table3[[#This Row],[Revenue Generated ($)]]-Table3[[#This Row],[Campaign Spend ($)]]</f>
        <v>82060</v>
      </c>
    </row>
    <row r="449" spans="1:16" ht="33" x14ac:dyDescent="0.3">
      <c r="A449" s="2" t="str">
        <f>"Influencer" &amp;ROW(Table3[[#This Row],[Influencer Name]])</f>
        <v>Influencer449</v>
      </c>
      <c r="B449" s="2" t="s">
        <v>1014</v>
      </c>
      <c r="C449" s="2" t="s">
        <v>1019</v>
      </c>
      <c r="D449" s="2" t="s">
        <v>1044</v>
      </c>
      <c r="E449" s="2" t="str">
        <f>VLOOKUP(TRIM(Table3[[#This Row],[Brand]]), brand[], MATCH("Category", brand[#Headers], 0), FALSE)</f>
        <v>Technology &amp; Gadgets</v>
      </c>
      <c r="F449" s="2" t="s">
        <v>1029</v>
      </c>
      <c r="G449" s="3">
        <v>3637000</v>
      </c>
      <c r="H449" s="15">
        <v>273.60000000000002</v>
      </c>
      <c r="I449" s="3">
        <v>6837000</v>
      </c>
      <c r="J449" s="3">
        <v>635000</v>
      </c>
      <c r="K449" s="3" t="str">
        <f>IF(Table3[[#This Row],[Engagements]]&lt;100000, "low",IF(Table3[[#This Row],[Engagements]]&lt;500000,"medium","high"))</f>
        <v>high</v>
      </c>
      <c r="L449" s="3">
        <v>112970</v>
      </c>
      <c r="M449" s="2">
        <v>18934</v>
      </c>
      <c r="N449" s="2">
        <v>22870</v>
      </c>
      <c r="O449" s="3">
        <v>105110</v>
      </c>
      <c r="P449" s="9">
        <f>Table3[[#This Row],[Revenue Generated ($)]]-Table3[[#This Row],[Campaign Spend ($)]]</f>
        <v>82240</v>
      </c>
    </row>
    <row r="450" spans="1:16" ht="33" x14ac:dyDescent="0.3">
      <c r="A450" s="2" t="str">
        <f>"Influencer" &amp;ROW(Table3[[#This Row],[Influencer Name]])</f>
        <v>Influencer450</v>
      </c>
      <c r="B450" s="2" t="s">
        <v>1015</v>
      </c>
      <c r="C450" s="2" t="s">
        <v>1020</v>
      </c>
      <c r="D450" s="2" t="s">
        <v>1045</v>
      </c>
      <c r="E450" s="2" t="str">
        <f>VLOOKUP(TRIM(Table3[[#This Row],[Brand]]), brand[], MATCH("Category", brand[#Headers], 0), FALSE)</f>
        <v>Technology &amp; Gadgets</v>
      </c>
      <c r="F450" s="2" t="s">
        <v>1030</v>
      </c>
      <c r="G450" s="3">
        <v>3645000</v>
      </c>
      <c r="H450" s="15">
        <v>274.2</v>
      </c>
      <c r="I450" s="3">
        <v>6852000</v>
      </c>
      <c r="J450" s="3">
        <v>636400</v>
      </c>
      <c r="K450" s="3" t="str">
        <f>IF(Table3[[#This Row],[Engagements]]&lt;100000, "low",IF(Table3[[#This Row],[Engagements]]&lt;500000,"medium","high"))</f>
        <v>high</v>
      </c>
      <c r="L450" s="2">
        <v>113220</v>
      </c>
      <c r="M450" s="2">
        <v>18976</v>
      </c>
      <c r="N450" s="2">
        <v>22920</v>
      </c>
      <c r="O450" s="3">
        <v>105340</v>
      </c>
      <c r="P450" s="9">
        <f>Table3[[#This Row],[Revenue Generated ($)]]-Table3[[#This Row],[Campaign Spend ($)]]</f>
        <v>82420</v>
      </c>
    </row>
    <row r="451" spans="1:16" ht="33" x14ac:dyDescent="0.3">
      <c r="A451" s="2" t="str">
        <f>"Influencer" &amp;ROW(Table3[[#This Row],[Influencer Name]])</f>
        <v>Influencer451</v>
      </c>
      <c r="B451" s="2" t="s">
        <v>1016</v>
      </c>
      <c r="C451" s="2" t="s">
        <v>1021</v>
      </c>
      <c r="D451" s="2" t="s">
        <v>1046</v>
      </c>
      <c r="E451" s="2" t="str">
        <f>VLOOKUP(TRIM(Table3[[#This Row],[Brand]]), brand[], MATCH("Category", brand[#Headers], 0), FALSE)</f>
        <v>Technology &amp; Gadgets</v>
      </c>
      <c r="F451" s="2" t="s">
        <v>1031</v>
      </c>
      <c r="G451" s="3">
        <v>3653000</v>
      </c>
      <c r="H451" s="15">
        <v>274.8</v>
      </c>
      <c r="I451" s="3">
        <v>6867000</v>
      </c>
      <c r="J451" s="3">
        <v>637800</v>
      </c>
      <c r="K451" s="3" t="str">
        <f>IF(Table3[[#This Row],[Engagements]]&lt;100000, "low",IF(Table3[[#This Row],[Engagements]]&lt;500000,"medium","high"))</f>
        <v>high</v>
      </c>
      <c r="L451" s="3">
        <v>113470</v>
      </c>
      <c r="M451" s="2">
        <v>19018</v>
      </c>
      <c r="N451" s="2">
        <v>22970</v>
      </c>
      <c r="O451" s="3">
        <v>105570</v>
      </c>
      <c r="P451" s="9">
        <f>Table3[[#This Row],[Revenue Generated ($)]]-Table3[[#This Row],[Campaign Spend ($)]]</f>
        <v>82600</v>
      </c>
    </row>
    <row r="452" spans="1:16" x14ac:dyDescent="0.3">
      <c r="A452" s="2" t="str">
        <f>"Influencer" &amp;ROW(Table3[[#This Row],[Influencer Name]])</f>
        <v>Influencer452</v>
      </c>
      <c r="B452" s="2" t="s">
        <v>1014</v>
      </c>
      <c r="C452" s="2" t="s">
        <v>1017</v>
      </c>
      <c r="D452" s="2" t="s">
        <v>1047</v>
      </c>
      <c r="E452" s="2" t="str">
        <f>VLOOKUP(TRIM(Table3[[#This Row],[Brand]]), brand[], MATCH("Category", brand[#Headers], 0), FALSE)</f>
        <v>Lifestyle &amp; Fitness</v>
      </c>
      <c r="F452" s="2" t="s">
        <v>1026</v>
      </c>
      <c r="G452" s="3">
        <v>3661000</v>
      </c>
      <c r="H452" s="15">
        <v>275.39999999999998</v>
      </c>
      <c r="I452" s="3">
        <v>6882000</v>
      </c>
      <c r="J452" s="3">
        <v>639200</v>
      </c>
      <c r="K452" s="3" t="str">
        <f>IF(Table3[[#This Row],[Engagements]]&lt;100000, "low",IF(Table3[[#This Row],[Engagements]]&lt;500000,"medium","high"))</f>
        <v>high</v>
      </c>
      <c r="L452" s="3">
        <v>113720</v>
      </c>
      <c r="M452" s="2">
        <v>19060</v>
      </c>
      <c r="N452" s="2">
        <v>23020</v>
      </c>
      <c r="O452" s="3">
        <v>105800</v>
      </c>
      <c r="P452" s="9">
        <f>Table3[[#This Row],[Revenue Generated ($)]]-Table3[[#This Row],[Campaign Spend ($)]]</f>
        <v>82780</v>
      </c>
    </row>
    <row r="453" spans="1:16" x14ac:dyDescent="0.3">
      <c r="A453" s="2" t="str">
        <f>"Influencer" &amp;ROW(Table3[[#This Row],[Influencer Name]])</f>
        <v>Influencer453</v>
      </c>
      <c r="B453" s="2" t="s">
        <v>1015</v>
      </c>
      <c r="C453" s="2" t="s">
        <v>1018</v>
      </c>
      <c r="D453" s="2" t="s">
        <v>1048</v>
      </c>
      <c r="E453" s="2" t="str">
        <f>VLOOKUP(TRIM(Table3[[#This Row],[Brand]]), brand[], MATCH("Category", brand[#Headers], 0), FALSE)</f>
        <v>Lifestyle &amp; Fitness</v>
      </c>
      <c r="F453" s="2" t="s">
        <v>1027</v>
      </c>
      <c r="G453" s="3">
        <v>3669000</v>
      </c>
      <c r="H453" s="15">
        <v>276</v>
      </c>
      <c r="I453" s="3">
        <v>6897000</v>
      </c>
      <c r="J453" s="3">
        <v>640600</v>
      </c>
      <c r="K453" s="3" t="str">
        <f>IF(Table3[[#This Row],[Engagements]]&lt;100000, "low",IF(Table3[[#This Row],[Engagements]]&lt;500000,"medium","high"))</f>
        <v>high</v>
      </c>
      <c r="L453" s="3">
        <v>113970</v>
      </c>
      <c r="M453" s="2">
        <v>19102</v>
      </c>
      <c r="N453" s="2">
        <v>23070</v>
      </c>
      <c r="O453" s="3">
        <v>106030</v>
      </c>
      <c r="P453" s="9">
        <f>Table3[[#This Row],[Revenue Generated ($)]]-Table3[[#This Row],[Campaign Spend ($)]]</f>
        <v>82960</v>
      </c>
    </row>
    <row r="454" spans="1:16" x14ac:dyDescent="0.3">
      <c r="A454" s="2" t="str">
        <f>"Influencer" &amp;ROW(Table3[[#This Row],[Influencer Name]])</f>
        <v>Influencer454</v>
      </c>
      <c r="B454" s="2" t="s">
        <v>1016</v>
      </c>
      <c r="C454" s="2" t="s">
        <v>1019</v>
      </c>
      <c r="D454" t="s">
        <v>1049</v>
      </c>
      <c r="E454" t="str">
        <f>VLOOKUP(TRIM(Table3[[#This Row],[Brand]]), brand[], MATCH("Category", brand[#Headers], 0), FALSE)</f>
        <v>Food &amp; Beverages</v>
      </c>
      <c r="F454" s="2" t="s">
        <v>1028</v>
      </c>
      <c r="G454" s="3">
        <v>3677000</v>
      </c>
      <c r="H454" s="15">
        <v>276.60000000000002</v>
      </c>
      <c r="I454" s="3">
        <v>6912000</v>
      </c>
      <c r="J454" s="3">
        <v>642000</v>
      </c>
      <c r="K454" s="3" t="str">
        <f>IF(Table3[[#This Row],[Engagements]]&lt;100000, "low",IF(Table3[[#This Row],[Engagements]]&lt;500000,"medium","high"))</f>
        <v>high</v>
      </c>
      <c r="L454" s="3">
        <v>114220</v>
      </c>
      <c r="M454" s="2">
        <v>19144</v>
      </c>
      <c r="N454" s="2">
        <v>23120</v>
      </c>
      <c r="O454" s="3">
        <v>106260</v>
      </c>
      <c r="P454" s="9">
        <f>Table3[[#This Row],[Revenue Generated ($)]]-Table3[[#This Row],[Campaign Spend ($)]]</f>
        <v>83140</v>
      </c>
    </row>
    <row r="455" spans="1:16" x14ac:dyDescent="0.3">
      <c r="A455" s="2" t="str">
        <f>"Influencer" &amp;ROW(Table3[[#This Row],[Influencer Name]])</f>
        <v>Influencer455</v>
      </c>
      <c r="B455" s="2" t="s">
        <v>1014</v>
      </c>
      <c r="C455" s="2" t="s">
        <v>1020</v>
      </c>
      <c r="D455" t="s">
        <v>1074</v>
      </c>
      <c r="E455" t="str">
        <f>VLOOKUP(TRIM(Table3[[#This Row],[Brand]]), brand[], MATCH("Category", brand[#Headers], 0), FALSE)</f>
        <v>Food &amp; Beverages</v>
      </c>
      <c r="F455" s="2" t="s">
        <v>1029</v>
      </c>
      <c r="G455" s="3">
        <v>3685000</v>
      </c>
      <c r="H455" s="15">
        <v>277.2</v>
      </c>
      <c r="I455" s="3">
        <v>6927000</v>
      </c>
      <c r="J455" s="3">
        <v>643400</v>
      </c>
      <c r="K455" s="3" t="str">
        <f>IF(Table3[[#This Row],[Engagements]]&lt;100000, "low",IF(Table3[[#This Row],[Engagements]]&lt;500000,"medium","high"))</f>
        <v>high</v>
      </c>
      <c r="L455" s="2">
        <v>114470</v>
      </c>
      <c r="M455" s="2">
        <v>19186</v>
      </c>
      <c r="N455" s="2">
        <v>23170</v>
      </c>
      <c r="O455" s="3">
        <v>106490</v>
      </c>
      <c r="P455" s="9">
        <f>Table3[[#This Row],[Revenue Generated ($)]]-Table3[[#This Row],[Campaign Spend ($)]]</f>
        <v>83320</v>
      </c>
    </row>
    <row r="456" spans="1:16" x14ac:dyDescent="0.3">
      <c r="A456" s="2" t="str">
        <f>"Influencer" &amp;ROW(Table3[[#This Row],[Influencer Name]])</f>
        <v>Influencer456</v>
      </c>
      <c r="B456" s="2" t="s">
        <v>1015</v>
      </c>
      <c r="C456" s="2" t="s">
        <v>1021</v>
      </c>
      <c r="D456" t="s">
        <v>1050</v>
      </c>
      <c r="E456" t="str">
        <f>VLOOKUP(TRIM(Table3[[#This Row],[Brand]]), brand[], MATCH("Category", brand[#Headers], 0), FALSE)</f>
        <v>Food &amp; Beverages</v>
      </c>
      <c r="F456" s="2" t="s">
        <v>1030</v>
      </c>
      <c r="G456" s="3">
        <v>3693000</v>
      </c>
      <c r="H456" s="15">
        <v>277.8</v>
      </c>
      <c r="I456" s="3">
        <v>6942000</v>
      </c>
      <c r="J456" s="3">
        <v>644800</v>
      </c>
      <c r="K456" s="3" t="str">
        <f>IF(Table3[[#This Row],[Engagements]]&lt;100000, "low",IF(Table3[[#This Row],[Engagements]]&lt;500000,"medium","high"))</f>
        <v>high</v>
      </c>
      <c r="L456" s="3">
        <v>114720</v>
      </c>
      <c r="M456" s="2">
        <v>19228</v>
      </c>
      <c r="N456" s="2">
        <v>23220</v>
      </c>
      <c r="O456" s="3">
        <v>106720</v>
      </c>
      <c r="P456" s="9">
        <f>Table3[[#This Row],[Revenue Generated ($)]]-Table3[[#This Row],[Campaign Spend ($)]]</f>
        <v>83500</v>
      </c>
    </row>
    <row r="457" spans="1:16" x14ac:dyDescent="0.3">
      <c r="A457" s="2" t="str">
        <f>"Influencer" &amp;ROW(Table3[[#This Row],[Influencer Name]])</f>
        <v>Influencer457</v>
      </c>
      <c r="B457" s="2" t="s">
        <v>1016</v>
      </c>
      <c r="C457" s="2" t="s">
        <v>1017</v>
      </c>
      <c r="D457" t="s">
        <v>1051</v>
      </c>
      <c r="E457" t="str">
        <f>VLOOKUP(TRIM(Table3[[#This Row],[Brand]]), brand[], MATCH("Category", brand[#Headers], 0), FALSE)</f>
        <v>Food &amp; Beverages</v>
      </c>
      <c r="F457" s="2" t="s">
        <v>1031</v>
      </c>
      <c r="G457" s="3">
        <v>3701000</v>
      </c>
      <c r="H457" s="15">
        <v>278.39999999999998</v>
      </c>
      <c r="I457" s="3">
        <v>6957000</v>
      </c>
      <c r="J457" s="3">
        <v>646200</v>
      </c>
      <c r="K457" s="3" t="str">
        <f>IF(Table3[[#This Row],[Engagements]]&lt;100000, "low",IF(Table3[[#This Row],[Engagements]]&lt;500000,"medium","high"))</f>
        <v>high</v>
      </c>
      <c r="L457" s="3">
        <v>114970</v>
      </c>
      <c r="M457" s="2">
        <v>19270</v>
      </c>
      <c r="N457" s="2">
        <v>23270</v>
      </c>
      <c r="O457" s="3">
        <v>106950</v>
      </c>
      <c r="P457" s="9">
        <f>Table3[[#This Row],[Revenue Generated ($)]]-Table3[[#This Row],[Campaign Spend ($)]]</f>
        <v>83680</v>
      </c>
    </row>
    <row r="458" spans="1:16" x14ac:dyDescent="0.3">
      <c r="A458" s="2" t="str">
        <f>"Influencer" &amp;ROW(Table3[[#This Row],[Influencer Name]])</f>
        <v>Influencer458</v>
      </c>
      <c r="B458" s="2" t="s">
        <v>1014</v>
      </c>
      <c r="C458" s="2" t="s">
        <v>1018</v>
      </c>
      <c r="D458" s="2" t="s">
        <v>1038</v>
      </c>
      <c r="E458" s="2" t="str">
        <f>VLOOKUP(TRIM(Table3[[#This Row],[Brand]]), brand[], MATCH("Category", brand[#Headers], 0), FALSE)</f>
        <v>Fashion &amp; Beauty</v>
      </c>
      <c r="F458" s="2" t="s">
        <v>1026</v>
      </c>
      <c r="G458" s="3">
        <v>3709000</v>
      </c>
      <c r="H458" s="15">
        <v>279</v>
      </c>
      <c r="I458" s="3">
        <v>6972000</v>
      </c>
      <c r="J458" s="3">
        <v>647600</v>
      </c>
      <c r="K458" s="3" t="str">
        <f>IF(Table3[[#This Row],[Engagements]]&lt;100000, "low",IF(Table3[[#This Row],[Engagements]]&lt;500000,"medium","high"))</f>
        <v>high</v>
      </c>
      <c r="L458" s="3">
        <v>115220</v>
      </c>
      <c r="M458" s="2">
        <v>19312</v>
      </c>
      <c r="N458" s="2">
        <v>23320</v>
      </c>
      <c r="O458" s="3">
        <v>107180</v>
      </c>
      <c r="P458" s="9">
        <f>Table3[[#This Row],[Revenue Generated ($)]]-Table3[[#This Row],[Campaign Spend ($)]]</f>
        <v>83860</v>
      </c>
    </row>
    <row r="459" spans="1:16" x14ac:dyDescent="0.3">
      <c r="A459" s="2" t="str">
        <f>"Influencer" &amp;ROW(Table3[[#This Row],[Influencer Name]])</f>
        <v>Influencer459</v>
      </c>
      <c r="B459" s="2" t="s">
        <v>1015</v>
      </c>
      <c r="C459" s="2" t="s">
        <v>1019</v>
      </c>
      <c r="D459" s="2" t="s">
        <v>1036</v>
      </c>
      <c r="E459" s="2" t="str">
        <f>VLOOKUP(TRIM(Table3[[#This Row],[Brand]]), brand[], MATCH("Category", brand[#Headers], 0), FALSE)</f>
        <v>Fashion &amp; Beauty</v>
      </c>
      <c r="F459" s="2" t="s">
        <v>1027</v>
      </c>
      <c r="G459" s="3">
        <v>3717000</v>
      </c>
      <c r="H459" s="15">
        <v>279.60000000000002</v>
      </c>
      <c r="I459" s="3">
        <v>6987000</v>
      </c>
      <c r="J459" s="3">
        <v>649000</v>
      </c>
      <c r="K459" s="3" t="str">
        <f>IF(Table3[[#This Row],[Engagements]]&lt;100000, "low",IF(Table3[[#This Row],[Engagements]]&lt;500000,"medium","high"))</f>
        <v>high</v>
      </c>
      <c r="L459" s="3">
        <v>115470</v>
      </c>
      <c r="M459" s="2">
        <v>19354</v>
      </c>
      <c r="N459" s="2">
        <v>23370</v>
      </c>
      <c r="O459" s="3">
        <v>107410</v>
      </c>
      <c r="P459" s="9">
        <f>Table3[[#This Row],[Revenue Generated ($)]]-Table3[[#This Row],[Campaign Spend ($)]]</f>
        <v>84040</v>
      </c>
    </row>
    <row r="460" spans="1:16" x14ac:dyDescent="0.3">
      <c r="A460" s="2" t="str">
        <f>"Influencer" &amp;ROW(Table3[[#This Row],[Influencer Name]])</f>
        <v>Influencer460</v>
      </c>
      <c r="B460" s="2" t="s">
        <v>1016</v>
      </c>
      <c r="C460" s="2" t="s">
        <v>1020</v>
      </c>
      <c r="D460" s="2" t="s">
        <v>1034</v>
      </c>
      <c r="E460" s="2" t="str">
        <f>VLOOKUP(TRIM(Table3[[#This Row],[Brand]]), brand[], MATCH("Category", brand[#Headers], 0), FALSE)</f>
        <v>Fashion &amp; Beauty</v>
      </c>
      <c r="F460" s="2" t="s">
        <v>1028</v>
      </c>
      <c r="G460" s="3">
        <v>3725000</v>
      </c>
      <c r="H460" s="15">
        <v>280.2</v>
      </c>
      <c r="I460" s="3">
        <v>7002000</v>
      </c>
      <c r="J460" s="3">
        <v>650400</v>
      </c>
      <c r="K460" s="3" t="str">
        <f>IF(Table3[[#This Row],[Engagements]]&lt;100000, "low",IF(Table3[[#This Row],[Engagements]]&lt;500000,"medium","high"))</f>
        <v>high</v>
      </c>
      <c r="L460" s="2">
        <v>115720</v>
      </c>
      <c r="M460" s="2">
        <v>19396</v>
      </c>
      <c r="N460" s="2">
        <v>23420</v>
      </c>
      <c r="O460" s="3">
        <v>107640</v>
      </c>
      <c r="P460" s="9">
        <f>Table3[[#This Row],[Revenue Generated ($)]]-Table3[[#This Row],[Campaign Spend ($)]]</f>
        <v>84220</v>
      </c>
    </row>
    <row r="461" spans="1:16" x14ac:dyDescent="0.3">
      <c r="A461" s="2" t="str">
        <f>"Influencer" &amp;ROW(Table3[[#This Row],[Influencer Name]])</f>
        <v>Influencer461</v>
      </c>
      <c r="B461" s="2" t="s">
        <v>1014</v>
      </c>
      <c r="C461" s="2" t="s">
        <v>1021</v>
      </c>
      <c r="D461" s="2" t="s">
        <v>1033</v>
      </c>
      <c r="E461" s="2" t="str">
        <f>VLOOKUP(TRIM(Table3[[#This Row],[Brand]]), brand[], MATCH("Category", brand[#Headers], 0), FALSE)</f>
        <v>Fashion &amp; Beauty</v>
      </c>
      <c r="F461" s="2" t="s">
        <v>1029</v>
      </c>
      <c r="G461" s="3">
        <v>3733000</v>
      </c>
      <c r="H461" s="15">
        <v>280.8</v>
      </c>
      <c r="I461" s="3">
        <v>7017000</v>
      </c>
      <c r="J461" s="3">
        <v>651800</v>
      </c>
      <c r="K461" s="3" t="str">
        <f>IF(Table3[[#This Row],[Engagements]]&lt;100000, "low",IF(Table3[[#This Row],[Engagements]]&lt;500000,"medium","high"))</f>
        <v>high</v>
      </c>
      <c r="L461" s="3">
        <v>115970</v>
      </c>
      <c r="M461" s="2">
        <v>19438</v>
      </c>
      <c r="N461" s="2">
        <v>23470</v>
      </c>
      <c r="O461" s="3">
        <v>107870</v>
      </c>
      <c r="P461" s="9">
        <f>Table3[[#This Row],[Revenue Generated ($)]]-Table3[[#This Row],[Campaign Spend ($)]]</f>
        <v>84400</v>
      </c>
    </row>
    <row r="462" spans="1:16" x14ac:dyDescent="0.3">
      <c r="A462" s="2" t="str">
        <f>"Influencer" &amp;ROW(Table3[[#This Row],[Influencer Name]])</f>
        <v>Influencer462</v>
      </c>
      <c r="B462" s="2" t="s">
        <v>1015</v>
      </c>
      <c r="C462" s="2" t="s">
        <v>1017</v>
      </c>
      <c r="D462" s="2" t="s">
        <v>1032</v>
      </c>
      <c r="E462" s="2" t="str">
        <f>VLOOKUP(TRIM(Table3[[#This Row],[Brand]]), brand[], MATCH("Category", brand[#Headers], 0), FALSE)</f>
        <v>Fashion &amp; Beauty</v>
      </c>
      <c r="F462" s="2" t="s">
        <v>1030</v>
      </c>
      <c r="G462" s="3">
        <v>3741000</v>
      </c>
      <c r="H462" s="15">
        <v>281.39999999999998</v>
      </c>
      <c r="I462" s="3">
        <v>7032000</v>
      </c>
      <c r="J462" s="3">
        <v>653200</v>
      </c>
      <c r="K462" s="3" t="str">
        <f>IF(Table3[[#This Row],[Engagements]]&lt;100000, "low",IF(Table3[[#This Row],[Engagements]]&lt;500000,"medium","high"))</f>
        <v>high</v>
      </c>
      <c r="L462" s="3">
        <v>116220</v>
      </c>
      <c r="M462" s="2">
        <v>19480</v>
      </c>
      <c r="N462" s="2">
        <v>23520</v>
      </c>
      <c r="O462" s="3">
        <v>108100</v>
      </c>
      <c r="P462" s="9">
        <f>Table3[[#This Row],[Revenue Generated ($)]]-Table3[[#This Row],[Campaign Spend ($)]]</f>
        <v>84580</v>
      </c>
    </row>
    <row r="463" spans="1:16" x14ac:dyDescent="0.3">
      <c r="A463" s="2" t="str">
        <f>"Influencer" &amp;ROW(Table3[[#This Row],[Influencer Name]])</f>
        <v>Influencer463</v>
      </c>
      <c r="B463" s="2" t="s">
        <v>1016</v>
      </c>
      <c r="C463" s="2" t="s">
        <v>1018</v>
      </c>
      <c r="D463" s="2" t="s">
        <v>1035</v>
      </c>
      <c r="E463" s="2" t="str">
        <f>VLOOKUP(TRIM(Table3[[#This Row],[Brand]]), brand[], MATCH("Category", brand[#Headers], 0), FALSE)</f>
        <v>Fashion &amp; Beauty</v>
      </c>
      <c r="F463" s="2" t="s">
        <v>1031</v>
      </c>
      <c r="G463" s="3">
        <v>3749000</v>
      </c>
      <c r="H463" s="15">
        <v>282</v>
      </c>
      <c r="I463" s="3">
        <v>7047000</v>
      </c>
      <c r="J463" s="3">
        <v>654600</v>
      </c>
      <c r="K463" s="3" t="str">
        <f>IF(Table3[[#This Row],[Engagements]]&lt;100000, "low",IF(Table3[[#This Row],[Engagements]]&lt;500000,"medium","high"))</f>
        <v>high</v>
      </c>
      <c r="L463" s="3">
        <v>116470</v>
      </c>
      <c r="M463" s="2">
        <v>19522</v>
      </c>
      <c r="N463" s="2">
        <v>23570</v>
      </c>
      <c r="O463" s="3">
        <v>108330</v>
      </c>
      <c r="P463" s="9">
        <f>Table3[[#This Row],[Revenue Generated ($)]]-Table3[[#This Row],[Campaign Spend ($)]]</f>
        <v>84760</v>
      </c>
    </row>
    <row r="464" spans="1:16" x14ac:dyDescent="0.3">
      <c r="A464" s="2" t="str">
        <f>"Influencer" &amp;ROW(Table3[[#This Row],[Influencer Name]])</f>
        <v>Influencer464</v>
      </c>
      <c r="B464" s="2" t="s">
        <v>1014</v>
      </c>
      <c r="C464" s="2" t="s">
        <v>1019</v>
      </c>
      <c r="D464" s="2" t="s">
        <v>1037</v>
      </c>
      <c r="E464" s="2" t="str">
        <f>VLOOKUP(TRIM(Table3[[#This Row],[Brand]]), brand[], MATCH("Category", brand[#Headers], 0), FALSE)</f>
        <v>Fashion &amp; Beauty</v>
      </c>
      <c r="F464" s="2" t="s">
        <v>1026</v>
      </c>
      <c r="G464" s="3">
        <v>3757000</v>
      </c>
      <c r="H464" s="15">
        <v>282.60000000000002</v>
      </c>
      <c r="I464" s="3">
        <v>7062000</v>
      </c>
      <c r="J464" s="3">
        <v>656000</v>
      </c>
      <c r="K464" s="3" t="str">
        <f>IF(Table3[[#This Row],[Engagements]]&lt;100000, "low",IF(Table3[[#This Row],[Engagements]]&lt;500000,"medium","high"))</f>
        <v>high</v>
      </c>
      <c r="L464" s="3">
        <v>116720</v>
      </c>
      <c r="M464" s="2">
        <v>19564</v>
      </c>
      <c r="N464" s="2">
        <v>23620</v>
      </c>
      <c r="O464" s="3">
        <v>108560</v>
      </c>
      <c r="P464" s="9">
        <f>Table3[[#This Row],[Revenue Generated ($)]]-Table3[[#This Row],[Campaign Spend ($)]]</f>
        <v>84940</v>
      </c>
    </row>
    <row r="465" spans="1:16" ht="33" x14ac:dyDescent="0.3">
      <c r="A465" s="2" t="str">
        <f>"Influencer" &amp;ROW(Table3[[#This Row],[Influencer Name]])</f>
        <v>Influencer465</v>
      </c>
      <c r="B465" s="2" t="s">
        <v>1015</v>
      </c>
      <c r="C465" s="2" t="s">
        <v>1020</v>
      </c>
      <c r="D465" s="2" t="s">
        <v>1073</v>
      </c>
      <c r="E465" s="2" t="str">
        <f>VLOOKUP(TRIM(Table3[[#This Row],[Brand]]), brand[], MATCH("Category", brand[#Headers], 0), FALSE)</f>
        <v>Food &amp; Beverages</v>
      </c>
      <c r="F465" s="2" t="s">
        <v>1027</v>
      </c>
      <c r="G465" s="3">
        <v>3765000</v>
      </c>
      <c r="H465" s="15">
        <v>283.2</v>
      </c>
      <c r="I465" s="3">
        <v>7077000</v>
      </c>
      <c r="J465" s="3">
        <v>657400</v>
      </c>
      <c r="K465" s="3" t="str">
        <f>IF(Table3[[#This Row],[Engagements]]&lt;100000, "low",IF(Table3[[#This Row],[Engagements]]&lt;500000,"medium","high"))</f>
        <v>high</v>
      </c>
      <c r="L465" s="2">
        <v>116970</v>
      </c>
      <c r="M465" s="2">
        <v>19606</v>
      </c>
      <c r="N465" s="2">
        <v>23670</v>
      </c>
      <c r="O465" s="3">
        <v>108790</v>
      </c>
      <c r="P465" s="9">
        <f>Table3[[#This Row],[Revenue Generated ($)]]-Table3[[#This Row],[Campaign Spend ($)]]</f>
        <v>85120</v>
      </c>
    </row>
    <row r="466" spans="1:16" x14ac:dyDescent="0.3">
      <c r="A466" s="2" t="str">
        <f>"Influencer" &amp;ROW(Table3[[#This Row],[Influencer Name]])</f>
        <v>Influencer466</v>
      </c>
      <c r="B466" s="2" t="s">
        <v>1016</v>
      </c>
      <c r="C466" s="2" t="s">
        <v>1021</v>
      </c>
      <c r="D466" s="2" t="s">
        <v>1037</v>
      </c>
      <c r="E466" s="2" t="str">
        <f>VLOOKUP(TRIM(Table3[[#This Row],[Brand]]), brand[], MATCH("Category", brand[#Headers], 0), FALSE)</f>
        <v>Fashion &amp; Beauty</v>
      </c>
      <c r="F466" s="2" t="s">
        <v>1028</v>
      </c>
      <c r="G466" s="3">
        <v>3773000</v>
      </c>
      <c r="H466" s="15">
        <v>283.8</v>
      </c>
      <c r="I466" s="3">
        <v>7092000</v>
      </c>
      <c r="J466" s="3">
        <v>658800</v>
      </c>
      <c r="K466" s="3" t="str">
        <f>IF(Table3[[#This Row],[Engagements]]&lt;100000, "low",IF(Table3[[#This Row],[Engagements]]&lt;500000,"medium","high"))</f>
        <v>high</v>
      </c>
      <c r="L466" s="3">
        <v>117220</v>
      </c>
      <c r="M466" s="2">
        <v>19648</v>
      </c>
      <c r="N466" s="2">
        <v>23720</v>
      </c>
      <c r="O466" s="3">
        <v>109020</v>
      </c>
      <c r="P466" s="9">
        <f>Table3[[#This Row],[Revenue Generated ($)]]-Table3[[#This Row],[Campaign Spend ($)]]</f>
        <v>85300</v>
      </c>
    </row>
    <row r="467" spans="1:16" x14ac:dyDescent="0.3">
      <c r="A467" s="2" t="str">
        <f>"Influencer" &amp;ROW(Table3[[#This Row],[Influencer Name]])</f>
        <v>Influencer467</v>
      </c>
      <c r="B467" s="2" t="s">
        <v>1014</v>
      </c>
      <c r="C467" s="2" t="s">
        <v>1017</v>
      </c>
      <c r="D467" s="2" t="s">
        <v>1037</v>
      </c>
      <c r="E467" s="2" t="str">
        <f>VLOOKUP(TRIM(Table3[[#This Row],[Brand]]), brand[], MATCH("Category", brand[#Headers], 0), FALSE)</f>
        <v>Fashion &amp; Beauty</v>
      </c>
      <c r="F467" s="2" t="s">
        <v>1029</v>
      </c>
      <c r="G467" s="3">
        <v>3781000</v>
      </c>
      <c r="H467" s="15">
        <v>284.39999999999998</v>
      </c>
      <c r="I467" s="3">
        <v>7107000</v>
      </c>
      <c r="J467" s="3">
        <v>660200</v>
      </c>
      <c r="K467" s="3" t="str">
        <f>IF(Table3[[#This Row],[Engagements]]&lt;100000, "low",IF(Table3[[#This Row],[Engagements]]&lt;500000,"medium","high"))</f>
        <v>high</v>
      </c>
      <c r="L467" s="3">
        <v>117470</v>
      </c>
      <c r="M467" s="2">
        <v>19690</v>
      </c>
      <c r="N467" s="2">
        <v>23770</v>
      </c>
      <c r="O467" s="3">
        <v>109250</v>
      </c>
      <c r="P467" s="9">
        <f>Table3[[#This Row],[Revenue Generated ($)]]-Table3[[#This Row],[Campaign Spend ($)]]</f>
        <v>85480</v>
      </c>
    </row>
    <row r="468" spans="1:16" x14ac:dyDescent="0.3">
      <c r="A468" s="2" t="str">
        <f>"Influencer" &amp;ROW(Table3[[#This Row],[Influencer Name]])</f>
        <v>Influencer468</v>
      </c>
      <c r="B468" s="2" t="s">
        <v>1015</v>
      </c>
      <c r="C468" s="2" t="s">
        <v>1018</v>
      </c>
      <c r="D468" t="s">
        <v>1039</v>
      </c>
      <c r="E468" t="str">
        <f>VLOOKUP(TRIM(Table3[[#This Row],[Brand]]), brand[], MATCH("Category", brand[#Headers], 0), FALSE)</f>
        <v>E-commerce &amp; Online Services</v>
      </c>
      <c r="F468" s="2" t="s">
        <v>1030</v>
      </c>
      <c r="G468" s="3">
        <v>3789000</v>
      </c>
      <c r="H468" s="15">
        <v>285</v>
      </c>
      <c r="I468" s="3">
        <v>7122000</v>
      </c>
      <c r="J468" s="3">
        <v>661600</v>
      </c>
      <c r="K468" s="3" t="str">
        <f>IF(Table3[[#This Row],[Engagements]]&lt;100000, "low",IF(Table3[[#This Row],[Engagements]]&lt;500000,"medium","high"))</f>
        <v>high</v>
      </c>
      <c r="L468" s="3">
        <v>117720</v>
      </c>
      <c r="M468" s="2">
        <v>19732</v>
      </c>
      <c r="N468" s="2">
        <v>23820</v>
      </c>
      <c r="O468" s="3">
        <v>109480</v>
      </c>
      <c r="P468" s="9">
        <f>Table3[[#This Row],[Revenue Generated ($)]]-Table3[[#This Row],[Campaign Spend ($)]]</f>
        <v>85660</v>
      </c>
    </row>
    <row r="469" spans="1:16" x14ac:dyDescent="0.3">
      <c r="A469" s="2" t="str">
        <f>"Influencer" &amp;ROW(Table3[[#This Row],[Influencer Name]])</f>
        <v>Influencer469</v>
      </c>
      <c r="B469" s="2" t="s">
        <v>1016</v>
      </c>
      <c r="C469" s="2" t="s">
        <v>1019</v>
      </c>
      <c r="D469" t="s">
        <v>1040</v>
      </c>
      <c r="E469" t="str">
        <f>VLOOKUP(TRIM(Table3[[#This Row],[Brand]]), brand[], MATCH("Category", brand[#Headers], 0), FALSE)</f>
        <v>E-commerce &amp; Online Services</v>
      </c>
      <c r="F469" s="2" t="s">
        <v>1031</v>
      </c>
      <c r="G469" s="3">
        <v>3797000</v>
      </c>
      <c r="H469" s="15">
        <v>285.60000000000002</v>
      </c>
      <c r="I469" s="3">
        <v>7137000</v>
      </c>
      <c r="J469" s="3">
        <v>663000</v>
      </c>
      <c r="K469" s="3" t="str">
        <f>IF(Table3[[#This Row],[Engagements]]&lt;100000, "low",IF(Table3[[#This Row],[Engagements]]&lt;500000,"medium","high"))</f>
        <v>high</v>
      </c>
      <c r="L469" s="3">
        <v>117970</v>
      </c>
      <c r="M469" s="2">
        <v>19774</v>
      </c>
      <c r="N469" s="2">
        <v>23870</v>
      </c>
      <c r="O469" s="3">
        <v>109710</v>
      </c>
      <c r="P469" s="9">
        <f>Table3[[#This Row],[Revenue Generated ($)]]-Table3[[#This Row],[Campaign Spend ($)]]</f>
        <v>85840</v>
      </c>
    </row>
    <row r="470" spans="1:16" x14ac:dyDescent="0.3">
      <c r="A470" s="2" t="str">
        <f>"Influencer" &amp;ROW(Table3[[#This Row],[Influencer Name]])</f>
        <v>Influencer470</v>
      </c>
      <c r="B470" s="2" t="s">
        <v>1014</v>
      </c>
      <c r="C470" s="2" t="s">
        <v>1020</v>
      </c>
      <c r="D470" t="s">
        <v>1041</v>
      </c>
      <c r="E470" t="str">
        <f>VLOOKUP(TRIM(Table3[[#This Row],[Brand]]), brand[], MATCH("Category", brand[#Headers], 0), FALSE)</f>
        <v>E-commerce &amp; Online Services</v>
      </c>
      <c r="F470" s="2" t="s">
        <v>1026</v>
      </c>
      <c r="G470" s="3">
        <v>3805000</v>
      </c>
      <c r="H470" s="15">
        <v>286.2</v>
      </c>
      <c r="I470" s="3">
        <v>7152000</v>
      </c>
      <c r="J470" s="3">
        <v>664400</v>
      </c>
      <c r="K470" s="3" t="str">
        <f>IF(Table3[[#This Row],[Engagements]]&lt;100000, "low",IF(Table3[[#This Row],[Engagements]]&lt;500000,"medium","high"))</f>
        <v>high</v>
      </c>
      <c r="L470" s="2">
        <v>118220</v>
      </c>
      <c r="M470" s="2">
        <v>19816</v>
      </c>
      <c r="N470" s="2">
        <v>23920</v>
      </c>
      <c r="O470" s="3">
        <v>109940</v>
      </c>
      <c r="P470" s="9">
        <f>Table3[[#This Row],[Revenue Generated ($)]]-Table3[[#This Row],[Campaign Spend ($)]]</f>
        <v>86020</v>
      </c>
    </row>
    <row r="471" spans="1:16" x14ac:dyDescent="0.3">
      <c r="A471" s="2" t="str">
        <f>"Influencer" &amp;ROW(Table3[[#This Row],[Influencer Name]])</f>
        <v>Influencer471</v>
      </c>
      <c r="B471" s="2" t="s">
        <v>1015</v>
      </c>
      <c r="C471" s="2" t="s">
        <v>1021</v>
      </c>
      <c r="D471" t="s">
        <v>1042</v>
      </c>
      <c r="E471" t="str">
        <f>VLOOKUP(TRIM(Table3[[#This Row],[Brand]]), brand[], MATCH("Category", brand[#Headers], 0), FALSE)</f>
        <v>E-commerce &amp; Online Services</v>
      </c>
      <c r="F471" s="2" t="s">
        <v>1027</v>
      </c>
      <c r="G471" s="3">
        <v>3813000</v>
      </c>
      <c r="H471" s="15">
        <v>286.8</v>
      </c>
      <c r="I471" s="3">
        <v>7167000</v>
      </c>
      <c r="J471" s="3">
        <v>665800</v>
      </c>
      <c r="K471" s="3" t="str">
        <f>IF(Table3[[#This Row],[Engagements]]&lt;100000, "low",IF(Table3[[#This Row],[Engagements]]&lt;500000,"medium","high"))</f>
        <v>high</v>
      </c>
      <c r="L471" s="3">
        <v>118470</v>
      </c>
      <c r="M471" s="2">
        <v>19858</v>
      </c>
      <c r="N471" s="2">
        <v>23970</v>
      </c>
      <c r="O471" s="3">
        <v>110170</v>
      </c>
      <c r="P471" s="9">
        <f>Table3[[#This Row],[Revenue Generated ($)]]-Table3[[#This Row],[Campaign Spend ($)]]</f>
        <v>86200</v>
      </c>
    </row>
    <row r="472" spans="1:16" x14ac:dyDescent="0.3">
      <c r="A472" s="2" t="str">
        <f>"Influencer" &amp;ROW(Table3[[#This Row],[Influencer Name]])</f>
        <v>Influencer472</v>
      </c>
      <c r="B472" s="2" t="s">
        <v>1016</v>
      </c>
      <c r="C472" s="2" t="s">
        <v>1017</v>
      </c>
      <c r="D472" t="s">
        <v>1043</v>
      </c>
      <c r="E472" t="str">
        <f>VLOOKUP(TRIM(Table3[[#This Row],[Brand]]), brand[], MATCH("Category", brand[#Headers], 0), FALSE)</f>
        <v>E-commerce &amp; Online Services</v>
      </c>
      <c r="F472" s="2" t="s">
        <v>1028</v>
      </c>
      <c r="G472" s="3">
        <v>3821000</v>
      </c>
      <c r="H472" s="15">
        <v>287.39999999999998</v>
      </c>
      <c r="I472" s="3">
        <v>7182000</v>
      </c>
      <c r="J472" s="3">
        <v>667200</v>
      </c>
      <c r="K472" s="3" t="str">
        <f>IF(Table3[[#This Row],[Engagements]]&lt;100000, "low",IF(Table3[[#This Row],[Engagements]]&lt;500000,"medium","high"))</f>
        <v>high</v>
      </c>
      <c r="L472" s="3">
        <v>118720</v>
      </c>
      <c r="M472" s="2">
        <v>19900</v>
      </c>
      <c r="N472" s="2">
        <v>24020</v>
      </c>
      <c r="O472" s="3">
        <v>110400</v>
      </c>
      <c r="P472" s="9">
        <f>Table3[[#This Row],[Revenue Generated ($)]]-Table3[[#This Row],[Campaign Spend ($)]]</f>
        <v>86380</v>
      </c>
    </row>
    <row r="473" spans="1:16" ht="33" x14ac:dyDescent="0.3">
      <c r="A473" s="2" t="str">
        <f>"Influencer" &amp;ROW(Table3[[#This Row],[Influencer Name]])</f>
        <v>Influencer473</v>
      </c>
      <c r="B473" s="2" t="s">
        <v>1014</v>
      </c>
      <c r="C473" s="2" t="s">
        <v>1018</v>
      </c>
      <c r="D473" s="2" t="s">
        <v>1044</v>
      </c>
      <c r="E473" s="2" t="str">
        <f>VLOOKUP(TRIM(Table3[[#This Row],[Brand]]), brand[], MATCH("Category", brand[#Headers], 0), FALSE)</f>
        <v>Technology &amp; Gadgets</v>
      </c>
      <c r="F473" s="2" t="s">
        <v>1029</v>
      </c>
      <c r="G473" s="3">
        <v>3829000</v>
      </c>
      <c r="H473" s="15">
        <v>288</v>
      </c>
      <c r="I473" s="3">
        <v>7197000</v>
      </c>
      <c r="J473" s="3">
        <v>668600</v>
      </c>
      <c r="K473" s="3" t="str">
        <f>IF(Table3[[#This Row],[Engagements]]&lt;100000, "low",IF(Table3[[#This Row],[Engagements]]&lt;500000,"medium","high"))</f>
        <v>high</v>
      </c>
      <c r="L473" s="3">
        <v>118970</v>
      </c>
      <c r="M473" s="2">
        <v>19942</v>
      </c>
      <c r="N473" s="2">
        <v>24070</v>
      </c>
      <c r="O473" s="3">
        <v>110630</v>
      </c>
      <c r="P473" s="9">
        <f>Table3[[#This Row],[Revenue Generated ($)]]-Table3[[#This Row],[Campaign Spend ($)]]</f>
        <v>86560</v>
      </c>
    </row>
    <row r="474" spans="1:16" ht="33" x14ac:dyDescent="0.3">
      <c r="A474" s="2" t="str">
        <f>"Influencer" &amp;ROW(Table3[[#This Row],[Influencer Name]])</f>
        <v>Influencer474</v>
      </c>
      <c r="B474" s="2" t="s">
        <v>1015</v>
      </c>
      <c r="C474" s="2" t="s">
        <v>1019</v>
      </c>
      <c r="D474" s="2" t="s">
        <v>1045</v>
      </c>
      <c r="E474" s="2" t="str">
        <f>VLOOKUP(TRIM(Table3[[#This Row],[Brand]]), brand[], MATCH("Category", brand[#Headers], 0), FALSE)</f>
        <v>Technology &amp; Gadgets</v>
      </c>
      <c r="F474" s="2" t="s">
        <v>1030</v>
      </c>
      <c r="G474" s="3">
        <v>3837000</v>
      </c>
      <c r="H474" s="15">
        <v>288.60000000000002</v>
      </c>
      <c r="I474" s="3">
        <v>7212000</v>
      </c>
      <c r="J474" s="3">
        <v>670000</v>
      </c>
      <c r="K474" s="3" t="str">
        <f>IF(Table3[[#This Row],[Engagements]]&lt;100000, "low",IF(Table3[[#This Row],[Engagements]]&lt;500000,"medium","high"))</f>
        <v>high</v>
      </c>
      <c r="L474" s="3">
        <v>119220</v>
      </c>
      <c r="M474" s="2">
        <v>19984</v>
      </c>
      <c r="N474" s="2">
        <v>24120</v>
      </c>
      <c r="O474" s="3">
        <v>110860</v>
      </c>
      <c r="P474" s="9">
        <f>Table3[[#This Row],[Revenue Generated ($)]]-Table3[[#This Row],[Campaign Spend ($)]]</f>
        <v>86740</v>
      </c>
    </row>
    <row r="475" spans="1:16" ht="33" x14ac:dyDescent="0.3">
      <c r="A475" s="2" t="str">
        <f>"Influencer" &amp;ROW(Table3[[#This Row],[Influencer Name]])</f>
        <v>Influencer475</v>
      </c>
      <c r="B475" s="2" t="s">
        <v>1016</v>
      </c>
      <c r="C475" s="2" t="s">
        <v>1020</v>
      </c>
      <c r="D475" s="2" t="s">
        <v>1046</v>
      </c>
      <c r="E475" s="2" t="str">
        <f>VLOOKUP(TRIM(Table3[[#This Row],[Brand]]), brand[], MATCH("Category", brand[#Headers], 0), FALSE)</f>
        <v>Technology &amp; Gadgets</v>
      </c>
      <c r="F475" s="2" t="s">
        <v>1031</v>
      </c>
      <c r="G475" s="3">
        <v>3845000</v>
      </c>
      <c r="H475" s="15">
        <v>289.2</v>
      </c>
      <c r="I475" s="3">
        <v>7227000</v>
      </c>
      <c r="J475" s="3">
        <v>671400</v>
      </c>
      <c r="K475" s="3" t="str">
        <f>IF(Table3[[#This Row],[Engagements]]&lt;100000, "low",IF(Table3[[#This Row],[Engagements]]&lt;500000,"medium","high"))</f>
        <v>high</v>
      </c>
      <c r="L475" s="2">
        <v>119470</v>
      </c>
      <c r="M475" s="2">
        <v>20026</v>
      </c>
      <c r="N475" s="2">
        <v>24170</v>
      </c>
      <c r="O475" s="3">
        <v>111090</v>
      </c>
      <c r="P475" s="9">
        <f>Table3[[#This Row],[Revenue Generated ($)]]-Table3[[#This Row],[Campaign Spend ($)]]</f>
        <v>86920</v>
      </c>
    </row>
    <row r="476" spans="1:16" x14ac:dyDescent="0.3">
      <c r="A476" s="2" t="str">
        <f>"Influencer" &amp;ROW(Table3[[#This Row],[Influencer Name]])</f>
        <v>Influencer476</v>
      </c>
      <c r="B476" s="2" t="s">
        <v>1014</v>
      </c>
      <c r="C476" s="2" t="s">
        <v>1021</v>
      </c>
      <c r="D476" s="2" t="s">
        <v>1047</v>
      </c>
      <c r="E476" s="2" t="str">
        <f>VLOOKUP(TRIM(Table3[[#This Row],[Brand]]), brand[], MATCH("Category", brand[#Headers], 0), FALSE)</f>
        <v>Lifestyle &amp; Fitness</v>
      </c>
      <c r="F476" s="2" t="s">
        <v>1026</v>
      </c>
      <c r="G476" s="3">
        <v>3853000</v>
      </c>
      <c r="H476" s="15">
        <v>289.8</v>
      </c>
      <c r="I476" s="3">
        <v>7242000</v>
      </c>
      <c r="J476" s="3">
        <v>672800</v>
      </c>
      <c r="K476" s="3" t="str">
        <f>IF(Table3[[#This Row],[Engagements]]&lt;100000, "low",IF(Table3[[#This Row],[Engagements]]&lt;500000,"medium","high"))</f>
        <v>high</v>
      </c>
      <c r="L476" s="3">
        <v>119720</v>
      </c>
      <c r="M476" s="2">
        <v>20068</v>
      </c>
      <c r="N476" s="2">
        <v>24220</v>
      </c>
      <c r="O476" s="3">
        <v>111320</v>
      </c>
      <c r="P476" s="9">
        <f>Table3[[#This Row],[Revenue Generated ($)]]-Table3[[#This Row],[Campaign Spend ($)]]</f>
        <v>87100</v>
      </c>
    </row>
    <row r="477" spans="1:16" x14ac:dyDescent="0.3">
      <c r="A477" s="2" t="str">
        <f>"Influencer" &amp;ROW(Table3[[#This Row],[Influencer Name]])</f>
        <v>Influencer477</v>
      </c>
      <c r="B477" s="2" t="s">
        <v>1015</v>
      </c>
      <c r="C477" s="2" t="s">
        <v>1017</v>
      </c>
      <c r="D477" s="2" t="s">
        <v>1048</v>
      </c>
      <c r="E477" s="2" t="str">
        <f>VLOOKUP(TRIM(Table3[[#This Row],[Brand]]), brand[], MATCH("Category", brand[#Headers], 0), FALSE)</f>
        <v>Lifestyle &amp; Fitness</v>
      </c>
      <c r="F477" s="2" t="s">
        <v>1027</v>
      </c>
      <c r="G477" s="3">
        <v>3861000</v>
      </c>
      <c r="H477" s="15">
        <v>290.39999999999998</v>
      </c>
      <c r="I477" s="3">
        <v>7257000</v>
      </c>
      <c r="J477" s="3">
        <v>674200</v>
      </c>
      <c r="K477" s="3" t="str">
        <f>IF(Table3[[#This Row],[Engagements]]&lt;100000, "low",IF(Table3[[#This Row],[Engagements]]&lt;500000,"medium","high"))</f>
        <v>high</v>
      </c>
      <c r="L477" s="3">
        <v>119970</v>
      </c>
      <c r="M477" s="2">
        <v>20110</v>
      </c>
      <c r="N477" s="2">
        <v>24270</v>
      </c>
      <c r="O477" s="3">
        <v>111550</v>
      </c>
      <c r="P477" s="9">
        <f>Table3[[#This Row],[Revenue Generated ($)]]-Table3[[#This Row],[Campaign Spend ($)]]</f>
        <v>87280</v>
      </c>
    </row>
    <row r="478" spans="1:16" x14ac:dyDescent="0.3">
      <c r="A478" s="2" t="str">
        <f>"Influencer" &amp;ROW(Table3[[#This Row],[Influencer Name]])</f>
        <v>Influencer478</v>
      </c>
      <c r="B478" s="2" t="s">
        <v>1016</v>
      </c>
      <c r="C478" s="2" t="s">
        <v>1018</v>
      </c>
      <c r="D478" t="s">
        <v>1049</v>
      </c>
      <c r="E478" t="str">
        <f>VLOOKUP(TRIM(Table3[[#This Row],[Brand]]), brand[], MATCH("Category", brand[#Headers], 0), FALSE)</f>
        <v>Food &amp; Beverages</v>
      </c>
      <c r="F478" s="2" t="s">
        <v>1028</v>
      </c>
      <c r="G478" s="3">
        <v>3869000</v>
      </c>
      <c r="H478" s="15">
        <v>291</v>
      </c>
      <c r="I478" s="3">
        <v>7272000</v>
      </c>
      <c r="J478" s="3">
        <v>675600</v>
      </c>
      <c r="K478" s="3" t="str">
        <f>IF(Table3[[#This Row],[Engagements]]&lt;100000, "low",IF(Table3[[#This Row],[Engagements]]&lt;500000,"medium","high"))</f>
        <v>high</v>
      </c>
      <c r="L478" s="3">
        <v>120220</v>
      </c>
      <c r="M478" s="2">
        <v>20152</v>
      </c>
      <c r="N478" s="2">
        <v>24320</v>
      </c>
      <c r="O478" s="3">
        <v>111780</v>
      </c>
      <c r="P478" s="9">
        <f>Table3[[#This Row],[Revenue Generated ($)]]-Table3[[#This Row],[Campaign Spend ($)]]</f>
        <v>87460</v>
      </c>
    </row>
    <row r="479" spans="1:16" x14ac:dyDescent="0.3">
      <c r="A479" s="2" t="str">
        <f>"Influencer" &amp;ROW(Table3[[#This Row],[Influencer Name]])</f>
        <v>Influencer479</v>
      </c>
      <c r="B479" s="2" t="s">
        <v>1014</v>
      </c>
      <c r="C479" s="2" t="s">
        <v>1017</v>
      </c>
      <c r="D479" t="s">
        <v>1074</v>
      </c>
      <c r="E479" t="str">
        <f>VLOOKUP(TRIM(Table3[[#This Row],[Brand]]), brand[], MATCH("Category", brand[#Headers], 0), FALSE)</f>
        <v>Food &amp; Beverages</v>
      </c>
      <c r="F479" s="2" t="s">
        <v>1029</v>
      </c>
      <c r="G479" s="3">
        <v>3877000</v>
      </c>
      <c r="H479" s="15">
        <v>291.60000000000002</v>
      </c>
      <c r="I479" s="3">
        <v>7287000</v>
      </c>
      <c r="J479" s="3">
        <v>677000</v>
      </c>
      <c r="K479" s="3" t="str">
        <f>IF(Table3[[#This Row],[Engagements]]&lt;100000, "low",IF(Table3[[#This Row],[Engagements]]&lt;500000,"medium","high"))</f>
        <v>high</v>
      </c>
      <c r="L479" s="3">
        <v>120470</v>
      </c>
      <c r="M479" s="2">
        <v>20194</v>
      </c>
      <c r="N479" s="2">
        <v>24370</v>
      </c>
      <c r="O479" s="3">
        <v>112010</v>
      </c>
      <c r="P479" s="9">
        <f>Table3[[#This Row],[Revenue Generated ($)]]-Table3[[#This Row],[Campaign Spend ($)]]</f>
        <v>87640</v>
      </c>
    </row>
    <row r="480" spans="1:16" x14ac:dyDescent="0.3">
      <c r="A480" s="2" t="str">
        <f>"Influencer" &amp;ROW(Table3[[#This Row],[Influencer Name]])</f>
        <v>Influencer480</v>
      </c>
      <c r="B480" s="2" t="s">
        <v>1015</v>
      </c>
      <c r="C480" s="2" t="s">
        <v>1017</v>
      </c>
      <c r="D480" t="s">
        <v>1050</v>
      </c>
      <c r="E480" t="str">
        <f>VLOOKUP(TRIM(Table3[[#This Row],[Brand]]), brand[], MATCH("Category", brand[#Headers], 0), FALSE)</f>
        <v>Food &amp; Beverages</v>
      </c>
      <c r="F480" s="2" t="s">
        <v>1030</v>
      </c>
      <c r="G480" s="3">
        <v>3885000</v>
      </c>
      <c r="H480" s="15">
        <v>292.2</v>
      </c>
      <c r="I480" s="3">
        <v>7302000</v>
      </c>
      <c r="J480" s="3">
        <v>678400</v>
      </c>
      <c r="K480" s="3" t="str">
        <f>IF(Table3[[#This Row],[Engagements]]&lt;100000, "low",IF(Table3[[#This Row],[Engagements]]&lt;500000,"medium","high"))</f>
        <v>high</v>
      </c>
      <c r="L480" s="2">
        <v>120720</v>
      </c>
      <c r="M480" s="2">
        <v>20236</v>
      </c>
      <c r="N480" s="2">
        <v>24420</v>
      </c>
      <c r="O480" s="3">
        <v>112240</v>
      </c>
      <c r="P480" s="9">
        <f>Table3[[#This Row],[Revenue Generated ($)]]-Table3[[#This Row],[Campaign Spend ($)]]</f>
        <v>87820</v>
      </c>
    </row>
    <row r="481" spans="1:16" x14ac:dyDescent="0.3">
      <c r="A481" s="2" t="str">
        <f>"Influencer" &amp;ROW(Table3[[#This Row],[Influencer Name]])</f>
        <v>Influencer481</v>
      </c>
      <c r="B481" s="2" t="s">
        <v>1016</v>
      </c>
      <c r="C481" s="2" t="s">
        <v>1017</v>
      </c>
      <c r="D481" t="s">
        <v>1051</v>
      </c>
      <c r="E481" t="str">
        <f>VLOOKUP(TRIM(Table3[[#This Row],[Brand]]), brand[], MATCH("Category", brand[#Headers], 0), FALSE)</f>
        <v>Food &amp; Beverages</v>
      </c>
      <c r="F481" s="2" t="s">
        <v>1031</v>
      </c>
      <c r="G481" s="3">
        <v>3893000</v>
      </c>
      <c r="H481" s="15">
        <v>292.8</v>
      </c>
      <c r="I481" s="3">
        <v>7317000</v>
      </c>
      <c r="J481" s="3">
        <v>679800</v>
      </c>
      <c r="K481" s="3" t="str">
        <f>IF(Table3[[#This Row],[Engagements]]&lt;100000, "low",IF(Table3[[#This Row],[Engagements]]&lt;500000,"medium","high"))</f>
        <v>high</v>
      </c>
      <c r="L481" s="3">
        <v>120970</v>
      </c>
      <c r="M481" s="2">
        <v>20278</v>
      </c>
      <c r="N481" s="2">
        <v>24470</v>
      </c>
      <c r="O481" s="3">
        <v>112470</v>
      </c>
      <c r="P481" s="9">
        <f>Table3[[#This Row],[Revenue Generated ($)]]-Table3[[#This Row],[Campaign Spend ($)]]</f>
        <v>88000</v>
      </c>
    </row>
    <row r="482" spans="1:16" x14ac:dyDescent="0.3">
      <c r="A482" s="2" t="str">
        <f>"Influencer" &amp;ROW(Table3[[#This Row],[Influencer Name]])</f>
        <v>Influencer482</v>
      </c>
      <c r="B482" s="2" t="s">
        <v>1014</v>
      </c>
      <c r="C482" s="2" t="s">
        <v>1017</v>
      </c>
      <c r="D482" s="2" t="s">
        <v>1038</v>
      </c>
      <c r="E482" s="2" t="str">
        <f>VLOOKUP(TRIM(Table3[[#This Row],[Brand]]), brand[], MATCH("Category", brand[#Headers], 0), FALSE)</f>
        <v>Fashion &amp; Beauty</v>
      </c>
      <c r="F482" s="2" t="s">
        <v>1026</v>
      </c>
      <c r="G482" s="3">
        <v>3901000</v>
      </c>
      <c r="H482" s="15">
        <v>293.39999999999998</v>
      </c>
      <c r="I482" s="3">
        <v>7332000</v>
      </c>
      <c r="J482" s="3">
        <v>681200</v>
      </c>
      <c r="K482" s="3" t="str">
        <f>IF(Table3[[#This Row],[Engagements]]&lt;100000, "low",IF(Table3[[#This Row],[Engagements]]&lt;500000,"medium","high"))</f>
        <v>high</v>
      </c>
      <c r="L482" s="3">
        <v>121220</v>
      </c>
      <c r="M482" s="2">
        <v>20320</v>
      </c>
      <c r="N482" s="2">
        <v>24520</v>
      </c>
      <c r="O482" s="3">
        <v>112700</v>
      </c>
      <c r="P482" s="9">
        <f>Table3[[#This Row],[Revenue Generated ($)]]-Table3[[#This Row],[Campaign Spend ($)]]</f>
        <v>88180</v>
      </c>
    </row>
    <row r="483" spans="1:16" x14ac:dyDescent="0.3">
      <c r="A483" s="2" t="str">
        <f>"Influencer" &amp;ROW(Table3[[#This Row],[Influencer Name]])</f>
        <v>Influencer483</v>
      </c>
      <c r="B483" s="2" t="s">
        <v>1015</v>
      </c>
      <c r="C483" s="2" t="s">
        <v>1017</v>
      </c>
      <c r="D483" s="2" t="s">
        <v>1036</v>
      </c>
      <c r="E483" s="2" t="str">
        <f>VLOOKUP(TRIM(Table3[[#This Row],[Brand]]), brand[], MATCH("Category", brand[#Headers], 0), FALSE)</f>
        <v>Fashion &amp; Beauty</v>
      </c>
      <c r="F483" s="2" t="s">
        <v>1027</v>
      </c>
      <c r="G483" s="3">
        <v>3909000</v>
      </c>
      <c r="H483" s="15">
        <v>294</v>
      </c>
      <c r="I483" s="3">
        <v>7347000</v>
      </c>
      <c r="J483" s="3">
        <v>682600</v>
      </c>
      <c r="K483" s="3" t="str">
        <f>IF(Table3[[#This Row],[Engagements]]&lt;100000, "low",IF(Table3[[#This Row],[Engagements]]&lt;500000,"medium","high"))</f>
        <v>high</v>
      </c>
      <c r="L483" s="3">
        <v>121470</v>
      </c>
      <c r="M483" s="2">
        <v>20362</v>
      </c>
      <c r="N483" s="2">
        <v>24570</v>
      </c>
      <c r="O483" s="3">
        <v>112930</v>
      </c>
      <c r="P483" s="9">
        <f>Table3[[#This Row],[Revenue Generated ($)]]-Table3[[#This Row],[Campaign Spend ($)]]</f>
        <v>88360</v>
      </c>
    </row>
    <row r="484" spans="1:16" x14ac:dyDescent="0.3">
      <c r="A484" s="2" t="str">
        <f>"Influencer" &amp;ROW(Table3[[#This Row],[Influencer Name]])</f>
        <v>Influencer484</v>
      </c>
      <c r="B484" s="2" t="s">
        <v>1016</v>
      </c>
      <c r="C484" s="2" t="s">
        <v>1017</v>
      </c>
      <c r="D484" s="2" t="s">
        <v>1034</v>
      </c>
      <c r="E484" s="2" t="str">
        <f>VLOOKUP(TRIM(Table3[[#This Row],[Brand]]), brand[], MATCH("Category", brand[#Headers], 0), FALSE)</f>
        <v>Fashion &amp; Beauty</v>
      </c>
      <c r="F484" s="2" t="s">
        <v>1028</v>
      </c>
      <c r="G484" s="3">
        <v>3917000</v>
      </c>
      <c r="H484" s="15">
        <v>294.60000000000002</v>
      </c>
      <c r="I484" s="3">
        <v>7362000</v>
      </c>
      <c r="J484" s="3">
        <v>684000</v>
      </c>
      <c r="K484" s="3" t="str">
        <f>IF(Table3[[#This Row],[Engagements]]&lt;100000, "low",IF(Table3[[#This Row],[Engagements]]&lt;500000,"medium","high"))</f>
        <v>high</v>
      </c>
      <c r="L484" s="3">
        <v>121720</v>
      </c>
      <c r="M484" s="2">
        <v>20404</v>
      </c>
      <c r="N484" s="2">
        <v>24620</v>
      </c>
      <c r="O484" s="3">
        <v>113160</v>
      </c>
      <c r="P484" s="9">
        <f>Table3[[#This Row],[Revenue Generated ($)]]-Table3[[#This Row],[Campaign Spend ($)]]</f>
        <v>88540</v>
      </c>
    </row>
    <row r="485" spans="1:16" x14ac:dyDescent="0.3">
      <c r="A485" s="2" t="str">
        <f>"Influencer" &amp;ROW(Table3[[#This Row],[Influencer Name]])</f>
        <v>Influencer485</v>
      </c>
      <c r="B485" s="2" t="s">
        <v>1014</v>
      </c>
      <c r="C485" s="2" t="s">
        <v>1017</v>
      </c>
      <c r="D485" s="2" t="s">
        <v>1033</v>
      </c>
      <c r="E485" s="2" t="str">
        <f>VLOOKUP(TRIM(Table3[[#This Row],[Brand]]), brand[], MATCH("Category", brand[#Headers], 0), FALSE)</f>
        <v>Fashion &amp; Beauty</v>
      </c>
      <c r="F485" s="2" t="s">
        <v>1029</v>
      </c>
      <c r="G485" s="3">
        <v>3925000</v>
      </c>
      <c r="H485" s="15">
        <v>295.2</v>
      </c>
      <c r="I485" s="3">
        <v>7377000</v>
      </c>
      <c r="J485" s="3">
        <v>685400</v>
      </c>
      <c r="K485" s="3" t="str">
        <f>IF(Table3[[#This Row],[Engagements]]&lt;100000, "low",IF(Table3[[#This Row],[Engagements]]&lt;500000,"medium","high"))</f>
        <v>high</v>
      </c>
      <c r="L485" s="2">
        <v>121970</v>
      </c>
      <c r="M485" s="2">
        <v>20446</v>
      </c>
      <c r="N485" s="2">
        <v>24670</v>
      </c>
      <c r="O485" s="3">
        <v>113390</v>
      </c>
      <c r="P485" s="9">
        <f>Table3[[#This Row],[Revenue Generated ($)]]-Table3[[#This Row],[Campaign Spend ($)]]</f>
        <v>88720</v>
      </c>
    </row>
    <row r="486" spans="1:16" x14ac:dyDescent="0.3">
      <c r="A486" s="2" t="str">
        <f>"Influencer" &amp;ROW(Table3[[#This Row],[Influencer Name]])</f>
        <v>Influencer486</v>
      </c>
      <c r="B486" s="2" t="s">
        <v>1015</v>
      </c>
      <c r="C486" s="2" t="s">
        <v>1017</v>
      </c>
      <c r="D486" s="2" t="s">
        <v>1032</v>
      </c>
      <c r="E486" s="2" t="str">
        <f>VLOOKUP(TRIM(Table3[[#This Row],[Brand]]), brand[], MATCH("Category", brand[#Headers], 0), FALSE)</f>
        <v>Fashion &amp; Beauty</v>
      </c>
      <c r="F486" s="2" t="s">
        <v>1030</v>
      </c>
      <c r="G486" s="3">
        <v>3933000</v>
      </c>
      <c r="H486" s="15">
        <v>295.8</v>
      </c>
      <c r="I486" s="3">
        <v>7392000</v>
      </c>
      <c r="J486" s="3">
        <v>686800</v>
      </c>
      <c r="K486" s="3" t="str">
        <f>IF(Table3[[#This Row],[Engagements]]&lt;100000, "low",IF(Table3[[#This Row],[Engagements]]&lt;500000,"medium","high"))</f>
        <v>high</v>
      </c>
      <c r="L486" s="3">
        <v>122220</v>
      </c>
      <c r="M486" s="2">
        <v>20488</v>
      </c>
      <c r="N486" s="2">
        <v>24720</v>
      </c>
      <c r="O486" s="3">
        <v>113620</v>
      </c>
      <c r="P486" s="9">
        <f>Table3[[#This Row],[Revenue Generated ($)]]-Table3[[#This Row],[Campaign Spend ($)]]</f>
        <v>88900</v>
      </c>
    </row>
    <row r="487" spans="1:16" x14ac:dyDescent="0.3">
      <c r="A487" s="2" t="str">
        <f>"Influencer" &amp;ROW(Table3[[#This Row],[Influencer Name]])</f>
        <v>Influencer487</v>
      </c>
      <c r="B487" s="2" t="s">
        <v>1016</v>
      </c>
      <c r="C487" s="2" t="s">
        <v>1017</v>
      </c>
      <c r="D487" s="2" t="s">
        <v>1035</v>
      </c>
      <c r="E487" s="2" t="str">
        <f>VLOOKUP(TRIM(Table3[[#This Row],[Brand]]), brand[], MATCH("Category", brand[#Headers], 0), FALSE)</f>
        <v>Fashion &amp; Beauty</v>
      </c>
      <c r="F487" s="2" t="s">
        <v>1031</v>
      </c>
      <c r="G487" s="3">
        <v>3941000</v>
      </c>
      <c r="H487" s="15">
        <v>296.39999999999998</v>
      </c>
      <c r="I487" s="3">
        <v>7407000</v>
      </c>
      <c r="J487" s="3">
        <v>688200</v>
      </c>
      <c r="K487" s="3" t="str">
        <f>IF(Table3[[#This Row],[Engagements]]&lt;100000, "low",IF(Table3[[#This Row],[Engagements]]&lt;500000,"medium","high"))</f>
        <v>high</v>
      </c>
      <c r="L487" s="3">
        <v>122470</v>
      </c>
      <c r="M487" s="2">
        <v>20530</v>
      </c>
      <c r="N487" s="2">
        <v>24770</v>
      </c>
      <c r="O487" s="3">
        <v>113850</v>
      </c>
      <c r="P487" s="9">
        <f>Table3[[#This Row],[Revenue Generated ($)]]-Table3[[#This Row],[Campaign Spend ($)]]</f>
        <v>89080</v>
      </c>
    </row>
    <row r="488" spans="1:16" x14ac:dyDescent="0.3">
      <c r="A488" s="2" t="str">
        <f>"Influencer" &amp;ROW(Table3[[#This Row],[Influencer Name]])</f>
        <v>Influencer488</v>
      </c>
      <c r="B488" s="2" t="s">
        <v>1014</v>
      </c>
      <c r="C488" s="2" t="s">
        <v>1018</v>
      </c>
      <c r="D488" s="2" t="s">
        <v>1037</v>
      </c>
      <c r="E488" s="2" t="str">
        <f>VLOOKUP(TRIM(Table3[[#This Row],[Brand]]), brand[], MATCH("Category", brand[#Headers], 0), FALSE)</f>
        <v>Fashion &amp; Beauty</v>
      </c>
      <c r="F488" s="2" t="s">
        <v>1026</v>
      </c>
      <c r="G488" s="3">
        <v>3949000</v>
      </c>
      <c r="H488" s="15">
        <v>297</v>
      </c>
      <c r="I488" s="3">
        <v>7422000</v>
      </c>
      <c r="J488" s="3">
        <v>689600</v>
      </c>
      <c r="K488" s="3" t="str">
        <f>IF(Table3[[#This Row],[Engagements]]&lt;100000, "low",IF(Table3[[#This Row],[Engagements]]&lt;500000,"medium","high"))</f>
        <v>high</v>
      </c>
      <c r="L488" s="3">
        <v>122720</v>
      </c>
      <c r="M488" s="2">
        <v>20572</v>
      </c>
      <c r="N488" s="2">
        <v>24820</v>
      </c>
      <c r="O488" s="3">
        <v>114080</v>
      </c>
      <c r="P488" s="9">
        <f>Table3[[#This Row],[Revenue Generated ($)]]-Table3[[#This Row],[Campaign Spend ($)]]</f>
        <v>89260</v>
      </c>
    </row>
    <row r="489" spans="1:16" ht="33" x14ac:dyDescent="0.3">
      <c r="A489" s="2" t="str">
        <f>"Influencer" &amp;ROW(Table3[[#This Row],[Influencer Name]])</f>
        <v>Influencer489</v>
      </c>
      <c r="B489" s="2" t="s">
        <v>1015</v>
      </c>
      <c r="C489" s="2" t="s">
        <v>1019</v>
      </c>
      <c r="D489" s="2" t="s">
        <v>1073</v>
      </c>
      <c r="E489" s="2" t="str">
        <f>VLOOKUP(TRIM(Table3[[#This Row],[Brand]]), brand[], MATCH("Category", brand[#Headers], 0), FALSE)</f>
        <v>Food &amp; Beverages</v>
      </c>
      <c r="F489" s="2" t="s">
        <v>1027</v>
      </c>
      <c r="G489" s="3">
        <v>3957000</v>
      </c>
      <c r="H489" s="15">
        <v>297.60000000000002</v>
      </c>
      <c r="I489" s="3">
        <v>7437000</v>
      </c>
      <c r="J489" s="3">
        <v>691000</v>
      </c>
      <c r="K489" s="3" t="str">
        <f>IF(Table3[[#This Row],[Engagements]]&lt;100000, "low",IF(Table3[[#This Row],[Engagements]]&lt;500000,"medium","high"))</f>
        <v>high</v>
      </c>
      <c r="L489" s="3">
        <v>122970</v>
      </c>
      <c r="M489" s="2">
        <v>20614</v>
      </c>
      <c r="N489" s="2">
        <v>24870</v>
      </c>
      <c r="O489" s="3">
        <v>114310</v>
      </c>
      <c r="P489" s="9">
        <f>Table3[[#This Row],[Revenue Generated ($)]]-Table3[[#This Row],[Campaign Spend ($)]]</f>
        <v>89440</v>
      </c>
    </row>
    <row r="490" spans="1:16" x14ac:dyDescent="0.3">
      <c r="A490" s="2" t="str">
        <f>"Influencer" &amp;ROW(Table3[[#This Row],[Influencer Name]])</f>
        <v>Influencer490</v>
      </c>
      <c r="B490" s="2" t="s">
        <v>1016</v>
      </c>
      <c r="C490" s="2" t="s">
        <v>1020</v>
      </c>
      <c r="D490" s="2" t="s">
        <v>1037</v>
      </c>
      <c r="E490" s="2" t="str">
        <f>VLOOKUP(TRIM(Table3[[#This Row],[Brand]]), brand[], MATCH("Category", brand[#Headers], 0), FALSE)</f>
        <v>Fashion &amp; Beauty</v>
      </c>
      <c r="F490" s="2" t="s">
        <v>1028</v>
      </c>
      <c r="G490" s="3">
        <v>3965000</v>
      </c>
      <c r="H490" s="15">
        <v>298.2</v>
      </c>
      <c r="I490" s="3">
        <v>7452000</v>
      </c>
      <c r="J490" s="3">
        <v>692400</v>
      </c>
      <c r="K490" s="3" t="str">
        <f>IF(Table3[[#This Row],[Engagements]]&lt;100000, "low",IF(Table3[[#This Row],[Engagements]]&lt;500000,"medium","high"))</f>
        <v>high</v>
      </c>
      <c r="L490" s="2">
        <v>123220</v>
      </c>
      <c r="M490" s="2">
        <v>20656</v>
      </c>
      <c r="N490" s="2">
        <v>24920</v>
      </c>
      <c r="O490" s="3">
        <v>114540</v>
      </c>
      <c r="P490" s="9">
        <f>Table3[[#This Row],[Revenue Generated ($)]]-Table3[[#This Row],[Campaign Spend ($)]]</f>
        <v>89620</v>
      </c>
    </row>
    <row r="491" spans="1:16" x14ac:dyDescent="0.3">
      <c r="A491" s="2" t="str">
        <f>"Influencer" &amp;ROW(Table3[[#This Row],[Influencer Name]])</f>
        <v>Influencer491</v>
      </c>
      <c r="B491" s="2" t="s">
        <v>1014</v>
      </c>
      <c r="C491" s="2" t="s">
        <v>1021</v>
      </c>
      <c r="D491" s="2" t="s">
        <v>1037</v>
      </c>
      <c r="E491" s="2" t="str">
        <f>VLOOKUP(TRIM(Table3[[#This Row],[Brand]]), brand[], MATCH("Category", brand[#Headers], 0), FALSE)</f>
        <v>Fashion &amp; Beauty</v>
      </c>
      <c r="F491" s="2" t="s">
        <v>1029</v>
      </c>
      <c r="G491" s="3">
        <v>3973000</v>
      </c>
      <c r="H491" s="15">
        <v>298.8</v>
      </c>
      <c r="I491" s="3">
        <v>7467000</v>
      </c>
      <c r="J491" s="3">
        <v>693800</v>
      </c>
      <c r="K491" s="3" t="str">
        <f>IF(Table3[[#This Row],[Engagements]]&lt;100000, "low",IF(Table3[[#This Row],[Engagements]]&lt;500000,"medium","high"))</f>
        <v>high</v>
      </c>
      <c r="L491" s="3">
        <v>123470</v>
      </c>
      <c r="M491" s="2">
        <v>20698</v>
      </c>
      <c r="N491" s="2">
        <v>24970</v>
      </c>
      <c r="O491" s="3">
        <v>114770</v>
      </c>
      <c r="P491" s="9">
        <f>Table3[[#This Row],[Revenue Generated ($)]]-Table3[[#This Row],[Campaign Spend ($)]]</f>
        <v>89800</v>
      </c>
    </row>
    <row r="492" spans="1:16" x14ac:dyDescent="0.3">
      <c r="A492" s="2" t="str">
        <f>"Influencer" &amp;ROW(Table3[[#This Row],[Influencer Name]])</f>
        <v>Influencer492</v>
      </c>
      <c r="B492" s="2" t="s">
        <v>1015</v>
      </c>
      <c r="C492" s="2" t="s">
        <v>1017</v>
      </c>
      <c r="D492" t="s">
        <v>1039</v>
      </c>
      <c r="E492" t="str">
        <f>VLOOKUP(TRIM(Table3[[#This Row],[Brand]]), brand[], MATCH("Category", brand[#Headers], 0), FALSE)</f>
        <v>E-commerce &amp; Online Services</v>
      </c>
      <c r="F492" s="2" t="s">
        <v>1030</v>
      </c>
      <c r="G492" s="3">
        <v>3981000</v>
      </c>
      <c r="H492" s="15">
        <v>299.39999999999998</v>
      </c>
      <c r="I492" s="3">
        <v>7482000</v>
      </c>
      <c r="J492" s="3">
        <v>695200</v>
      </c>
      <c r="K492" s="3" t="str">
        <f>IF(Table3[[#This Row],[Engagements]]&lt;100000, "low",IF(Table3[[#This Row],[Engagements]]&lt;500000,"medium","high"))</f>
        <v>high</v>
      </c>
      <c r="L492" s="3">
        <v>123720</v>
      </c>
      <c r="M492" s="2">
        <v>20740</v>
      </c>
      <c r="N492" s="2">
        <v>25020</v>
      </c>
      <c r="O492" s="3">
        <v>115000</v>
      </c>
      <c r="P492" s="9">
        <f>Table3[[#This Row],[Revenue Generated ($)]]-Table3[[#This Row],[Campaign Spend ($)]]</f>
        <v>89980</v>
      </c>
    </row>
    <row r="493" spans="1:16" x14ac:dyDescent="0.3">
      <c r="A493" s="2" t="str">
        <f>"Influencer" &amp;ROW(Table3[[#This Row],[Influencer Name]])</f>
        <v>Influencer493</v>
      </c>
      <c r="B493" s="2" t="s">
        <v>1016</v>
      </c>
      <c r="C493" s="2" t="s">
        <v>1018</v>
      </c>
      <c r="D493" t="s">
        <v>1040</v>
      </c>
      <c r="E493" t="str">
        <f>VLOOKUP(TRIM(Table3[[#This Row],[Brand]]), brand[], MATCH("Category", brand[#Headers], 0), FALSE)</f>
        <v>E-commerce &amp; Online Services</v>
      </c>
      <c r="F493" s="2" t="s">
        <v>1031</v>
      </c>
      <c r="G493" s="3">
        <v>3989000</v>
      </c>
      <c r="H493" s="15">
        <v>300</v>
      </c>
      <c r="I493" s="3">
        <v>7497000</v>
      </c>
      <c r="J493" s="3">
        <v>696600</v>
      </c>
      <c r="K493" s="3" t="str">
        <f>IF(Table3[[#This Row],[Engagements]]&lt;100000, "low",IF(Table3[[#This Row],[Engagements]]&lt;500000,"medium","high"))</f>
        <v>high</v>
      </c>
      <c r="L493" s="3">
        <v>123970</v>
      </c>
      <c r="M493" s="2">
        <v>20782</v>
      </c>
      <c r="N493" s="2">
        <v>25070</v>
      </c>
      <c r="O493" s="3">
        <v>115230</v>
      </c>
      <c r="P493" s="9">
        <f>Table3[[#This Row],[Revenue Generated ($)]]-Table3[[#This Row],[Campaign Spend ($)]]</f>
        <v>90160</v>
      </c>
    </row>
    <row r="494" spans="1:16" x14ac:dyDescent="0.3">
      <c r="A494" s="2" t="str">
        <f>"Influencer" &amp;ROW(Table3[[#This Row],[Influencer Name]])</f>
        <v>Influencer494</v>
      </c>
      <c r="B494" s="2" t="s">
        <v>1014</v>
      </c>
      <c r="C494" s="2" t="s">
        <v>1019</v>
      </c>
      <c r="D494" t="s">
        <v>1041</v>
      </c>
      <c r="E494" t="str">
        <f>VLOOKUP(TRIM(Table3[[#This Row],[Brand]]), brand[], MATCH("Category", brand[#Headers], 0), FALSE)</f>
        <v>E-commerce &amp; Online Services</v>
      </c>
      <c r="F494" s="2" t="s">
        <v>1026</v>
      </c>
      <c r="G494" s="3">
        <v>3997000</v>
      </c>
      <c r="H494" s="15">
        <v>300.60000000000002</v>
      </c>
      <c r="I494" s="3">
        <v>7512000</v>
      </c>
      <c r="J494" s="3">
        <v>698000</v>
      </c>
      <c r="K494" s="3" t="str">
        <f>IF(Table3[[#This Row],[Engagements]]&lt;100000, "low",IF(Table3[[#This Row],[Engagements]]&lt;500000,"medium","high"))</f>
        <v>high</v>
      </c>
      <c r="L494" s="3">
        <v>124220</v>
      </c>
      <c r="M494" s="2">
        <v>20824</v>
      </c>
      <c r="N494" s="2">
        <v>25120</v>
      </c>
      <c r="O494" s="3">
        <v>115460</v>
      </c>
      <c r="P494" s="9">
        <f>Table3[[#This Row],[Revenue Generated ($)]]-Table3[[#This Row],[Campaign Spend ($)]]</f>
        <v>90340</v>
      </c>
    </row>
    <row r="495" spans="1:16" x14ac:dyDescent="0.3">
      <c r="A495" s="2" t="str">
        <f>"Influencer" &amp;ROW(Table3[[#This Row],[Influencer Name]])</f>
        <v>Influencer495</v>
      </c>
      <c r="B495" s="2" t="s">
        <v>1015</v>
      </c>
      <c r="C495" s="2" t="s">
        <v>1020</v>
      </c>
      <c r="D495" t="s">
        <v>1042</v>
      </c>
      <c r="E495" t="str">
        <f>VLOOKUP(TRIM(Table3[[#This Row],[Brand]]), brand[], MATCH("Category", brand[#Headers], 0), FALSE)</f>
        <v>E-commerce &amp; Online Services</v>
      </c>
      <c r="F495" s="2" t="s">
        <v>1027</v>
      </c>
      <c r="G495" s="3">
        <v>4005000</v>
      </c>
      <c r="H495" s="15">
        <v>301.2</v>
      </c>
      <c r="I495" s="3">
        <v>7527000</v>
      </c>
      <c r="J495" s="3">
        <v>699400</v>
      </c>
      <c r="K495" s="3" t="str">
        <f>IF(Table3[[#This Row],[Engagements]]&lt;100000, "low",IF(Table3[[#This Row],[Engagements]]&lt;500000,"medium","high"))</f>
        <v>high</v>
      </c>
      <c r="L495" s="2">
        <v>124470</v>
      </c>
      <c r="M495" s="2">
        <v>20866</v>
      </c>
      <c r="N495" s="2">
        <v>25170</v>
      </c>
      <c r="O495" s="3">
        <v>115690</v>
      </c>
      <c r="P495" s="9">
        <f>Table3[[#This Row],[Revenue Generated ($)]]-Table3[[#This Row],[Campaign Spend ($)]]</f>
        <v>90520</v>
      </c>
    </row>
    <row r="496" spans="1:16" x14ac:dyDescent="0.3">
      <c r="A496" s="2" t="str">
        <f>"Influencer" &amp;ROW(Table3[[#This Row],[Influencer Name]])</f>
        <v>Influencer496</v>
      </c>
      <c r="B496" s="2" t="s">
        <v>1016</v>
      </c>
      <c r="C496" s="2" t="s">
        <v>1021</v>
      </c>
      <c r="D496" t="s">
        <v>1043</v>
      </c>
      <c r="E496" t="str">
        <f>VLOOKUP(TRIM(Table3[[#This Row],[Brand]]), brand[], MATCH("Category", brand[#Headers], 0), FALSE)</f>
        <v>E-commerce &amp; Online Services</v>
      </c>
      <c r="F496" s="2" t="s">
        <v>1028</v>
      </c>
      <c r="G496" s="3">
        <v>4013000</v>
      </c>
      <c r="H496" s="15">
        <v>301.8</v>
      </c>
      <c r="I496" s="3">
        <v>7542000</v>
      </c>
      <c r="J496" s="3">
        <v>700800</v>
      </c>
      <c r="K496" s="3" t="str">
        <f>IF(Table3[[#This Row],[Engagements]]&lt;100000, "low",IF(Table3[[#This Row],[Engagements]]&lt;500000,"medium","high"))</f>
        <v>high</v>
      </c>
      <c r="L496" s="3">
        <v>124720</v>
      </c>
      <c r="M496" s="2">
        <v>20908</v>
      </c>
      <c r="N496" s="2">
        <v>25220</v>
      </c>
      <c r="O496" s="3">
        <v>115920</v>
      </c>
      <c r="P496" s="9">
        <f>Table3[[#This Row],[Revenue Generated ($)]]-Table3[[#This Row],[Campaign Spend ($)]]</f>
        <v>90700</v>
      </c>
    </row>
    <row r="497" spans="1:16" ht="33" x14ac:dyDescent="0.3">
      <c r="A497" s="2" t="str">
        <f>"Influencer" &amp;ROW(Table3[[#This Row],[Influencer Name]])</f>
        <v>Influencer497</v>
      </c>
      <c r="B497" s="2" t="s">
        <v>1014</v>
      </c>
      <c r="C497" s="2" t="s">
        <v>1017</v>
      </c>
      <c r="D497" s="2" t="s">
        <v>1044</v>
      </c>
      <c r="E497" s="2" t="str">
        <f>VLOOKUP(TRIM(Table3[[#This Row],[Brand]]), brand[], MATCH("Category", brand[#Headers], 0), FALSE)</f>
        <v>Technology &amp; Gadgets</v>
      </c>
      <c r="F497" s="2" t="s">
        <v>1029</v>
      </c>
      <c r="G497" s="3">
        <v>4021000</v>
      </c>
      <c r="H497" s="15">
        <v>302.39999999999998</v>
      </c>
      <c r="I497" s="3">
        <v>7557000</v>
      </c>
      <c r="J497" s="3">
        <v>702200</v>
      </c>
      <c r="K497" s="3" t="str">
        <f>IF(Table3[[#This Row],[Engagements]]&lt;100000, "low",IF(Table3[[#This Row],[Engagements]]&lt;500000,"medium","high"))</f>
        <v>high</v>
      </c>
      <c r="L497" s="3">
        <v>124970</v>
      </c>
      <c r="M497" s="2">
        <v>20950</v>
      </c>
      <c r="N497" s="2">
        <v>25270</v>
      </c>
      <c r="O497" s="3">
        <v>116150</v>
      </c>
      <c r="P497" s="9">
        <f>Table3[[#This Row],[Revenue Generated ($)]]-Table3[[#This Row],[Campaign Spend ($)]]</f>
        <v>90880</v>
      </c>
    </row>
    <row r="498" spans="1:16" ht="33" x14ac:dyDescent="0.3">
      <c r="A498" s="2" t="str">
        <f>"Influencer" &amp;ROW(Table3[[#This Row],[Influencer Name]])</f>
        <v>Influencer498</v>
      </c>
      <c r="B498" s="2" t="s">
        <v>1015</v>
      </c>
      <c r="C498" s="2" t="s">
        <v>1018</v>
      </c>
      <c r="D498" s="2" t="s">
        <v>1045</v>
      </c>
      <c r="E498" s="2" t="str">
        <f>VLOOKUP(TRIM(Table3[[#This Row],[Brand]]), brand[], MATCH("Category", brand[#Headers], 0), FALSE)</f>
        <v>Technology &amp; Gadgets</v>
      </c>
      <c r="F498" s="2" t="s">
        <v>1030</v>
      </c>
      <c r="G498" s="3">
        <v>4029000</v>
      </c>
      <c r="H498" s="15">
        <v>303</v>
      </c>
      <c r="I498" s="3">
        <v>7572000</v>
      </c>
      <c r="J498" s="3">
        <v>703600</v>
      </c>
      <c r="K498" s="3" t="str">
        <f>IF(Table3[[#This Row],[Engagements]]&lt;100000, "low",IF(Table3[[#This Row],[Engagements]]&lt;500000,"medium","high"))</f>
        <v>high</v>
      </c>
      <c r="L498" s="3">
        <v>125220</v>
      </c>
      <c r="M498" s="2">
        <v>20992</v>
      </c>
      <c r="N498" s="2">
        <v>25320</v>
      </c>
      <c r="O498" s="3">
        <v>116380</v>
      </c>
      <c r="P498" s="9">
        <f>Table3[[#This Row],[Revenue Generated ($)]]-Table3[[#This Row],[Campaign Spend ($)]]</f>
        <v>91060</v>
      </c>
    </row>
    <row r="499" spans="1:16" ht="33" x14ac:dyDescent="0.3">
      <c r="A499" s="2" t="str">
        <f>"Influencer" &amp;ROW(Table3[[#This Row],[Influencer Name]])</f>
        <v>Influencer499</v>
      </c>
      <c r="B499" s="2" t="s">
        <v>1016</v>
      </c>
      <c r="C499" s="2" t="s">
        <v>1019</v>
      </c>
      <c r="D499" s="2" t="s">
        <v>1046</v>
      </c>
      <c r="E499" s="2" t="str">
        <f>VLOOKUP(TRIM(Table3[[#This Row],[Brand]]), brand[], MATCH("Category", brand[#Headers], 0), FALSE)</f>
        <v>Technology &amp; Gadgets</v>
      </c>
      <c r="F499" s="2" t="s">
        <v>1031</v>
      </c>
      <c r="G499" s="3">
        <v>4037000</v>
      </c>
      <c r="H499" s="15">
        <v>303.60000000000002</v>
      </c>
      <c r="I499" s="3">
        <v>7587000</v>
      </c>
      <c r="J499" s="3">
        <v>705000</v>
      </c>
      <c r="K499" s="3" t="str">
        <f>IF(Table3[[#This Row],[Engagements]]&lt;100000, "low",IF(Table3[[#This Row],[Engagements]]&lt;500000,"medium","high"))</f>
        <v>high</v>
      </c>
      <c r="L499" s="3">
        <v>125470</v>
      </c>
      <c r="M499" s="2">
        <v>21034</v>
      </c>
      <c r="N499" s="2">
        <v>25370</v>
      </c>
      <c r="O499" s="3">
        <v>116610</v>
      </c>
      <c r="P499" s="9">
        <f>Table3[[#This Row],[Revenue Generated ($)]]-Table3[[#This Row],[Campaign Spend ($)]]</f>
        <v>91240</v>
      </c>
    </row>
    <row r="500" spans="1:16" x14ac:dyDescent="0.3">
      <c r="A500" s="2" t="str">
        <f>"Influencer" &amp;ROW(Table3[[#This Row],[Influencer Name]])</f>
        <v>Influencer500</v>
      </c>
      <c r="B500" s="2" t="s">
        <v>1014</v>
      </c>
      <c r="C500" s="2" t="s">
        <v>1020</v>
      </c>
      <c r="D500" s="2" t="s">
        <v>1047</v>
      </c>
      <c r="E500" s="2" t="str">
        <f>VLOOKUP(TRIM(Table3[[#This Row],[Brand]]), brand[], MATCH("Category", brand[#Headers], 0), FALSE)</f>
        <v>Lifestyle &amp; Fitness</v>
      </c>
      <c r="F500" s="2" t="s">
        <v>1026</v>
      </c>
      <c r="G500" s="3">
        <v>4045000</v>
      </c>
      <c r="H500" s="15">
        <v>304.2</v>
      </c>
      <c r="I500" s="3">
        <v>7602000</v>
      </c>
      <c r="J500" s="3">
        <v>706400</v>
      </c>
      <c r="K500" s="3" t="str">
        <f>IF(Table3[[#This Row],[Engagements]]&lt;100000, "low",IF(Table3[[#This Row],[Engagements]]&lt;500000,"medium","high"))</f>
        <v>high</v>
      </c>
      <c r="L500" s="2">
        <v>125720</v>
      </c>
      <c r="M500" s="2">
        <v>21076</v>
      </c>
      <c r="N500" s="2">
        <v>25420</v>
      </c>
      <c r="O500" s="3">
        <v>116840</v>
      </c>
      <c r="P500" s="9">
        <f>Table3[[#This Row],[Revenue Generated ($)]]-Table3[[#This Row],[Campaign Spend ($)]]</f>
        <v>91420</v>
      </c>
    </row>
    <row r="501" spans="1:16" x14ac:dyDescent="0.3">
      <c r="A501" s="2" t="str">
        <f>"Influencer" &amp;ROW(Table3[[#This Row],[Influencer Name]])</f>
        <v>Influencer501</v>
      </c>
      <c r="B501" s="2" t="s">
        <v>1015</v>
      </c>
      <c r="C501" s="2" t="s">
        <v>1021</v>
      </c>
      <c r="D501" s="2" t="s">
        <v>1048</v>
      </c>
      <c r="E501" s="2" t="str">
        <f>VLOOKUP(TRIM(Table3[[#This Row],[Brand]]), brand[], MATCH("Category", brand[#Headers], 0), FALSE)</f>
        <v>Lifestyle &amp; Fitness</v>
      </c>
      <c r="F501" s="2" t="s">
        <v>1027</v>
      </c>
      <c r="G501" s="3">
        <v>4053000</v>
      </c>
      <c r="H501" s="15">
        <v>304.8</v>
      </c>
      <c r="I501" s="3">
        <v>7617000</v>
      </c>
      <c r="J501" s="3">
        <v>707800</v>
      </c>
      <c r="K501" s="3" t="str">
        <f>IF(Table3[[#This Row],[Engagements]]&lt;100000, "low",IF(Table3[[#This Row],[Engagements]]&lt;500000,"medium","high"))</f>
        <v>high</v>
      </c>
      <c r="L501" s="3">
        <v>125970</v>
      </c>
      <c r="M501" s="2">
        <v>21118</v>
      </c>
      <c r="N501" s="2">
        <v>25470</v>
      </c>
      <c r="O501" s="3">
        <v>117070</v>
      </c>
      <c r="P501" s="9">
        <f>Table3[[#This Row],[Revenue Generated ($)]]-Table3[[#This Row],[Campaign Spend ($)]]</f>
        <v>91600</v>
      </c>
    </row>
    <row r="502" spans="1:16" x14ac:dyDescent="0.3">
      <c r="A502" s="2" t="str">
        <f>"Influencer" &amp;ROW(Table3[[#This Row],[Influencer Name]])</f>
        <v>Influencer502</v>
      </c>
      <c r="B502" s="2" t="s">
        <v>1016</v>
      </c>
      <c r="C502" s="2" t="s">
        <v>1017</v>
      </c>
      <c r="D502" t="s">
        <v>1049</v>
      </c>
      <c r="E502" t="str">
        <f>VLOOKUP(TRIM(Table3[[#This Row],[Brand]]), brand[], MATCH("Category", brand[#Headers], 0), FALSE)</f>
        <v>Food &amp; Beverages</v>
      </c>
      <c r="F502" s="2" t="s">
        <v>1028</v>
      </c>
      <c r="G502" s="3">
        <v>4061000</v>
      </c>
      <c r="H502" s="15">
        <v>305.39999999999998</v>
      </c>
      <c r="I502" s="3">
        <v>7632000</v>
      </c>
      <c r="J502" s="3">
        <v>709200</v>
      </c>
      <c r="K502" s="3" t="str">
        <f>IF(Table3[[#This Row],[Engagements]]&lt;100000, "low",IF(Table3[[#This Row],[Engagements]]&lt;500000,"medium","high"))</f>
        <v>high</v>
      </c>
      <c r="L502" s="3">
        <v>126220</v>
      </c>
      <c r="M502" s="2">
        <v>21160</v>
      </c>
      <c r="N502" s="2">
        <v>25520</v>
      </c>
      <c r="O502" s="3">
        <v>117300</v>
      </c>
      <c r="P502" s="9">
        <f>Table3[[#This Row],[Revenue Generated ($)]]-Table3[[#This Row],[Campaign Spend ($)]]</f>
        <v>91780</v>
      </c>
    </row>
    <row r="503" spans="1:16" x14ac:dyDescent="0.3">
      <c r="A503" s="2" t="str">
        <f>"Influencer" &amp;ROW(Table3[[#This Row],[Influencer Name]])</f>
        <v>Influencer503</v>
      </c>
      <c r="B503" s="2" t="s">
        <v>1014</v>
      </c>
      <c r="C503" s="2" t="s">
        <v>1018</v>
      </c>
      <c r="D503" t="s">
        <v>1074</v>
      </c>
      <c r="E503" t="str">
        <f>VLOOKUP(TRIM(Table3[[#This Row],[Brand]]), brand[], MATCH("Category", brand[#Headers], 0), FALSE)</f>
        <v>Food &amp; Beverages</v>
      </c>
      <c r="F503" s="2" t="s">
        <v>1029</v>
      </c>
      <c r="G503" s="3">
        <v>4069000</v>
      </c>
      <c r="H503" s="15">
        <v>306</v>
      </c>
      <c r="I503" s="3">
        <v>7647000</v>
      </c>
      <c r="J503" s="3">
        <v>710600</v>
      </c>
      <c r="K503" s="3" t="str">
        <f>IF(Table3[[#This Row],[Engagements]]&lt;100000, "low",IF(Table3[[#This Row],[Engagements]]&lt;500000,"medium","high"))</f>
        <v>high</v>
      </c>
      <c r="L503" s="3">
        <v>126470</v>
      </c>
      <c r="M503" s="2">
        <v>21202</v>
      </c>
      <c r="N503" s="2">
        <v>25570</v>
      </c>
      <c r="O503" s="3">
        <v>117530</v>
      </c>
      <c r="P503" s="9">
        <f>Table3[[#This Row],[Revenue Generated ($)]]-Table3[[#This Row],[Campaign Spend ($)]]</f>
        <v>91960</v>
      </c>
    </row>
    <row r="504" spans="1:16" x14ac:dyDescent="0.3">
      <c r="A504" s="2" t="str">
        <f>"Influencer" &amp;ROW(Table3[[#This Row],[Influencer Name]])</f>
        <v>Influencer504</v>
      </c>
      <c r="B504" s="2" t="s">
        <v>1015</v>
      </c>
      <c r="C504" s="2" t="s">
        <v>1019</v>
      </c>
      <c r="D504" t="s">
        <v>1050</v>
      </c>
      <c r="E504" t="str">
        <f>VLOOKUP(TRIM(Table3[[#This Row],[Brand]]), brand[], MATCH("Category", brand[#Headers], 0), FALSE)</f>
        <v>Food &amp; Beverages</v>
      </c>
      <c r="F504" s="2" t="s">
        <v>1030</v>
      </c>
      <c r="G504" s="3">
        <v>4077000</v>
      </c>
      <c r="H504" s="15">
        <v>306.60000000000002</v>
      </c>
      <c r="I504" s="3">
        <v>7662000</v>
      </c>
      <c r="J504" s="3">
        <v>712000</v>
      </c>
      <c r="K504" s="3" t="str">
        <f>IF(Table3[[#This Row],[Engagements]]&lt;100000, "low",IF(Table3[[#This Row],[Engagements]]&lt;500000,"medium","high"))</f>
        <v>high</v>
      </c>
      <c r="L504" s="3">
        <v>126720</v>
      </c>
      <c r="M504" s="2">
        <v>21244</v>
      </c>
      <c r="N504" s="2">
        <v>25620</v>
      </c>
      <c r="O504" s="3">
        <v>117760</v>
      </c>
      <c r="P504" s="9">
        <f>Table3[[#This Row],[Revenue Generated ($)]]-Table3[[#This Row],[Campaign Spend ($)]]</f>
        <v>92140</v>
      </c>
    </row>
    <row r="505" spans="1:16" x14ac:dyDescent="0.3">
      <c r="A505" s="2" t="str">
        <f>"Influencer" &amp;ROW(Table3[[#This Row],[Influencer Name]])</f>
        <v>Influencer505</v>
      </c>
      <c r="B505" s="2" t="s">
        <v>1016</v>
      </c>
      <c r="C505" s="2" t="s">
        <v>1020</v>
      </c>
      <c r="D505" t="s">
        <v>1051</v>
      </c>
      <c r="E505" t="str">
        <f>VLOOKUP(TRIM(Table3[[#This Row],[Brand]]), brand[], MATCH("Category", brand[#Headers], 0), FALSE)</f>
        <v>Food &amp; Beverages</v>
      </c>
      <c r="F505" s="2" t="s">
        <v>1031</v>
      </c>
      <c r="G505" s="3">
        <v>4085000</v>
      </c>
      <c r="H505" s="15">
        <v>307.2</v>
      </c>
      <c r="I505" s="3">
        <v>7677000</v>
      </c>
      <c r="J505" s="3">
        <v>713400</v>
      </c>
      <c r="K505" s="3" t="str">
        <f>IF(Table3[[#This Row],[Engagements]]&lt;100000, "low",IF(Table3[[#This Row],[Engagements]]&lt;500000,"medium","high"))</f>
        <v>high</v>
      </c>
      <c r="L505" s="2">
        <v>126970</v>
      </c>
      <c r="M505" s="2">
        <v>21286</v>
      </c>
      <c r="N505" s="2">
        <v>25670</v>
      </c>
      <c r="O505" s="3">
        <v>117990</v>
      </c>
      <c r="P505" s="9">
        <f>Table3[[#This Row],[Revenue Generated ($)]]-Table3[[#This Row],[Campaign Spend ($)]]</f>
        <v>92320</v>
      </c>
    </row>
    <row r="506" spans="1:16" x14ac:dyDescent="0.3">
      <c r="A506" s="2" t="str">
        <f>"Influencer" &amp;ROW(Table3[[#This Row],[Influencer Name]])</f>
        <v>Influencer506</v>
      </c>
      <c r="B506" s="2" t="s">
        <v>1014</v>
      </c>
      <c r="C506" s="2" t="s">
        <v>1021</v>
      </c>
      <c r="D506" s="2" t="s">
        <v>1038</v>
      </c>
      <c r="E506" s="2" t="str">
        <f>VLOOKUP(TRIM(Table3[[#This Row],[Brand]]), brand[], MATCH("Category", brand[#Headers], 0), FALSE)</f>
        <v>Fashion &amp; Beauty</v>
      </c>
      <c r="F506" s="2" t="s">
        <v>1026</v>
      </c>
      <c r="G506" s="3">
        <v>4093000</v>
      </c>
      <c r="H506" s="15">
        <v>307.8</v>
      </c>
      <c r="I506" s="3">
        <v>7692000</v>
      </c>
      <c r="J506" s="3">
        <v>714800</v>
      </c>
      <c r="K506" s="3" t="str">
        <f>IF(Table3[[#This Row],[Engagements]]&lt;100000, "low",IF(Table3[[#This Row],[Engagements]]&lt;500000,"medium","high"))</f>
        <v>high</v>
      </c>
      <c r="L506" s="3">
        <v>127220</v>
      </c>
      <c r="M506" s="2">
        <v>21328</v>
      </c>
      <c r="N506" s="2">
        <v>25720</v>
      </c>
      <c r="O506" s="3">
        <v>118220</v>
      </c>
      <c r="P506" s="9">
        <f>Table3[[#This Row],[Revenue Generated ($)]]-Table3[[#This Row],[Campaign Spend ($)]]</f>
        <v>92500</v>
      </c>
    </row>
    <row r="507" spans="1:16" x14ac:dyDescent="0.3">
      <c r="A507" s="2" t="str">
        <f>"Influencer" &amp;ROW(Table3[[#This Row],[Influencer Name]])</f>
        <v>Influencer507</v>
      </c>
      <c r="B507" s="2" t="s">
        <v>1015</v>
      </c>
      <c r="C507" s="2" t="s">
        <v>1017</v>
      </c>
      <c r="D507" s="2" t="s">
        <v>1036</v>
      </c>
      <c r="E507" s="2" t="str">
        <f>VLOOKUP(TRIM(Table3[[#This Row],[Brand]]), brand[], MATCH("Category", brand[#Headers], 0), FALSE)</f>
        <v>Fashion &amp; Beauty</v>
      </c>
      <c r="F507" s="2" t="s">
        <v>1027</v>
      </c>
      <c r="G507" s="3">
        <v>4101000</v>
      </c>
      <c r="H507" s="15">
        <v>308.39999999999998</v>
      </c>
      <c r="I507" s="3">
        <v>7707000</v>
      </c>
      <c r="J507" s="3">
        <v>716200</v>
      </c>
      <c r="K507" s="3" t="str">
        <f>IF(Table3[[#This Row],[Engagements]]&lt;100000, "low",IF(Table3[[#This Row],[Engagements]]&lt;500000,"medium","high"))</f>
        <v>high</v>
      </c>
      <c r="L507" s="3">
        <v>127470</v>
      </c>
      <c r="M507" s="2">
        <v>21370</v>
      </c>
      <c r="N507" s="2">
        <v>25770</v>
      </c>
      <c r="O507" s="3">
        <v>118450</v>
      </c>
      <c r="P507" s="9">
        <f>Table3[[#This Row],[Revenue Generated ($)]]-Table3[[#This Row],[Campaign Spend ($)]]</f>
        <v>92680</v>
      </c>
    </row>
    <row r="508" spans="1:16" x14ac:dyDescent="0.3">
      <c r="A508" s="2" t="str">
        <f>"Influencer" &amp;ROW(Table3[[#This Row],[Influencer Name]])</f>
        <v>Influencer508</v>
      </c>
      <c r="B508" s="2" t="s">
        <v>1016</v>
      </c>
      <c r="C508" s="2" t="s">
        <v>1018</v>
      </c>
      <c r="D508" s="2" t="s">
        <v>1034</v>
      </c>
      <c r="E508" s="2" t="str">
        <f>VLOOKUP(TRIM(Table3[[#This Row],[Brand]]), brand[], MATCH("Category", brand[#Headers], 0), FALSE)</f>
        <v>Fashion &amp; Beauty</v>
      </c>
      <c r="F508" s="2" t="s">
        <v>1028</v>
      </c>
      <c r="G508" s="3">
        <v>4109000</v>
      </c>
      <c r="H508" s="15">
        <v>309</v>
      </c>
      <c r="I508" s="3">
        <v>7722000</v>
      </c>
      <c r="J508" s="3">
        <v>717600</v>
      </c>
      <c r="K508" s="3" t="str">
        <f>IF(Table3[[#This Row],[Engagements]]&lt;100000, "low",IF(Table3[[#This Row],[Engagements]]&lt;500000,"medium","high"))</f>
        <v>high</v>
      </c>
      <c r="L508" s="3">
        <v>127720</v>
      </c>
      <c r="M508" s="2">
        <v>21412</v>
      </c>
      <c r="N508" s="2">
        <v>25820</v>
      </c>
      <c r="O508" s="3">
        <v>118680</v>
      </c>
      <c r="P508" s="9">
        <f>Table3[[#This Row],[Revenue Generated ($)]]-Table3[[#This Row],[Campaign Spend ($)]]</f>
        <v>92860</v>
      </c>
    </row>
    <row r="509" spans="1:16" x14ac:dyDescent="0.3">
      <c r="A509" s="2" t="str">
        <f>"Influencer" &amp;ROW(Table3[[#This Row],[Influencer Name]])</f>
        <v>Influencer509</v>
      </c>
      <c r="B509" s="2" t="s">
        <v>1014</v>
      </c>
      <c r="C509" s="2" t="s">
        <v>1019</v>
      </c>
      <c r="D509" s="2" t="s">
        <v>1033</v>
      </c>
      <c r="E509" s="2" t="str">
        <f>VLOOKUP(TRIM(Table3[[#This Row],[Brand]]), brand[], MATCH("Category", brand[#Headers], 0), FALSE)</f>
        <v>Fashion &amp; Beauty</v>
      </c>
      <c r="F509" s="2" t="s">
        <v>1029</v>
      </c>
      <c r="G509" s="3">
        <v>4117000</v>
      </c>
      <c r="H509" s="15">
        <v>309.60000000000002</v>
      </c>
      <c r="I509" s="3">
        <v>7737000</v>
      </c>
      <c r="J509" s="3">
        <v>719000</v>
      </c>
      <c r="K509" s="3" t="str">
        <f>IF(Table3[[#This Row],[Engagements]]&lt;100000, "low",IF(Table3[[#This Row],[Engagements]]&lt;500000,"medium","high"))</f>
        <v>high</v>
      </c>
      <c r="L509" s="3">
        <v>127970</v>
      </c>
      <c r="M509" s="2">
        <v>21454</v>
      </c>
      <c r="N509" s="2">
        <v>25870</v>
      </c>
      <c r="O509" s="3">
        <v>118910</v>
      </c>
      <c r="P509" s="9">
        <f>Table3[[#This Row],[Revenue Generated ($)]]-Table3[[#This Row],[Campaign Spend ($)]]</f>
        <v>93040</v>
      </c>
    </row>
    <row r="510" spans="1:16" x14ac:dyDescent="0.3">
      <c r="A510" s="2" t="str">
        <f>"Influencer" &amp;ROW(Table3[[#This Row],[Influencer Name]])</f>
        <v>Influencer510</v>
      </c>
      <c r="B510" s="2" t="s">
        <v>1015</v>
      </c>
      <c r="C510" s="2" t="s">
        <v>1020</v>
      </c>
      <c r="D510" s="2" t="s">
        <v>1032</v>
      </c>
      <c r="E510" s="2" t="str">
        <f>VLOOKUP(TRIM(Table3[[#This Row],[Brand]]), brand[], MATCH("Category", brand[#Headers], 0), FALSE)</f>
        <v>Fashion &amp; Beauty</v>
      </c>
      <c r="F510" s="2" t="s">
        <v>1030</v>
      </c>
      <c r="G510" s="3">
        <v>4125000</v>
      </c>
      <c r="H510" s="15">
        <v>310.2</v>
      </c>
      <c r="I510" s="3">
        <v>7752000</v>
      </c>
      <c r="J510" s="3">
        <v>720400</v>
      </c>
      <c r="K510" s="3" t="str">
        <f>IF(Table3[[#This Row],[Engagements]]&lt;100000, "low",IF(Table3[[#This Row],[Engagements]]&lt;500000,"medium","high"))</f>
        <v>high</v>
      </c>
      <c r="L510" s="2">
        <v>128220</v>
      </c>
      <c r="M510" s="2">
        <v>21496</v>
      </c>
      <c r="N510" s="2">
        <v>25920</v>
      </c>
      <c r="O510" s="3">
        <v>119140</v>
      </c>
      <c r="P510" s="9">
        <f>Table3[[#This Row],[Revenue Generated ($)]]-Table3[[#This Row],[Campaign Spend ($)]]</f>
        <v>93220</v>
      </c>
    </row>
    <row r="511" spans="1:16" x14ac:dyDescent="0.3">
      <c r="A511" s="2" t="str">
        <f>"Influencer" &amp;ROW(Table3[[#This Row],[Influencer Name]])</f>
        <v>Influencer511</v>
      </c>
      <c r="B511" s="2" t="s">
        <v>1016</v>
      </c>
      <c r="C511" s="2" t="s">
        <v>1021</v>
      </c>
      <c r="D511" s="2" t="s">
        <v>1035</v>
      </c>
      <c r="E511" s="2" t="str">
        <f>VLOOKUP(TRIM(Table3[[#This Row],[Brand]]), brand[], MATCH("Category", brand[#Headers], 0), FALSE)</f>
        <v>Fashion &amp; Beauty</v>
      </c>
      <c r="F511" s="2" t="s">
        <v>1031</v>
      </c>
      <c r="G511" s="3">
        <v>4133000</v>
      </c>
      <c r="H511" s="15">
        <v>310.8</v>
      </c>
      <c r="I511" s="3">
        <v>7767000</v>
      </c>
      <c r="J511" s="3">
        <v>721800</v>
      </c>
      <c r="K511" s="3" t="str">
        <f>IF(Table3[[#This Row],[Engagements]]&lt;100000, "low",IF(Table3[[#This Row],[Engagements]]&lt;500000,"medium","high"))</f>
        <v>high</v>
      </c>
      <c r="L511" s="3">
        <v>128470</v>
      </c>
      <c r="M511" s="2">
        <v>21538</v>
      </c>
      <c r="N511" s="2">
        <v>25970</v>
      </c>
      <c r="O511" s="3">
        <v>119370</v>
      </c>
      <c r="P511" s="9">
        <f>Table3[[#This Row],[Revenue Generated ($)]]-Table3[[#This Row],[Campaign Spend ($)]]</f>
        <v>93400</v>
      </c>
    </row>
    <row r="512" spans="1:16" x14ac:dyDescent="0.3">
      <c r="A512" s="2" t="str">
        <f>"Influencer" &amp;ROW(Table3[[#This Row],[Influencer Name]])</f>
        <v>Influencer512</v>
      </c>
      <c r="B512" s="2" t="s">
        <v>1014</v>
      </c>
      <c r="C512" s="2" t="s">
        <v>1017</v>
      </c>
      <c r="D512" s="2" t="s">
        <v>1037</v>
      </c>
      <c r="E512" s="2" t="str">
        <f>VLOOKUP(TRIM(Table3[[#This Row],[Brand]]), brand[], MATCH("Category", brand[#Headers], 0), FALSE)</f>
        <v>Fashion &amp; Beauty</v>
      </c>
      <c r="F512" s="2" t="s">
        <v>1026</v>
      </c>
      <c r="G512" s="3">
        <v>4141000</v>
      </c>
      <c r="H512" s="15">
        <v>311.39999999999998</v>
      </c>
      <c r="I512" s="3">
        <v>7782000</v>
      </c>
      <c r="J512" s="3">
        <v>723200</v>
      </c>
      <c r="K512" s="3" t="str">
        <f>IF(Table3[[#This Row],[Engagements]]&lt;100000, "low",IF(Table3[[#This Row],[Engagements]]&lt;500000,"medium","high"))</f>
        <v>high</v>
      </c>
      <c r="L512" s="3">
        <v>128720</v>
      </c>
      <c r="M512" s="2">
        <v>21580</v>
      </c>
      <c r="N512" s="2">
        <v>26020</v>
      </c>
      <c r="O512" s="3">
        <v>119600</v>
      </c>
      <c r="P512" s="9">
        <f>Table3[[#This Row],[Revenue Generated ($)]]-Table3[[#This Row],[Campaign Spend ($)]]</f>
        <v>93580</v>
      </c>
    </row>
    <row r="513" spans="1:16" ht="33" x14ac:dyDescent="0.3">
      <c r="A513" s="2" t="str">
        <f>"Influencer" &amp;ROW(Table3[[#This Row],[Influencer Name]])</f>
        <v>Influencer513</v>
      </c>
      <c r="B513" s="2" t="s">
        <v>1015</v>
      </c>
      <c r="C513" s="2" t="s">
        <v>1018</v>
      </c>
      <c r="D513" s="2" t="s">
        <v>1073</v>
      </c>
      <c r="E513" s="2" t="str">
        <f>VLOOKUP(TRIM(Table3[[#This Row],[Brand]]), brand[], MATCH("Category", brand[#Headers], 0), FALSE)</f>
        <v>Food &amp; Beverages</v>
      </c>
      <c r="F513" s="2" t="s">
        <v>1027</v>
      </c>
      <c r="G513" s="3">
        <v>4149000</v>
      </c>
      <c r="H513" s="15">
        <v>312</v>
      </c>
      <c r="I513" s="3">
        <v>7797000</v>
      </c>
      <c r="J513" s="3">
        <v>724600</v>
      </c>
      <c r="K513" s="3" t="str">
        <f>IF(Table3[[#This Row],[Engagements]]&lt;100000, "low",IF(Table3[[#This Row],[Engagements]]&lt;500000,"medium","high"))</f>
        <v>high</v>
      </c>
      <c r="L513" s="3">
        <v>128970</v>
      </c>
      <c r="M513" s="2">
        <v>21622</v>
      </c>
      <c r="N513" s="2">
        <v>26070</v>
      </c>
      <c r="O513" s="3">
        <v>119830</v>
      </c>
      <c r="P513" s="9">
        <f>Table3[[#This Row],[Revenue Generated ($)]]-Table3[[#This Row],[Campaign Spend ($)]]</f>
        <v>93760</v>
      </c>
    </row>
    <row r="514" spans="1:16" x14ac:dyDescent="0.3">
      <c r="A514" s="2" t="str">
        <f>"Influencer" &amp;ROW(Table3[[#This Row],[Influencer Name]])</f>
        <v>Influencer514</v>
      </c>
      <c r="B514" s="2" t="s">
        <v>1016</v>
      </c>
      <c r="C514" s="2" t="s">
        <v>1019</v>
      </c>
      <c r="D514" s="2" t="s">
        <v>1037</v>
      </c>
      <c r="E514" s="2" t="str">
        <f>VLOOKUP(TRIM(Table3[[#This Row],[Brand]]), brand[], MATCH("Category", brand[#Headers], 0), FALSE)</f>
        <v>Fashion &amp; Beauty</v>
      </c>
      <c r="F514" s="2" t="s">
        <v>1028</v>
      </c>
      <c r="G514" s="3">
        <v>4157000</v>
      </c>
      <c r="H514" s="15">
        <v>312.60000000000002</v>
      </c>
      <c r="I514" s="3">
        <v>7812000</v>
      </c>
      <c r="J514" s="3">
        <v>726000</v>
      </c>
      <c r="K514" s="3" t="str">
        <f>IF(Table3[[#This Row],[Engagements]]&lt;100000, "low",IF(Table3[[#This Row],[Engagements]]&lt;500000,"medium","high"))</f>
        <v>high</v>
      </c>
      <c r="L514" s="3">
        <v>129220</v>
      </c>
      <c r="M514" s="2">
        <v>21664</v>
      </c>
      <c r="N514" s="2">
        <v>26120</v>
      </c>
      <c r="O514" s="3">
        <v>120060</v>
      </c>
      <c r="P514" s="9">
        <f>Table3[[#This Row],[Revenue Generated ($)]]-Table3[[#This Row],[Campaign Spend ($)]]</f>
        <v>93940</v>
      </c>
    </row>
    <row r="515" spans="1:16" x14ac:dyDescent="0.3">
      <c r="A515" s="2" t="str">
        <f>"Influencer" &amp;ROW(Table3[[#This Row],[Influencer Name]])</f>
        <v>Influencer515</v>
      </c>
      <c r="B515" s="2" t="s">
        <v>1014</v>
      </c>
      <c r="C515" s="2" t="s">
        <v>1020</v>
      </c>
      <c r="D515" s="2" t="s">
        <v>1037</v>
      </c>
      <c r="E515" s="2" t="str">
        <f>VLOOKUP(TRIM(Table3[[#This Row],[Brand]]), brand[], MATCH("Category", brand[#Headers], 0), FALSE)</f>
        <v>Fashion &amp; Beauty</v>
      </c>
      <c r="F515" s="2" t="s">
        <v>1029</v>
      </c>
      <c r="G515" s="3">
        <v>4165000</v>
      </c>
      <c r="H515" s="15">
        <v>313.2</v>
      </c>
      <c r="I515" s="3">
        <v>7827000</v>
      </c>
      <c r="J515" s="3">
        <v>727400</v>
      </c>
      <c r="K515" s="3" t="str">
        <f>IF(Table3[[#This Row],[Engagements]]&lt;100000, "low",IF(Table3[[#This Row],[Engagements]]&lt;500000,"medium","high"))</f>
        <v>high</v>
      </c>
      <c r="L515" s="2">
        <v>129470</v>
      </c>
      <c r="M515" s="2">
        <v>21706</v>
      </c>
      <c r="N515" s="2">
        <v>26170</v>
      </c>
      <c r="O515" s="3">
        <v>120290</v>
      </c>
      <c r="P515" s="9">
        <f>Table3[[#This Row],[Revenue Generated ($)]]-Table3[[#This Row],[Campaign Spend ($)]]</f>
        <v>94120</v>
      </c>
    </row>
    <row r="516" spans="1:16" x14ac:dyDescent="0.3">
      <c r="A516" s="2" t="str">
        <f>"Influencer" &amp;ROW(Table3[[#This Row],[Influencer Name]])</f>
        <v>Influencer516</v>
      </c>
      <c r="B516" s="2" t="s">
        <v>1015</v>
      </c>
      <c r="C516" s="2" t="s">
        <v>1021</v>
      </c>
      <c r="D516" t="s">
        <v>1039</v>
      </c>
      <c r="E516" t="str">
        <f>VLOOKUP(TRIM(Table3[[#This Row],[Brand]]), brand[], MATCH("Category", brand[#Headers], 0), FALSE)</f>
        <v>E-commerce &amp; Online Services</v>
      </c>
      <c r="F516" s="2" t="s">
        <v>1030</v>
      </c>
      <c r="G516" s="3">
        <v>4173000</v>
      </c>
      <c r="H516" s="15">
        <v>313.8</v>
      </c>
      <c r="I516" s="3">
        <v>7842000</v>
      </c>
      <c r="J516" s="3">
        <v>728800</v>
      </c>
      <c r="K516" s="3" t="str">
        <f>IF(Table3[[#This Row],[Engagements]]&lt;100000, "low",IF(Table3[[#This Row],[Engagements]]&lt;500000,"medium","high"))</f>
        <v>high</v>
      </c>
      <c r="L516" s="3">
        <v>129720</v>
      </c>
      <c r="M516" s="2">
        <v>21748</v>
      </c>
      <c r="N516" s="2">
        <v>26220</v>
      </c>
      <c r="O516" s="3">
        <v>120520</v>
      </c>
      <c r="P516" s="9">
        <f>Table3[[#This Row],[Revenue Generated ($)]]-Table3[[#This Row],[Campaign Spend ($)]]</f>
        <v>94300</v>
      </c>
    </row>
    <row r="517" spans="1:16" x14ac:dyDescent="0.3">
      <c r="A517" s="2" t="str">
        <f>"Influencer" &amp;ROW(Table3[[#This Row],[Influencer Name]])</f>
        <v>Influencer517</v>
      </c>
      <c r="B517" s="2" t="s">
        <v>1016</v>
      </c>
      <c r="C517" s="2" t="s">
        <v>1017</v>
      </c>
      <c r="D517" t="s">
        <v>1040</v>
      </c>
      <c r="E517" t="str">
        <f>VLOOKUP(TRIM(Table3[[#This Row],[Brand]]), brand[], MATCH("Category", brand[#Headers], 0), FALSE)</f>
        <v>E-commerce &amp; Online Services</v>
      </c>
      <c r="F517" s="2" t="s">
        <v>1031</v>
      </c>
      <c r="G517" s="3">
        <v>4181000</v>
      </c>
      <c r="H517" s="15">
        <v>314.39999999999998</v>
      </c>
      <c r="I517" s="3">
        <v>7857000</v>
      </c>
      <c r="J517" s="3">
        <v>730200</v>
      </c>
      <c r="K517" s="3" t="str">
        <f>IF(Table3[[#This Row],[Engagements]]&lt;100000, "low",IF(Table3[[#This Row],[Engagements]]&lt;500000,"medium","high"))</f>
        <v>high</v>
      </c>
      <c r="L517" s="3">
        <v>129970</v>
      </c>
      <c r="M517" s="2">
        <v>21790</v>
      </c>
      <c r="N517" s="2">
        <v>26270</v>
      </c>
      <c r="O517" s="3">
        <v>120750</v>
      </c>
      <c r="P517" s="9">
        <f>Table3[[#This Row],[Revenue Generated ($)]]-Table3[[#This Row],[Campaign Spend ($)]]</f>
        <v>94480</v>
      </c>
    </row>
    <row r="518" spans="1:16" x14ac:dyDescent="0.3">
      <c r="A518" s="2" t="str">
        <f>"Influencer" &amp;ROW(Table3[[#This Row],[Influencer Name]])</f>
        <v>Influencer518</v>
      </c>
      <c r="B518" s="2" t="s">
        <v>1014</v>
      </c>
      <c r="C518" s="2" t="s">
        <v>1018</v>
      </c>
      <c r="D518" t="s">
        <v>1041</v>
      </c>
      <c r="E518" t="str">
        <f>VLOOKUP(TRIM(Table3[[#This Row],[Brand]]), brand[], MATCH("Category", brand[#Headers], 0), FALSE)</f>
        <v>E-commerce &amp; Online Services</v>
      </c>
      <c r="F518" s="2" t="s">
        <v>1026</v>
      </c>
      <c r="G518" s="3">
        <v>4189000</v>
      </c>
      <c r="H518" s="15">
        <v>315</v>
      </c>
      <c r="I518" s="3">
        <v>7872000</v>
      </c>
      <c r="J518" s="3">
        <v>731600</v>
      </c>
      <c r="K518" s="3" t="str">
        <f>IF(Table3[[#This Row],[Engagements]]&lt;100000, "low",IF(Table3[[#This Row],[Engagements]]&lt;500000,"medium","high"))</f>
        <v>high</v>
      </c>
      <c r="L518" s="3">
        <v>130220</v>
      </c>
      <c r="M518" s="2">
        <v>21832</v>
      </c>
      <c r="N518" s="2">
        <v>26320</v>
      </c>
      <c r="O518" s="3">
        <v>120980</v>
      </c>
      <c r="P518" s="9">
        <f>Table3[[#This Row],[Revenue Generated ($)]]-Table3[[#This Row],[Campaign Spend ($)]]</f>
        <v>94660</v>
      </c>
    </row>
    <row r="519" spans="1:16" x14ac:dyDescent="0.3">
      <c r="A519" s="2" t="str">
        <f>"Influencer" &amp;ROW(Table3[[#This Row],[Influencer Name]])</f>
        <v>Influencer519</v>
      </c>
      <c r="B519" s="2" t="s">
        <v>1015</v>
      </c>
      <c r="C519" s="2" t="s">
        <v>1019</v>
      </c>
      <c r="D519" t="s">
        <v>1042</v>
      </c>
      <c r="E519" t="str">
        <f>VLOOKUP(TRIM(Table3[[#This Row],[Brand]]), brand[], MATCH("Category", brand[#Headers], 0), FALSE)</f>
        <v>E-commerce &amp; Online Services</v>
      </c>
      <c r="F519" s="2" t="s">
        <v>1027</v>
      </c>
      <c r="G519" s="3">
        <v>4197000</v>
      </c>
      <c r="H519" s="15">
        <v>315.60000000000002</v>
      </c>
      <c r="I519" s="3">
        <v>7887000</v>
      </c>
      <c r="J519" s="3">
        <v>733000</v>
      </c>
      <c r="K519" s="3" t="str">
        <f>IF(Table3[[#This Row],[Engagements]]&lt;100000, "low",IF(Table3[[#This Row],[Engagements]]&lt;500000,"medium","high"))</f>
        <v>high</v>
      </c>
      <c r="L519" s="3">
        <v>130470</v>
      </c>
      <c r="M519" s="2">
        <v>21874</v>
      </c>
      <c r="N519" s="2">
        <v>26370</v>
      </c>
      <c r="O519" s="3">
        <v>121210</v>
      </c>
      <c r="P519" s="9">
        <f>Table3[[#This Row],[Revenue Generated ($)]]-Table3[[#This Row],[Campaign Spend ($)]]</f>
        <v>94840</v>
      </c>
    </row>
    <row r="520" spans="1:16" x14ac:dyDescent="0.3">
      <c r="A520" s="2" t="str">
        <f>"Influencer" &amp;ROW(Table3[[#This Row],[Influencer Name]])</f>
        <v>Influencer520</v>
      </c>
      <c r="B520" s="2" t="s">
        <v>1016</v>
      </c>
      <c r="C520" s="2" t="s">
        <v>1020</v>
      </c>
      <c r="D520" t="s">
        <v>1043</v>
      </c>
      <c r="E520" t="str">
        <f>VLOOKUP(TRIM(Table3[[#This Row],[Brand]]), brand[], MATCH("Category", brand[#Headers], 0), FALSE)</f>
        <v>E-commerce &amp; Online Services</v>
      </c>
      <c r="F520" s="2" t="s">
        <v>1028</v>
      </c>
      <c r="G520" s="3">
        <v>4205000</v>
      </c>
      <c r="H520" s="15">
        <v>316.2</v>
      </c>
      <c r="I520" s="3">
        <v>7902000</v>
      </c>
      <c r="J520" s="3">
        <v>734400</v>
      </c>
      <c r="K520" s="3" t="str">
        <f>IF(Table3[[#This Row],[Engagements]]&lt;100000, "low",IF(Table3[[#This Row],[Engagements]]&lt;500000,"medium","high"))</f>
        <v>high</v>
      </c>
      <c r="L520" s="2">
        <v>130720</v>
      </c>
      <c r="M520" s="2">
        <v>21916</v>
      </c>
      <c r="N520" s="2">
        <v>26420</v>
      </c>
      <c r="O520" s="3">
        <v>121440</v>
      </c>
      <c r="P520" s="9">
        <f>Table3[[#This Row],[Revenue Generated ($)]]-Table3[[#This Row],[Campaign Spend ($)]]</f>
        <v>95020</v>
      </c>
    </row>
    <row r="521" spans="1:16" ht="33" x14ac:dyDescent="0.3">
      <c r="A521" s="2" t="str">
        <f>"Influencer" &amp;ROW(Table3[[#This Row],[Influencer Name]])</f>
        <v>Influencer521</v>
      </c>
      <c r="B521" s="2" t="s">
        <v>1014</v>
      </c>
      <c r="C521" s="2" t="s">
        <v>1021</v>
      </c>
      <c r="D521" s="2" t="s">
        <v>1044</v>
      </c>
      <c r="E521" s="2" t="str">
        <f>VLOOKUP(TRIM(Table3[[#This Row],[Brand]]), brand[], MATCH("Category", brand[#Headers], 0), FALSE)</f>
        <v>Technology &amp; Gadgets</v>
      </c>
      <c r="F521" s="2" t="s">
        <v>1029</v>
      </c>
      <c r="G521" s="3">
        <v>4213000</v>
      </c>
      <c r="H521" s="15">
        <v>316.8</v>
      </c>
      <c r="I521" s="3">
        <v>7917000</v>
      </c>
      <c r="J521" s="3">
        <v>735800</v>
      </c>
      <c r="K521" s="3" t="str">
        <f>IF(Table3[[#This Row],[Engagements]]&lt;100000, "low",IF(Table3[[#This Row],[Engagements]]&lt;500000,"medium","high"))</f>
        <v>high</v>
      </c>
      <c r="L521" s="3">
        <v>130970</v>
      </c>
      <c r="M521" s="2">
        <v>21958</v>
      </c>
      <c r="N521" s="2">
        <v>26470</v>
      </c>
      <c r="O521" s="3">
        <v>121670</v>
      </c>
      <c r="P521" s="9">
        <f>Table3[[#This Row],[Revenue Generated ($)]]-Table3[[#This Row],[Campaign Spend ($)]]</f>
        <v>95200</v>
      </c>
    </row>
    <row r="522" spans="1:16" ht="33" x14ac:dyDescent="0.3">
      <c r="A522" s="2" t="str">
        <f>"Influencer" &amp;ROW(Table3[[#This Row],[Influencer Name]])</f>
        <v>Influencer522</v>
      </c>
      <c r="B522" s="2" t="s">
        <v>1015</v>
      </c>
      <c r="C522" s="2" t="s">
        <v>1017</v>
      </c>
      <c r="D522" s="2" t="s">
        <v>1045</v>
      </c>
      <c r="E522" s="2" t="str">
        <f>VLOOKUP(TRIM(Table3[[#This Row],[Brand]]), brand[], MATCH("Category", brand[#Headers], 0), FALSE)</f>
        <v>Technology &amp; Gadgets</v>
      </c>
      <c r="F522" s="2" t="s">
        <v>1030</v>
      </c>
      <c r="G522" s="3">
        <v>4221000</v>
      </c>
      <c r="H522" s="15">
        <v>317.39999999999998</v>
      </c>
      <c r="I522" s="3">
        <v>7932000</v>
      </c>
      <c r="J522" s="3">
        <v>737200</v>
      </c>
      <c r="K522" s="3" t="str">
        <f>IF(Table3[[#This Row],[Engagements]]&lt;100000, "low",IF(Table3[[#This Row],[Engagements]]&lt;500000,"medium","high"))</f>
        <v>high</v>
      </c>
      <c r="L522" s="3">
        <v>131220</v>
      </c>
      <c r="M522" s="2">
        <v>22000</v>
      </c>
      <c r="N522" s="2">
        <v>26520</v>
      </c>
      <c r="O522" s="3">
        <v>121900</v>
      </c>
      <c r="P522" s="9">
        <f>Table3[[#This Row],[Revenue Generated ($)]]-Table3[[#This Row],[Campaign Spend ($)]]</f>
        <v>95380</v>
      </c>
    </row>
    <row r="523" spans="1:16" ht="33" x14ac:dyDescent="0.3">
      <c r="A523" s="2" t="str">
        <f>"Influencer" &amp;ROW(Table3[[#This Row],[Influencer Name]])</f>
        <v>Influencer523</v>
      </c>
      <c r="B523" s="2" t="s">
        <v>1016</v>
      </c>
      <c r="C523" s="2" t="s">
        <v>1018</v>
      </c>
      <c r="D523" s="2" t="s">
        <v>1046</v>
      </c>
      <c r="E523" s="2" t="str">
        <f>VLOOKUP(TRIM(Table3[[#This Row],[Brand]]), brand[], MATCH("Category", brand[#Headers], 0), FALSE)</f>
        <v>Technology &amp; Gadgets</v>
      </c>
      <c r="F523" s="2" t="s">
        <v>1031</v>
      </c>
      <c r="G523" s="3">
        <v>4229000</v>
      </c>
      <c r="H523" s="15">
        <v>318</v>
      </c>
      <c r="I523" s="3">
        <v>7947000</v>
      </c>
      <c r="J523" s="3">
        <v>738600</v>
      </c>
      <c r="K523" s="3" t="str">
        <f>IF(Table3[[#This Row],[Engagements]]&lt;100000, "low",IF(Table3[[#This Row],[Engagements]]&lt;500000,"medium","high"))</f>
        <v>high</v>
      </c>
      <c r="L523" s="3">
        <v>131470</v>
      </c>
      <c r="M523" s="2">
        <v>22042</v>
      </c>
      <c r="N523" s="2">
        <v>26570</v>
      </c>
      <c r="O523" s="3">
        <v>122130</v>
      </c>
      <c r="P523" s="9">
        <f>Table3[[#This Row],[Revenue Generated ($)]]-Table3[[#This Row],[Campaign Spend ($)]]</f>
        <v>95560</v>
      </c>
    </row>
    <row r="524" spans="1:16" x14ac:dyDescent="0.3">
      <c r="A524" s="2" t="str">
        <f>"Influencer" &amp;ROW(Table3[[#This Row],[Influencer Name]])</f>
        <v>Influencer524</v>
      </c>
      <c r="B524" s="2" t="s">
        <v>1014</v>
      </c>
      <c r="C524" s="2" t="s">
        <v>1019</v>
      </c>
      <c r="D524" s="2" t="s">
        <v>1047</v>
      </c>
      <c r="E524" s="2" t="str">
        <f>VLOOKUP(TRIM(Table3[[#This Row],[Brand]]), brand[], MATCH("Category", brand[#Headers], 0), FALSE)</f>
        <v>Lifestyle &amp; Fitness</v>
      </c>
      <c r="F524" s="2" t="s">
        <v>1026</v>
      </c>
      <c r="G524" s="3">
        <v>4237000</v>
      </c>
      <c r="H524" s="15">
        <v>318.60000000000002</v>
      </c>
      <c r="I524" s="3">
        <v>7962000</v>
      </c>
      <c r="J524" s="3">
        <v>740000</v>
      </c>
      <c r="K524" s="3" t="str">
        <f>IF(Table3[[#This Row],[Engagements]]&lt;100000, "low",IF(Table3[[#This Row],[Engagements]]&lt;500000,"medium","high"))</f>
        <v>high</v>
      </c>
      <c r="L524" s="3">
        <v>131720</v>
      </c>
      <c r="M524" s="2">
        <v>22084</v>
      </c>
      <c r="N524" s="2">
        <v>26620</v>
      </c>
      <c r="O524" s="3">
        <v>122360</v>
      </c>
      <c r="P524" s="9">
        <f>Table3[[#This Row],[Revenue Generated ($)]]-Table3[[#This Row],[Campaign Spend ($)]]</f>
        <v>95740</v>
      </c>
    </row>
    <row r="525" spans="1:16" x14ac:dyDescent="0.3">
      <c r="A525" s="2" t="str">
        <f>"Influencer" &amp;ROW(Table3[[#This Row],[Influencer Name]])</f>
        <v>Influencer525</v>
      </c>
      <c r="B525" s="2" t="s">
        <v>1015</v>
      </c>
      <c r="C525" s="2" t="s">
        <v>1020</v>
      </c>
      <c r="D525" s="2" t="s">
        <v>1048</v>
      </c>
      <c r="E525" s="2" t="str">
        <f>VLOOKUP(TRIM(Table3[[#This Row],[Brand]]), brand[], MATCH("Category", brand[#Headers], 0), FALSE)</f>
        <v>Lifestyle &amp; Fitness</v>
      </c>
      <c r="F525" s="2" t="s">
        <v>1027</v>
      </c>
      <c r="G525" s="3">
        <v>4245000</v>
      </c>
      <c r="H525" s="15">
        <v>319.2</v>
      </c>
      <c r="I525" s="3">
        <v>7977000</v>
      </c>
      <c r="J525" s="3">
        <v>741400</v>
      </c>
      <c r="K525" s="3" t="str">
        <f>IF(Table3[[#This Row],[Engagements]]&lt;100000, "low",IF(Table3[[#This Row],[Engagements]]&lt;500000,"medium","high"))</f>
        <v>high</v>
      </c>
      <c r="L525" s="2">
        <v>131970</v>
      </c>
      <c r="M525" s="2">
        <v>22126</v>
      </c>
      <c r="N525" s="2">
        <v>26670</v>
      </c>
      <c r="O525" s="3">
        <v>122590</v>
      </c>
      <c r="P525" s="9">
        <f>Table3[[#This Row],[Revenue Generated ($)]]-Table3[[#This Row],[Campaign Spend ($)]]</f>
        <v>95920</v>
      </c>
    </row>
    <row r="526" spans="1:16" x14ac:dyDescent="0.3">
      <c r="A526" s="2" t="str">
        <f>"Influencer" &amp;ROW(Table3[[#This Row],[Influencer Name]])</f>
        <v>Influencer526</v>
      </c>
      <c r="B526" s="2" t="s">
        <v>1016</v>
      </c>
      <c r="C526" s="2" t="s">
        <v>1021</v>
      </c>
      <c r="D526" t="s">
        <v>1049</v>
      </c>
      <c r="E526" t="str">
        <f>VLOOKUP(TRIM(Table3[[#This Row],[Brand]]), brand[], MATCH("Category", brand[#Headers], 0), FALSE)</f>
        <v>Food &amp; Beverages</v>
      </c>
      <c r="F526" s="2" t="s">
        <v>1028</v>
      </c>
      <c r="G526" s="3">
        <v>4253000</v>
      </c>
      <c r="H526" s="15">
        <v>319.8</v>
      </c>
      <c r="I526" s="3">
        <v>7992000</v>
      </c>
      <c r="J526" s="3">
        <v>742800</v>
      </c>
      <c r="K526" s="3" t="str">
        <f>IF(Table3[[#This Row],[Engagements]]&lt;100000, "low",IF(Table3[[#This Row],[Engagements]]&lt;500000,"medium","high"))</f>
        <v>high</v>
      </c>
      <c r="L526" s="3">
        <v>132220</v>
      </c>
      <c r="M526" s="2">
        <v>22168</v>
      </c>
      <c r="N526" s="2">
        <v>26720</v>
      </c>
      <c r="O526" s="3">
        <v>122820</v>
      </c>
      <c r="P526" s="9">
        <f>Table3[[#This Row],[Revenue Generated ($)]]-Table3[[#This Row],[Campaign Spend ($)]]</f>
        <v>96100</v>
      </c>
    </row>
    <row r="527" spans="1:16" x14ac:dyDescent="0.3">
      <c r="A527" s="2" t="str">
        <f>"Influencer" &amp;ROW(Table3[[#This Row],[Influencer Name]])</f>
        <v>Influencer527</v>
      </c>
      <c r="B527" s="2" t="s">
        <v>1014</v>
      </c>
      <c r="C527" s="2" t="s">
        <v>1017</v>
      </c>
      <c r="D527" t="s">
        <v>1074</v>
      </c>
      <c r="E527" t="str">
        <f>VLOOKUP(TRIM(Table3[[#This Row],[Brand]]), brand[], MATCH("Category", brand[#Headers], 0), FALSE)</f>
        <v>Food &amp; Beverages</v>
      </c>
      <c r="F527" s="2" t="s">
        <v>1029</v>
      </c>
      <c r="G527" s="3">
        <v>4261000</v>
      </c>
      <c r="H527" s="15">
        <v>320.39999999999998</v>
      </c>
      <c r="I527" s="3">
        <v>8007000</v>
      </c>
      <c r="J527" s="3">
        <v>744200</v>
      </c>
      <c r="K527" s="3" t="str">
        <f>IF(Table3[[#This Row],[Engagements]]&lt;100000, "low",IF(Table3[[#This Row],[Engagements]]&lt;500000,"medium","high"))</f>
        <v>high</v>
      </c>
      <c r="L527" s="3">
        <v>132470</v>
      </c>
      <c r="M527" s="2">
        <v>22210</v>
      </c>
      <c r="N527" s="2">
        <v>26770</v>
      </c>
      <c r="O527" s="3">
        <v>123050</v>
      </c>
      <c r="P527" s="9">
        <f>Table3[[#This Row],[Revenue Generated ($)]]-Table3[[#This Row],[Campaign Spend ($)]]</f>
        <v>96280</v>
      </c>
    </row>
    <row r="528" spans="1:16" x14ac:dyDescent="0.3">
      <c r="A528" s="2" t="str">
        <f>"Influencer" &amp;ROW(Table3[[#This Row],[Influencer Name]])</f>
        <v>Influencer528</v>
      </c>
      <c r="B528" s="2" t="s">
        <v>1015</v>
      </c>
      <c r="C528" s="2" t="s">
        <v>1018</v>
      </c>
      <c r="D528" t="s">
        <v>1050</v>
      </c>
      <c r="E528" t="str">
        <f>VLOOKUP(TRIM(Table3[[#This Row],[Brand]]), brand[], MATCH("Category", brand[#Headers], 0), FALSE)</f>
        <v>Food &amp; Beverages</v>
      </c>
      <c r="F528" s="2" t="s">
        <v>1030</v>
      </c>
      <c r="G528" s="3">
        <v>4269000</v>
      </c>
      <c r="H528" s="15">
        <v>321</v>
      </c>
      <c r="I528" s="3">
        <v>8022000</v>
      </c>
      <c r="J528" s="3">
        <v>745600</v>
      </c>
      <c r="K528" s="3" t="str">
        <f>IF(Table3[[#This Row],[Engagements]]&lt;100000, "low",IF(Table3[[#This Row],[Engagements]]&lt;500000,"medium","high"))</f>
        <v>high</v>
      </c>
      <c r="L528" s="3">
        <v>132720</v>
      </c>
      <c r="M528" s="2">
        <v>22252</v>
      </c>
      <c r="N528" s="2">
        <v>26820</v>
      </c>
      <c r="O528" s="3">
        <v>123280</v>
      </c>
      <c r="P528" s="9">
        <f>Table3[[#This Row],[Revenue Generated ($)]]-Table3[[#This Row],[Campaign Spend ($)]]</f>
        <v>96460</v>
      </c>
    </row>
    <row r="529" spans="1:16" x14ac:dyDescent="0.3">
      <c r="A529" s="2" t="str">
        <f>"Influencer" &amp;ROW(Table3[[#This Row],[Influencer Name]])</f>
        <v>Influencer529</v>
      </c>
      <c r="B529" s="2" t="s">
        <v>1016</v>
      </c>
      <c r="C529" s="2" t="s">
        <v>1019</v>
      </c>
      <c r="D529" t="s">
        <v>1051</v>
      </c>
      <c r="E529" t="str">
        <f>VLOOKUP(TRIM(Table3[[#This Row],[Brand]]), brand[], MATCH("Category", brand[#Headers], 0), FALSE)</f>
        <v>Food &amp; Beverages</v>
      </c>
      <c r="F529" s="2" t="s">
        <v>1031</v>
      </c>
      <c r="G529" s="3">
        <v>4277000</v>
      </c>
      <c r="H529" s="15">
        <v>321.60000000000002</v>
      </c>
      <c r="I529" s="3">
        <v>8037000</v>
      </c>
      <c r="J529" s="3">
        <v>747000</v>
      </c>
      <c r="K529" s="3" t="str">
        <f>IF(Table3[[#This Row],[Engagements]]&lt;100000, "low",IF(Table3[[#This Row],[Engagements]]&lt;500000,"medium","high"))</f>
        <v>high</v>
      </c>
      <c r="L529" s="3">
        <v>132970</v>
      </c>
      <c r="M529" s="2">
        <v>22294</v>
      </c>
      <c r="N529" s="2">
        <v>26870</v>
      </c>
      <c r="O529" s="3">
        <v>123510</v>
      </c>
      <c r="P529" s="9">
        <f>Table3[[#This Row],[Revenue Generated ($)]]-Table3[[#This Row],[Campaign Spend ($)]]</f>
        <v>96640</v>
      </c>
    </row>
    <row r="530" spans="1:16" x14ac:dyDescent="0.3">
      <c r="A530" s="2" t="str">
        <f>"Influencer" &amp;ROW(Table3[[#This Row],[Influencer Name]])</f>
        <v>Influencer530</v>
      </c>
      <c r="B530" s="2" t="s">
        <v>1014</v>
      </c>
      <c r="C530" s="2" t="s">
        <v>1020</v>
      </c>
      <c r="D530" s="2" t="s">
        <v>1038</v>
      </c>
      <c r="E530" s="2" t="str">
        <f>VLOOKUP(TRIM(Table3[[#This Row],[Brand]]), brand[], MATCH("Category", brand[#Headers], 0), FALSE)</f>
        <v>Fashion &amp; Beauty</v>
      </c>
      <c r="F530" s="2" t="s">
        <v>1026</v>
      </c>
      <c r="G530" s="3">
        <v>4285000</v>
      </c>
      <c r="H530" s="15">
        <v>322.2</v>
      </c>
      <c r="I530" s="3">
        <v>8052000</v>
      </c>
      <c r="J530" s="3">
        <v>748400</v>
      </c>
      <c r="K530" s="3" t="str">
        <f>IF(Table3[[#This Row],[Engagements]]&lt;100000, "low",IF(Table3[[#This Row],[Engagements]]&lt;500000,"medium","high"))</f>
        <v>high</v>
      </c>
      <c r="L530" s="2">
        <v>133220</v>
      </c>
      <c r="M530" s="2">
        <v>22336</v>
      </c>
      <c r="N530" s="2">
        <v>26920</v>
      </c>
      <c r="O530" s="3">
        <v>123740</v>
      </c>
      <c r="P530" s="9">
        <f>Table3[[#This Row],[Revenue Generated ($)]]-Table3[[#This Row],[Campaign Spend ($)]]</f>
        <v>96820</v>
      </c>
    </row>
    <row r="531" spans="1:16" x14ac:dyDescent="0.3">
      <c r="A531" s="2" t="str">
        <f>"Influencer" &amp;ROW(Table3[[#This Row],[Influencer Name]])</f>
        <v>Influencer531</v>
      </c>
      <c r="B531" s="2" t="s">
        <v>1015</v>
      </c>
      <c r="C531" s="2" t="s">
        <v>1021</v>
      </c>
      <c r="D531" s="2" t="s">
        <v>1036</v>
      </c>
      <c r="E531" s="2" t="str">
        <f>VLOOKUP(TRIM(Table3[[#This Row],[Brand]]), brand[], MATCH("Category", brand[#Headers], 0), FALSE)</f>
        <v>Fashion &amp; Beauty</v>
      </c>
      <c r="F531" s="2" t="s">
        <v>1027</v>
      </c>
      <c r="G531" s="3">
        <v>4293000</v>
      </c>
      <c r="H531" s="15">
        <v>322.8</v>
      </c>
      <c r="I531" s="3">
        <v>8067000</v>
      </c>
      <c r="J531" s="3">
        <v>749800</v>
      </c>
      <c r="K531" s="3" t="str">
        <f>IF(Table3[[#This Row],[Engagements]]&lt;100000, "low",IF(Table3[[#This Row],[Engagements]]&lt;500000,"medium","high"))</f>
        <v>high</v>
      </c>
      <c r="L531" s="3">
        <v>133470</v>
      </c>
      <c r="M531" s="2">
        <v>22378</v>
      </c>
      <c r="N531" s="2">
        <v>26970</v>
      </c>
      <c r="O531" s="3">
        <v>123970</v>
      </c>
      <c r="P531" s="9">
        <f>Table3[[#This Row],[Revenue Generated ($)]]-Table3[[#This Row],[Campaign Spend ($)]]</f>
        <v>97000</v>
      </c>
    </row>
    <row r="532" spans="1:16" x14ac:dyDescent="0.3">
      <c r="A532" s="2" t="str">
        <f>"Influencer" &amp;ROW(Table3[[#This Row],[Influencer Name]])</f>
        <v>Influencer532</v>
      </c>
      <c r="B532" s="2" t="s">
        <v>1016</v>
      </c>
      <c r="C532" s="2" t="s">
        <v>1017</v>
      </c>
      <c r="D532" s="2" t="s">
        <v>1034</v>
      </c>
      <c r="E532" s="2" t="str">
        <f>VLOOKUP(TRIM(Table3[[#This Row],[Brand]]), brand[], MATCH("Category", brand[#Headers], 0), FALSE)</f>
        <v>Fashion &amp; Beauty</v>
      </c>
      <c r="F532" s="2" t="s">
        <v>1028</v>
      </c>
      <c r="G532" s="3">
        <v>4301000</v>
      </c>
      <c r="H532" s="15">
        <v>323.39999999999998</v>
      </c>
      <c r="I532" s="3">
        <v>8082000</v>
      </c>
      <c r="J532" s="3">
        <v>751200</v>
      </c>
      <c r="K532" s="3" t="str">
        <f>IF(Table3[[#This Row],[Engagements]]&lt;100000, "low",IF(Table3[[#This Row],[Engagements]]&lt;500000,"medium","high"))</f>
        <v>high</v>
      </c>
      <c r="L532" s="3">
        <v>133720</v>
      </c>
      <c r="M532" s="2">
        <v>22420</v>
      </c>
      <c r="N532" s="2">
        <v>27020</v>
      </c>
      <c r="O532" s="3">
        <v>124200</v>
      </c>
      <c r="P532" s="9">
        <f>Table3[[#This Row],[Revenue Generated ($)]]-Table3[[#This Row],[Campaign Spend ($)]]</f>
        <v>97180</v>
      </c>
    </row>
    <row r="533" spans="1:16" x14ac:dyDescent="0.3">
      <c r="A533" s="2" t="str">
        <f>"Influencer" &amp;ROW(Table3[[#This Row],[Influencer Name]])</f>
        <v>Influencer533</v>
      </c>
      <c r="B533" s="2" t="s">
        <v>1014</v>
      </c>
      <c r="C533" s="2" t="s">
        <v>1018</v>
      </c>
      <c r="D533" s="2" t="s">
        <v>1033</v>
      </c>
      <c r="E533" s="2" t="str">
        <f>VLOOKUP(TRIM(Table3[[#This Row],[Brand]]), brand[], MATCH("Category", brand[#Headers], 0), FALSE)</f>
        <v>Fashion &amp; Beauty</v>
      </c>
      <c r="F533" s="2" t="s">
        <v>1029</v>
      </c>
      <c r="G533" s="3">
        <v>4309000</v>
      </c>
      <c r="H533" s="15">
        <v>324</v>
      </c>
      <c r="I533" s="3">
        <v>8097000</v>
      </c>
      <c r="J533" s="3">
        <v>752600</v>
      </c>
      <c r="K533" s="3" t="str">
        <f>IF(Table3[[#This Row],[Engagements]]&lt;100000, "low",IF(Table3[[#This Row],[Engagements]]&lt;500000,"medium","high"))</f>
        <v>high</v>
      </c>
      <c r="L533" s="3">
        <v>133970</v>
      </c>
      <c r="M533" s="2">
        <v>22462</v>
      </c>
      <c r="N533" s="2">
        <v>27070</v>
      </c>
      <c r="O533" s="3">
        <v>124430</v>
      </c>
      <c r="P533" s="9">
        <f>Table3[[#This Row],[Revenue Generated ($)]]-Table3[[#This Row],[Campaign Spend ($)]]</f>
        <v>97360</v>
      </c>
    </row>
    <row r="534" spans="1:16" x14ac:dyDescent="0.3">
      <c r="A534" s="2" t="str">
        <f>"Influencer" &amp;ROW(Table3[[#This Row],[Influencer Name]])</f>
        <v>Influencer534</v>
      </c>
      <c r="B534" s="2" t="s">
        <v>1015</v>
      </c>
      <c r="C534" s="2" t="s">
        <v>1019</v>
      </c>
      <c r="D534" s="2" t="s">
        <v>1032</v>
      </c>
      <c r="E534" s="2" t="str">
        <f>VLOOKUP(TRIM(Table3[[#This Row],[Brand]]), brand[], MATCH("Category", brand[#Headers], 0), FALSE)</f>
        <v>Fashion &amp; Beauty</v>
      </c>
      <c r="F534" s="2" t="s">
        <v>1030</v>
      </c>
      <c r="G534" s="3">
        <v>4317000</v>
      </c>
      <c r="H534" s="15">
        <v>324.60000000000002</v>
      </c>
      <c r="I534" s="3">
        <v>8112000</v>
      </c>
      <c r="J534" s="3">
        <v>754000</v>
      </c>
      <c r="K534" s="3" t="str">
        <f>IF(Table3[[#This Row],[Engagements]]&lt;100000, "low",IF(Table3[[#This Row],[Engagements]]&lt;500000,"medium","high"))</f>
        <v>high</v>
      </c>
      <c r="L534" s="3">
        <v>134220</v>
      </c>
      <c r="M534" s="2">
        <v>22504</v>
      </c>
      <c r="N534" s="2">
        <v>27120</v>
      </c>
      <c r="O534" s="3">
        <v>124660</v>
      </c>
      <c r="P534" s="9">
        <f>Table3[[#This Row],[Revenue Generated ($)]]-Table3[[#This Row],[Campaign Spend ($)]]</f>
        <v>97540</v>
      </c>
    </row>
    <row r="535" spans="1:16" x14ac:dyDescent="0.3">
      <c r="A535" s="2" t="str">
        <f>"Influencer" &amp;ROW(Table3[[#This Row],[Influencer Name]])</f>
        <v>Influencer535</v>
      </c>
      <c r="B535" s="2" t="s">
        <v>1016</v>
      </c>
      <c r="C535" s="2" t="s">
        <v>1020</v>
      </c>
      <c r="D535" s="2" t="s">
        <v>1035</v>
      </c>
      <c r="E535" s="2" t="str">
        <f>VLOOKUP(TRIM(Table3[[#This Row],[Brand]]), brand[], MATCH("Category", brand[#Headers], 0), FALSE)</f>
        <v>Fashion &amp; Beauty</v>
      </c>
      <c r="F535" s="2" t="s">
        <v>1031</v>
      </c>
      <c r="G535" s="3">
        <v>4325000</v>
      </c>
      <c r="H535" s="15">
        <v>325.2</v>
      </c>
      <c r="I535" s="3">
        <v>8127000</v>
      </c>
      <c r="J535" s="3">
        <v>755400</v>
      </c>
      <c r="K535" s="3" t="str">
        <f>IF(Table3[[#This Row],[Engagements]]&lt;100000, "low",IF(Table3[[#This Row],[Engagements]]&lt;500000,"medium","high"))</f>
        <v>high</v>
      </c>
      <c r="L535" s="2">
        <v>134470</v>
      </c>
      <c r="M535" s="2">
        <v>22546</v>
      </c>
      <c r="N535" s="2">
        <v>27170</v>
      </c>
      <c r="O535" s="3">
        <v>124890</v>
      </c>
      <c r="P535" s="9">
        <f>Table3[[#This Row],[Revenue Generated ($)]]-Table3[[#This Row],[Campaign Spend ($)]]</f>
        <v>97720</v>
      </c>
    </row>
    <row r="536" spans="1:16" x14ac:dyDescent="0.3">
      <c r="A536" s="2" t="str">
        <f>"Influencer" &amp;ROW(Table3[[#This Row],[Influencer Name]])</f>
        <v>Influencer536</v>
      </c>
      <c r="B536" s="2" t="s">
        <v>1014</v>
      </c>
      <c r="C536" s="2" t="s">
        <v>1021</v>
      </c>
      <c r="D536" s="2" t="s">
        <v>1037</v>
      </c>
      <c r="E536" s="2" t="str">
        <f>VLOOKUP(TRIM(Table3[[#This Row],[Brand]]), brand[], MATCH("Category", brand[#Headers], 0), FALSE)</f>
        <v>Fashion &amp; Beauty</v>
      </c>
      <c r="F536" s="2" t="s">
        <v>1026</v>
      </c>
      <c r="G536" s="3">
        <v>4333000</v>
      </c>
      <c r="H536" s="15">
        <v>325.8</v>
      </c>
      <c r="I536" s="3">
        <v>8142000</v>
      </c>
      <c r="J536" s="3">
        <v>756800</v>
      </c>
      <c r="K536" s="3" t="str">
        <f>IF(Table3[[#This Row],[Engagements]]&lt;100000, "low",IF(Table3[[#This Row],[Engagements]]&lt;500000,"medium","high"))</f>
        <v>high</v>
      </c>
      <c r="L536" s="3">
        <v>134720</v>
      </c>
      <c r="M536" s="2">
        <v>22588</v>
      </c>
      <c r="N536" s="2">
        <v>27220</v>
      </c>
      <c r="O536" s="3">
        <v>125120</v>
      </c>
      <c r="P536" s="9">
        <f>Table3[[#This Row],[Revenue Generated ($)]]-Table3[[#This Row],[Campaign Spend ($)]]</f>
        <v>97900</v>
      </c>
    </row>
    <row r="537" spans="1:16" ht="33" x14ac:dyDescent="0.3">
      <c r="A537" s="2" t="str">
        <f>"Influencer" &amp;ROW(Table3[[#This Row],[Influencer Name]])</f>
        <v>Influencer537</v>
      </c>
      <c r="B537" s="2" t="s">
        <v>1015</v>
      </c>
      <c r="C537" s="2" t="s">
        <v>1017</v>
      </c>
      <c r="D537" s="2" t="s">
        <v>1073</v>
      </c>
      <c r="E537" s="2" t="str">
        <f>VLOOKUP(TRIM(Table3[[#This Row],[Brand]]), brand[], MATCH("Category", brand[#Headers], 0), FALSE)</f>
        <v>Food &amp; Beverages</v>
      </c>
      <c r="F537" s="2" t="s">
        <v>1027</v>
      </c>
      <c r="G537" s="3">
        <v>4341000</v>
      </c>
      <c r="H537" s="15">
        <v>326.39999999999998</v>
      </c>
      <c r="I537" s="3">
        <v>8157000</v>
      </c>
      <c r="J537" s="3">
        <v>758200</v>
      </c>
      <c r="K537" s="3" t="str">
        <f>IF(Table3[[#This Row],[Engagements]]&lt;100000, "low",IF(Table3[[#This Row],[Engagements]]&lt;500000,"medium","high"))</f>
        <v>high</v>
      </c>
      <c r="L537" s="3">
        <v>134970</v>
      </c>
      <c r="M537" s="2">
        <v>22630</v>
      </c>
      <c r="N537" s="2">
        <v>27270</v>
      </c>
      <c r="O537" s="3">
        <v>125350</v>
      </c>
      <c r="P537" s="9">
        <f>Table3[[#This Row],[Revenue Generated ($)]]-Table3[[#This Row],[Campaign Spend ($)]]</f>
        <v>98080</v>
      </c>
    </row>
    <row r="538" spans="1:16" x14ac:dyDescent="0.3">
      <c r="A538" s="2" t="str">
        <f>"Influencer" &amp;ROW(Table3[[#This Row],[Influencer Name]])</f>
        <v>Influencer538</v>
      </c>
      <c r="B538" s="2" t="s">
        <v>1016</v>
      </c>
      <c r="C538" s="2" t="s">
        <v>1018</v>
      </c>
      <c r="D538" s="2" t="s">
        <v>1037</v>
      </c>
      <c r="E538" s="2" t="str">
        <f>VLOOKUP(TRIM(Table3[[#This Row],[Brand]]), brand[], MATCH("Category", brand[#Headers], 0), FALSE)</f>
        <v>Fashion &amp; Beauty</v>
      </c>
      <c r="F538" s="2" t="s">
        <v>1028</v>
      </c>
      <c r="G538" s="3">
        <v>4349000</v>
      </c>
      <c r="H538" s="15">
        <v>327</v>
      </c>
      <c r="I538" s="3">
        <v>8172000</v>
      </c>
      <c r="J538" s="3">
        <v>759600</v>
      </c>
      <c r="K538" s="3" t="str">
        <f>IF(Table3[[#This Row],[Engagements]]&lt;100000, "low",IF(Table3[[#This Row],[Engagements]]&lt;500000,"medium","high"))</f>
        <v>high</v>
      </c>
      <c r="L538" s="3">
        <v>135220</v>
      </c>
      <c r="M538" s="2">
        <v>22672</v>
      </c>
      <c r="N538" s="2">
        <v>27320</v>
      </c>
      <c r="O538" s="3">
        <v>125580</v>
      </c>
      <c r="P538" s="9">
        <f>Table3[[#This Row],[Revenue Generated ($)]]-Table3[[#This Row],[Campaign Spend ($)]]</f>
        <v>98260</v>
      </c>
    </row>
    <row r="539" spans="1:16" x14ac:dyDescent="0.3">
      <c r="A539" s="2" t="str">
        <f>"Influencer" &amp;ROW(Table3[[#This Row],[Influencer Name]])</f>
        <v>Influencer539</v>
      </c>
      <c r="B539" s="2" t="s">
        <v>1014</v>
      </c>
      <c r="C539" s="2" t="s">
        <v>1019</v>
      </c>
      <c r="D539" s="2" t="s">
        <v>1037</v>
      </c>
      <c r="E539" s="2" t="str">
        <f>VLOOKUP(TRIM(Table3[[#This Row],[Brand]]), brand[], MATCH("Category", brand[#Headers], 0), FALSE)</f>
        <v>Fashion &amp; Beauty</v>
      </c>
      <c r="F539" s="2" t="s">
        <v>1029</v>
      </c>
      <c r="G539" s="3">
        <v>4357000</v>
      </c>
      <c r="H539" s="15">
        <v>327.60000000000002</v>
      </c>
      <c r="I539" s="3">
        <v>8187000</v>
      </c>
      <c r="J539" s="3">
        <v>761000</v>
      </c>
      <c r="K539" s="3" t="str">
        <f>IF(Table3[[#This Row],[Engagements]]&lt;100000, "low",IF(Table3[[#This Row],[Engagements]]&lt;500000,"medium","high"))</f>
        <v>high</v>
      </c>
      <c r="L539" s="3">
        <v>135470</v>
      </c>
      <c r="M539" s="2">
        <v>22714</v>
      </c>
      <c r="N539" s="2">
        <v>27370</v>
      </c>
      <c r="O539" s="3">
        <v>125810</v>
      </c>
      <c r="P539" s="9">
        <f>Table3[[#This Row],[Revenue Generated ($)]]-Table3[[#This Row],[Campaign Spend ($)]]</f>
        <v>98440</v>
      </c>
    </row>
    <row r="540" spans="1:16" x14ac:dyDescent="0.3">
      <c r="A540" s="2" t="str">
        <f>"Influencer" &amp;ROW(Table3[[#This Row],[Influencer Name]])</f>
        <v>Influencer540</v>
      </c>
      <c r="B540" s="2" t="s">
        <v>1015</v>
      </c>
      <c r="C540" s="2" t="s">
        <v>1020</v>
      </c>
      <c r="D540" t="s">
        <v>1039</v>
      </c>
      <c r="E540" t="str">
        <f>VLOOKUP(TRIM(Table3[[#This Row],[Brand]]), brand[], MATCH("Category", brand[#Headers], 0), FALSE)</f>
        <v>E-commerce &amp; Online Services</v>
      </c>
      <c r="F540" s="2" t="s">
        <v>1030</v>
      </c>
      <c r="G540" s="3">
        <v>4365000</v>
      </c>
      <c r="H540" s="15">
        <v>328.2</v>
      </c>
      <c r="I540" s="3">
        <v>8202000</v>
      </c>
      <c r="J540" s="3">
        <v>762400</v>
      </c>
      <c r="K540" s="3" t="str">
        <f>IF(Table3[[#This Row],[Engagements]]&lt;100000, "low",IF(Table3[[#This Row],[Engagements]]&lt;500000,"medium","high"))</f>
        <v>high</v>
      </c>
      <c r="L540" s="2">
        <v>135720</v>
      </c>
      <c r="M540" s="2">
        <v>22756</v>
      </c>
      <c r="N540" s="2">
        <v>27420</v>
      </c>
      <c r="O540" s="3">
        <v>126040</v>
      </c>
      <c r="P540" s="9">
        <f>Table3[[#This Row],[Revenue Generated ($)]]-Table3[[#This Row],[Campaign Spend ($)]]</f>
        <v>98620</v>
      </c>
    </row>
    <row r="541" spans="1:16" x14ac:dyDescent="0.3">
      <c r="A541" s="2" t="str">
        <f>"Influencer" &amp;ROW(Table3[[#This Row],[Influencer Name]])</f>
        <v>Influencer541</v>
      </c>
      <c r="B541" s="2" t="s">
        <v>1016</v>
      </c>
      <c r="C541" s="2" t="s">
        <v>1021</v>
      </c>
      <c r="D541" t="s">
        <v>1040</v>
      </c>
      <c r="E541" t="str">
        <f>VLOOKUP(TRIM(Table3[[#This Row],[Brand]]), brand[], MATCH("Category", brand[#Headers], 0), FALSE)</f>
        <v>E-commerce &amp; Online Services</v>
      </c>
      <c r="F541" s="2" t="s">
        <v>1031</v>
      </c>
      <c r="G541" s="3">
        <v>4373000</v>
      </c>
      <c r="H541" s="15">
        <v>328.8</v>
      </c>
      <c r="I541" s="3">
        <v>8217000</v>
      </c>
      <c r="J541" s="3">
        <v>763800</v>
      </c>
      <c r="K541" s="3" t="str">
        <f>IF(Table3[[#This Row],[Engagements]]&lt;100000, "low",IF(Table3[[#This Row],[Engagements]]&lt;500000,"medium","high"))</f>
        <v>high</v>
      </c>
      <c r="L541" s="3">
        <v>135970</v>
      </c>
      <c r="M541" s="2">
        <v>22798</v>
      </c>
      <c r="N541" s="2">
        <v>27470</v>
      </c>
      <c r="O541" s="3">
        <v>126270</v>
      </c>
      <c r="P541" s="9">
        <f>Table3[[#This Row],[Revenue Generated ($)]]-Table3[[#This Row],[Campaign Spend ($)]]</f>
        <v>98800</v>
      </c>
    </row>
    <row r="542" spans="1:16" x14ac:dyDescent="0.3">
      <c r="A542" s="2" t="str">
        <f>"Influencer" &amp;ROW(Table3[[#This Row],[Influencer Name]])</f>
        <v>Influencer542</v>
      </c>
      <c r="B542" s="2" t="s">
        <v>1014</v>
      </c>
      <c r="C542" s="2" t="s">
        <v>1017</v>
      </c>
      <c r="D542" t="s">
        <v>1041</v>
      </c>
      <c r="E542" t="str">
        <f>VLOOKUP(TRIM(Table3[[#This Row],[Brand]]), brand[], MATCH("Category", brand[#Headers], 0), FALSE)</f>
        <v>E-commerce &amp; Online Services</v>
      </c>
      <c r="F542" s="2" t="s">
        <v>1026</v>
      </c>
      <c r="G542" s="3">
        <v>4381000</v>
      </c>
      <c r="H542" s="15">
        <v>329.4</v>
      </c>
      <c r="I542" s="3">
        <v>8232000</v>
      </c>
      <c r="J542" s="3">
        <v>765200</v>
      </c>
      <c r="K542" s="3" t="str">
        <f>IF(Table3[[#This Row],[Engagements]]&lt;100000, "low",IF(Table3[[#This Row],[Engagements]]&lt;500000,"medium","high"))</f>
        <v>high</v>
      </c>
      <c r="L542" s="3">
        <v>136220</v>
      </c>
      <c r="M542" s="2">
        <v>22840</v>
      </c>
      <c r="N542" s="2">
        <v>27520</v>
      </c>
      <c r="O542" s="3">
        <v>126500</v>
      </c>
      <c r="P542" s="9">
        <f>Table3[[#This Row],[Revenue Generated ($)]]-Table3[[#This Row],[Campaign Spend ($)]]</f>
        <v>98980</v>
      </c>
    </row>
    <row r="543" spans="1:16" x14ac:dyDescent="0.3">
      <c r="A543" s="2" t="str">
        <f>"Influencer" &amp;ROW(Table3[[#This Row],[Influencer Name]])</f>
        <v>Influencer543</v>
      </c>
      <c r="B543" s="2" t="s">
        <v>1015</v>
      </c>
      <c r="C543" s="2" t="s">
        <v>1018</v>
      </c>
      <c r="D543" t="s">
        <v>1042</v>
      </c>
      <c r="E543" t="str">
        <f>VLOOKUP(TRIM(Table3[[#This Row],[Brand]]), brand[], MATCH("Category", brand[#Headers], 0), FALSE)</f>
        <v>E-commerce &amp; Online Services</v>
      </c>
      <c r="F543" s="2" t="s">
        <v>1027</v>
      </c>
      <c r="G543" s="3">
        <v>4389000</v>
      </c>
      <c r="H543" s="15">
        <v>330</v>
      </c>
      <c r="I543" s="3">
        <v>8247000</v>
      </c>
      <c r="J543" s="3">
        <v>766600</v>
      </c>
      <c r="K543" s="3" t="str">
        <f>IF(Table3[[#This Row],[Engagements]]&lt;100000, "low",IF(Table3[[#This Row],[Engagements]]&lt;500000,"medium","high"))</f>
        <v>high</v>
      </c>
      <c r="L543" s="3">
        <v>136470</v>
      </c>
      <c r="M543" s="2">
        <v>22882</v>
      </c>
      <c r="N543" s="2">
        <v>27570</v>
      </c>
      <c r="O543" s="3">
        <v>126730</v>
      </c>
      <c r="P543" s="9">
        <f>Table3[[#This Row],[Revenue Generated ($)]]-Table3[[#This Row],[Campaign Spend ($)]]</f>
        <v>99160</v>
      </c>
    </row>
    <row r="544" spans="1:16" x14ac:dyDescent="0.3">
      <c r="A544" s="2" t="str">
        <f>"Influencer" &amp;ROW(Table3[[#This Row],[Influencer Name]])</f>
        <v>Influencer544</v>
      </c>
      <c r="B544" s="2" t="s">
        <v>1016</v>
      </c>
      <c r="C544" s="2" t="s">
        <v>1019</v>
      </c>
      <c r="D544" t="s">
        <v>1043</v>
      </c>
      <c r="E544" t="str">
        <f>VLOOKUP(TRIM(Table3[[#This Row],[Brand]]), brand[], MATCH("Category", brand[#Headers], 0), FALSE)</f>
        <v>E-commerce &amp; Online Services</v>
      </c>
      <c r="F544" s="2" t="s">
        <v>1028</v>
      </c>
      <c r="G544" s="3">
        <v>4397000</v>
      </c>
      <c r="H544" s="15">
        <v>330.6</v>
      </c>
      <c r="I544" s="3">
        <v>8262000</v>
      </c>
      <c r="J544" s="3">
        <v>768000</v>
      </c>
      <c r="K544" s="3" t="str">
        <f>IF(Table3[[#This Row],[Engagements]]&lt;100000, "low",IF(Table3[[#This Row],[Engagements]]&lt;500000,"medium","high"))</f>
        <v>high</v>
      </c>
      <c r="L544" s="3">
        <v>136720</v>
      </c>
      <c r="M544" s="2">
        <v>22924</v>
      </c>
      <c r="N544" s="2">
        <v>27620</v>
      </c>
      <c r="O544" s="3">
        <v>126960</v>
      </c>
      <c r="P544" s="9">
        <f>Table3[[#This Row],[Revenue Generated ($)]]-Table3[[#This Row],[Campaign Spend ($)]]</f>
        <v>99340</v>
      </c>
    </row>
    <row r="545" spans="1:16" ht="33" x14ac:dyDescent="0.3">
      <c r="A545" s="2" t="str">
        <f>"Influencer" &amp;ROW(Table3[[#This Row],[Influencer Name]])</f>
        <v>Influencer545</v>
      </c>
      <c r="B545" s="2" t="s">
        <v>1014</v>
      </c>
      <c r="C545" s="2" t="s">
        <v>1020</v>
      </c>
      <c r="D545" s="2" t="s">
        <v>1044</v>
      </c>
      <c r="E545" s="2" t="str">
        <f>VLOOKUP(TRIM(Table3[[#This Row],[Brand]]), brand[], MATCH("Category", brand[#Headers], 0), FALSE)</f>
        <v>Technology &amp; Gadgets</v>
      </c>
      <c r="F545" s="2" t="s">
        <v>1029</v>
      </c>
      <c r="G545" s="3">
        <v>4405000</v>
      </c>
      <c r="H545" s="15">
        <v>331.2</v>
      </c>
      <c r="I545" s="3">
        <v>8277000</v>
      </c>
      <c r="J545" s="3">
        <v>769400</v>
      </c>
      <c r="K545" s="3" t="str">
        <f>IF(Table3[[#This Row],[Engagements]]&lt;100000, "low",IF(Table3[[#This Row],[Engagements]]&lt;500000,"medium","high"))</f>
        <v>high</v>
      </c>
      <c r="L545" s="2">
        <v>136970</v>
      </c>
      <c r="M545" s="2">
        <v>22966</v>
      </c>
      <c r="N545" s="2">
        <v>27670</v>
      </c>
      <c r="O545" s="3">
        <v>127190</v>
      </c>
      <c r="P545" s="9">
        <f>Table3[[#This Row],[Revenue Generated ($)]]-Table3[[#This Row],[Campaign Spend ($)]]</f>
        <v>99520</v>
      </c>
    </row>
    <row r="546" spans="1:16" ht="33" x14ac:dyDescent="0.3">
      <c r="A546" s="2" t="str">
        <f>"Influencer" &amp;ROW(Table3[[#This Row],[Influencer Name]])</f>
        <v>Influencer546</v>
      </c>
      <c r="B546" s="2" t="s">
        <v>1015</v>
      </c>
      <c r="C546" s="2" t="s">
        <v>1021</v>
      </c>
      <c r="D546" s="2" t="s">
        <v>1045</v>
      </c>
      <c r="E546" s="2" t="str">
        <f>VLOOKUP(TRIM(Table3[[#This Row],[Brand]]), brand[], MATCH("Category", brand[#Headers], 0), FALSE)</f>
        <v>Technology &amp; Gadgets</v>
      </c>
      <c r="F546" s="2" t="s">
        <v>1030</v>
      </c>
      <c r="G546" s="3">
        <v>4413000</v>
      </c>
      <c r="H546" s="15">
        <v>331.8</v>
      </c>
      <c r="I546" s="3">
        <v>8292000</v>
      </c>
      <c r="J546" s="3">
        <v>770800</v>
      </c>
      <c r="K546" s="3" t="str">
        <f>IF(Table3[[#This Row],[Engagements]]&lt;100000, "low",IF(Table3[[#This Row],[Engagements]]&lt;500000,"medium","high"))</f>
        <v>high</v>
      </c>
      <c r="L546" s="3">
        <v>137220</v>
      </c>
      <c r="M546" s="2">
        <v>23008</v>
      </c>
      <c r="N546" s="2">
        <v>27720</v>
      </c>
      <c r="O546" s="3">
        <v>127420</v>
      </c>
      <c r="P546" s="9">
        <f>Table3[[#This Row],[Revenue Generated ($)]]-Table3[[#This Row],[Campaign Spend ($)]]</f>
        <v>99700</v>
      </c>
    </row>
    <row r="547" spans="1:16" ht="33" x14ac:dyDescent="0.3">
      <c r="A547" s="2" t="str">
        <f>"Influencer" &amp;ROW(Table3[[#This Row],[Influencer Name]])</f>
        <v>Influencer547</v>
      </c>
      <c r="B547" s="2" t="s">
        <v>1016</v>
      </c>
      <c r="C547" s="2" t="s">
        <v>1017</v>
      </c>
      <c r="D547" s="2" t="s">
        <v>1046</v>
      </c>
      <c r="E547" s="2" t="str">
        <f>VLOOKUP(TRIM(Table3[[#This Row],[Brand]]), brand[], MATCH("Category", brand[#Headers], 0), FALSE)</f>
        <v>Technology &amp; Gadgets</v>
      </c>
      <c r="F547" s="2" t="s">
        <v>1031</v>
      </c>
      <c r="G547" s="3">
        <v>4421000</v>
      </c>
      <c r="H547" s="15">
        <v>332.4</v>
      </c>
      <c r="I547" s="3">
        <v>8307000</v>
      </c>
      <c r="J547" s="3">
        <v>772200</v>
      </c>
      <c r="K547" s="3" t="str">
        <f>IF(Table3[[#This Row],[Engagements]]&lt;100000, "low",IF(Table3[[#This Row],[Engagements]]&lt;500000,"medium","high"))</f>
        <v>high</v>
      </c>
      <c r="L547" s="3">
        <v>137470</v>
      </c>
      <c r="M547" s="2">
        <v>23050</v>
      </c>
      <c r="N547" s="2">
        <v>27770</v>
      </c>
      <c r="O547" s="3">
        <v>127650</v>
      </c>
      <c r="P547" s="9">
        <f>Table3[[#This Row],[Revenue Generated ($)]]-Table3[[#This Row],[Campaign Spend ($)]]</f>
        <v>99880</v>
      </c>
    </row>
    <row r="548" spans="1:16" x14ac:dyDescent="0.3">
      <c r="A548" s="2" t="str">
        <f>"Influencer" &amp;ROW(Table3[[#This Row],[Influencer Name]])</f>
        <v>Influencer548</v>
      </c>
      <c r="B548" s="2" t="s">
        <v>1014</v>
      </c>
      <c r="C548" s="2" t="s">
        <v>1018</v>
      </c>
      <c r="D548" s="2" t="s">
        <v>1047</v>
      </c>
      <c r="E548" s="2" t="str">
        <f>VLOOKUP(TRIM(Table3[[#This Row],[Brand]]), brand[], MATCH("Category", brand[#Headers], 0), FALSE)</f>
        <v>Lifestyle &amp; Fitness</v>
      </c>
      <c r="F548" s="2" t="s">
        <v>1026</v>
      </c>
      <c r="G548" s="3">
        <v>4429000</v>
      </c>
      <c r="H548" s="15">
        <v>333</v>
      </c>
      <c r="I548" s="3">
        <v>8322000</v>
      </c>
      <c r="J548" s="3">
        <v>773600</v>
      </c>
      <c r="K548" s="3" t="str">
        <f>IF(Table3[[#This Row],[Engagements]]&lt;100000, "low",IF(Table3[[#This Row],[Engagements]]&lt;500000,"medium","high"))</f>
        <v>high</v>
      </c>
      <c r="L548" s="3">
        <v>137720</v>
      </c>
      <c r="M548" s="2">
        <v>23092</v>
      </c>
      <c r="N548" s="2">
        <v>27820</v>
      </c>
      <c r="O548" s="3">
        <v>127880</v>
      </c>
      <c r="P548" s="9">
        <f>Table3[[#This Row],[Revenue Generated ($)]]-Table3[[#This Row],[Campaign Spend ($)]]</f>
        <v>100060</v>
      </c>
    </row>
    <row r="549" spans="1:16" x14ac:dyDescent="0.3">
      <c r="A549" s="2" t="str">
        <f>"Influencer" &amp;ROW(Table3[[#This Row],[Influencer Name]])</f>
        <v>Influencer549</v>
      </c>
      <c r="B549" s="2" t="s">
        <v>1015</v>
      </c>
      <c r="C549" s="2" t="s">
        <v>1019</v>
      </c>
      <c r="D549" s="2" t="s">
        <v>1048</v>
      </c>
      <c r="E549" s="2" t="str">
        <f>VLOOKUP(TRIM(Table3[[#This Row],[Brand]]), brand[], MATCH("Category", brand[#Headers], 0), FALSE)</f>
        <v>Lifestyle &amp; Fitness</v>
      </c>
      <c r="F549" s="2" t="s">
        <v>1027</v>
      </c>
      <c r="G549" s="3">
        <v>4437000</v>
      </c>
      <c r="H549" s="15">
        <v>333.6</v>
      </c>
      <c r="I549" s="3">
        <v>8337000</v>
      </c>
      <c r="J549" s="3">
        <v>775000</v>
      </c>
      <c r="K549" s="3" t="str">
        <f>IF(Table3[[#This Row],[Engagements]]&lt;100000, "low",IF(Table3[[#This Row],[Engagements]]&lt;500000,"medium","high"))</f>
        <v>high</v>
      </c>
      <c r="L549" s="3">
        <v>137970</v>
      </c>
      <c r="M549" s="2">
        <v>23134</v>
      </c>
      <c r="N549" s="2">
        <v>27870</v>
      </c>
      <c r="O549" s="3">
        <v>128110</v>
      </c>
      <c r="P549" s="9">
        <f>Table3[[#This Row],[Revenue Generated ($)]]-Table3[[#This Row],[Campaign Spend ($)]]</f>
        <v>100240</v>
      </c>
    </row>
    <row r="550" spans="1:16" x14ac:dyDescent="0.3">
      <c r="A550" s="2" t="str">
        <f>"Influencer" &amp;ROW(Table3[[#This Row],[Influencer Name]])</f>
        <v>Influencer550</v>
      </c>
      <c r="B550" s="2" t="s">
        <v>1016</v>
      </c>
      <c r="C550" s="2" t="s">
        <v>1020</v>
      </c>
      <c r="D550" t="s">
        <v>1049</v>
      </c>
      <c r="E550" t="str">
        <f>VLOOKUP(TRIM(Table3[[#This Row],[Brand]]), brand[], MATCH("Category", brand[#Headers], 0), FALSE)</f>
        <v>Food &amp; Beverages</v>
      </c>
      <c r="F550" s="2" t="s">
        <v>1028</v>
      </c>
      <c r="G550" s="3">
        <v>4445000</v>
      </c>
      <c r="H550" s="15">
        <v>334.2</v>
      </c>
      <c r="I550" s="3">
        <v>8352000</v>
      </c>
      <c r="J550" s="3">
        <v>776400</v>
      </c>
      <c r="K550" s="3" t="str">
        <f>IF(Table3[[#This Row],[Engagements]]&lt;100000, "low",IF(Table3[[#This Row],[Engagements]]&lt;500000,"medium","high"))</f>
        <v>high</v>
      </c>
      <c r="L550" s="2">
        <v>138220</v>
      </c>
      <c r="M550" s="2">
        <v>23176</v>
      </c>
      <c r="N550" s="2">
        <v>27920</v>
      </c>
      <c r="O550" s="3">
        <v>128340</v>
      </c>
      <c r="P550" s="9">
        <f>Table3[[#This Row],[Revenue Generated ($)]]-Table3[[#This Row],[Campaign Spend ($)]]</f>
        <v>100420</v>
      </c>
    </row>
    <row r="551" spans="1:16" x14ac:dyDescent="0.3">
      <c r="A551" s="2" t="str">
        <f>"Influencer" &amp;ROW(Table3[[#This Row],[Influencer Name]])</f>
        <v>Influencer551</v>
      </c>
      <c r="B551" s="2" t="s">
        <v>1014</v>
      </c>
      <c r="C551" s="2" t="s">
        <v>1021</v>
      </c>
      <c r="D551" t="s">
        <v>1074</v>
      </c>
      <c r="E551" t="str">
        <f>VLOOKUP(TRIM(Table3[[#This Row],[Brand]]), brand[], MATCH("Category", brand[#Headers], 0), FALSE)</f>
        <v>Food &amp; Beverages</v>
      </c>
      <c r="F551" s="2" t="s">
        <v>1029</v>
      </c>
      <c r="G551" s="3">
        <v>4453000</v>
      </c>
      <c r="H551" s="15">
        <v>334.8</v>
      </c>
      <c r="I551" s="3">
        <v>8367000</v>
      </c>
      <c r="J551" s="3">
        <v>777800</v>
      </c>
      <c r="K551" s="3" t="str">
        <f>IF(Table3[[#This Row],[Engagements]]&lt;100000, "low",IF(Table3[[#This Row],[Engagements]]&lt;500000,"medium","high"))</f>
        <v>high</v>
      </c>
      <c r="L551" s="3">
        <v>138470</v>
      </c>
      <c r="M551" s="2">
        <v>23218</v>
      </c>
      <c r="N551" s="2">
        <v>27970</v>
      </c>
      <c r="O551" s="3">
        <v>128570</v>
      </c>
      <c r="P551" s="9">
        <f>Table3[[#This Row],[Revenue Generated ($)]]-Table3[[#This Row],[Campaign Spend ($)]]</f>
        <v>100600</v>
      </c>
    </row>
    <row r="552" spans="1:16" x14ac:dyDescent="0.3">
      <c r="A552" s="2" t="str">
        <f>"Influencer" &amp;ROW(Table3[[#This Row],[Influencer Name]])</f>
        <v>Influencer552</v>
      </c>
      <c r="B552" s="2" t="s">
        <v>1015</v>
      </c>
      <c r="C552" s="2" t="s">
        <v>1017</v>
      </c>
      <c r="D552" t="s">
        <v>1050</v>
      </c>
      <c r="E552" t="str">
        <f>VLOOKUP(TRIM(Table3[[#This Row],[Brand]]), brand[], MATCH("Category", brand[#Headers], 0), FALSE)</f>
        <v>Food &amp; Beverages</v>
      </c>
      <c r="F552" s="2" t="s">
        <v>1030</v>
      </c>
      <c r="G552" s="3">
        <v>4461000</v>
      </c>
      <c r="H552" s="15">
        <v>335.4</v>
      </c>
      <c r="I552" s="3">
        <v>8382000</v>
      </c>
      <c r="J552" s="3">
        <v>779200</v>
      </c>
      <c r="K552" s="3" t="str">
        <f>IF(Table3[[#This Row],[Engagements]]&lt;100000, "low",IF(Table3[[#This Row],[Engagements]]&lt;500000,"medium","high"))</f>
        <v>high</v>
      </c>
      <c r="L552" s="3">
        <v>138720</v>
      </c>
      <c r="M552" s="2">
        <v>23260</v>
      </c>
      <c r="N552" s="2">
        <v>28020</v>
      </c>
      <c r="O552" s="3">
        <v>128800</v>
      </c>
      <c r="P552" s="9">
        <f>Table3[[#This Row],[Revenue Generated ($)]]-Table3[[#This Row],[Campaign Spend ($)]]</f>
        <v>100780</v>
      </c>
    </row>
    <row r="553" spans="1:16" x14ac:dyDescent="0.3">
      <c r="A553" s="2" t="str">
        <f>"Influencer" &amp;ROW(Table3[[#This Row],[Influencer Name]])</f>
        <v>Influencer553</v>
      </c>
      <c r="B553" s="2" t="s">
        <v>1016</v>
      </c>
      <c r="C553" s="2" t="s">
        <v>1018</v>
      </c>
      <c r="D553" t="s">
        <v>1051</v>
      </c>
      <c r="E553" t="str">
        <f>VLOOKUP(TRIM(Table3[[#This Row],[Brand]]), brand[], MATCH("Category", brand[#Headers], 0), FALSE)</f>
        <v>Food &amp; Beverages</v>
      </c>
      <c r="F553" s="2" t="s">
        <v>1031</v>
      </c>
      <c r="G553" s="3">
        <v>4469000</v>
      </c>
      <c r="H553" s="15">
        <v>336</v>
      </c>
      <c r="I553" s="3">
        <v>8397000</v>
      </c>
      <c r="J553" s="3">
        <v>780600</v>
      </c>
      <c r="K553" s="3" t="str">
        <f>IF(Table3[[#This Row],[Engagements]]&lt;100000, "low",IF(Table3[[#This Row],[Engagements]]&lt;500000,"medium","high"))</f>
        <v>high</v>
      </c>
      <c r="L553" s="3">
        <v>138970</v>
      </c>
      <c r="M553" s="2">
        <v>23302</v>
      </c>
      <c r="N553" s="2">
        <v>28070</v>
      </c>
      <c r="O553" s="3">
        <v>129030</v>
      </c>
      <c r="P553" s="9">
        <f>Table3[[#This Row],[Revenue Generated ($)]]-Table3[[#This Row],[Campaign Spend ($)]]</f>
        <v>100960</v>
      </c>
    </row>
    <row r="554" spans="1:16" x14ac:dyDescent="0.3">
      <c r="A554" s="2" t="str">
        <f>"Influencer" &amp;ROW(Table3[[#This Row],[Influencer Name]])</f>
        <v>Influencer554</v>
      </c>
      <c r="B554" s="2" t="s">
        <v>1014</v>
      </c>
      <c r="C554" s="2" t="s">
        <v>1019</v>
      </c>
      <c r="D554" s="2" t="s">
        <v>1038</v>
      </c>
      <c r="E554" s="2" t="str">
        <f>VLOOKUP(TRIM(Table3[[#This Row],[Brand]]), brand[], MATCH("Category", brand[#Headers], 0), FALSE)</f>
        <v>Fashion &amp; Beauty</v>
      </c>
      <c r="F554" s="2" t="s">
        <v>1026</v>
      </c>
      <c r="G554" s="3">
        <v>4477000</v>
      </c>
      <c r="H554" s="15">
        <v>336.6</v>
      </c>
      <c r="I554" s="3">
        <v>8412000</v>
      </c>
      <c r="J554" s="3">
        <v>782000</v>
      </c>
      <c r="K554" s="3" t="str">
        <f>IF(Table3[[#This Row],[Engagements]]&lt;100000, "low",IF(Table3[[#This Row],[Engagements]]&lt;500000,"medium","high"))</f>
        <v>high</v>
      </c>
      <c r="L554" s="3">
        <v>139220</v>
      </c>
      <c r="M554" s="2">
        <v>23344</v>
      </c>
      <c r="N554" s="2">
        <v>28120</v>
      </c>
      <c r="O554" s="3">
        <v>129260</v>
      </c>
      <c r="P554" s="9">
        <f>Table3[[#This Row],[Revenue Generated ($)]]-Table3[[#This Row],[Campaign Spend ($)]]</f>
        <v>101140</v>
      </c>
    </row>
    <row r="555" spans="1:16" x14ac:dyDescent="0.3">
      <c r="A555" s="2" t="str">
        <f>"Influencer" &amp;ROW(Table3[[#This Row],[Influencer Name]])</f>
        <v>Influencer555</v>
      </c>
      <c r="B555" s="2" t="s">
        <v>1015</v>
      </c>
      <c r="C555" s="2" t="s">
        <v>1020</v>
      </c>
      <c r="D555" s="2" t="s">
        <v>1036</v>
      </c>
      <c r="E555" s="2" t="str">
        <f>VLOOKUP(TRIM(Table3[[#This Row],[Brand]]), brand[], MATCH("Category", brand[#Headers], 0), FALSE)</f>
        <v>Fashion &amp; Beauty</v>
      </c>
      <c r="F555" s="2" t="s">
        <v>1027</v>
      </c>
      <c r="G555" s="3">
        <v>4485000</v>
      </c>
      <c r="H555" s="15">
        <v>337.2</v>
      </c>
      <c r="I555" s="3">
        <v>8427000</v>
      </c>
      <c r="J555" s="3">
        <v>783400</v>
      </c>
      <c r="K555" s="3" t="str">
        <f>IF(Table3[[#This Row],[Engagements]]&lt;100000, "low",IF(Table3[[#This Row],[Engagements]]&lt;500000,"medium","high"))</f>
        <v>high</v>
      </c>
      <c r="L555" s="2">
        <v>139470</v>
      </c>
      <c r="M555" s="2">
        <v>23386</v>
      </c>
      <c r="N555" s="2">
        <v>28170</v>
      </c>
      <c r="O555" s="3">
        <v>129490</v>
      </c>
      <c r="P555" s="9">
        <f>Table3[[#This Row],[Revenue Generated ($)]]-Table3[[#This Row],[Campaign Spend ($)]]</f>
        <v>101320</v>
      </c>
    </row>
    <row r="556" spans="1:16" x14ac:dyDescent="0.3">
      <c r="A556" s="2" t="str">
        <f>"Influencer" &amp;ROW(Table3[[#This Row],[Influencer Name]])</f>
        <v>Influencer556</v>
      </c>
      <c r="B556" s="2" t="s">
        <v>1016</v>
      </c>
      <c r="C556" s="2" t="s">
        <v>1021</v>
      </c>
      <c r="D556" s="2" t="s">
        <v>1034</v>
      </c>
      <c r="E556" s="2" t="str">
        <f>VLOOKUP(TRIM(Table3[[#This Row],[Brand]]), brand[], MATCH("Category", brand[#Headers], 0), FALSE)</f>
        <v>Fashion &amp; Beauty</v>
      </c>
      <c r="F556" s="2" t="s">
        <v>1028</v>
      </c>
      <c r="G556" s="3">
        <v>4493000</v>
      </c>
      <c r="H556" s="15">
        <v>337.8</v>
      </c>
      <c r="I556" s="3">
        <v>8442000</v>
      </c>
      <c r="J556" s="3">
        <v>784800</v>
      </c>
      <c r="K556" s="3" t="str">
        <f>IF(Table3[[#This Row],[Engagements]]&lt;100000, "low",IF(Table3[[#This Row],[Engagements]]&lt;500000,"medium","high"))</f>
        <v>high</v>
      </c>
      <c r="L556" s="3">
        <v>139720</v>
      </c>
      <c r="M556" s="2">
        <v>23428</v>
      </c>
      <c r="N556" s="2">
        <v>28220</v>
      </c>
      <c r="O556" s="3">
        <v>129720</v>
      </c>
      <c r="P556" s="9">
        <f>Table3[[#This Row],[Revenue Generated ($)]]-Table3[[#This Row],[Campaign Spend ($)]]</f>
        <v>101500</v>
      </c>
    </row>
    <row r="557" spans="1:16" x14ac:dyDescent="0.3">
      <c r="A557" s="2" t="str">
        <f>"Influencer" &amp;ROW(Table3[[#This Row],[Influencer Name]])</f>
        <v>Influencer557</v>
      </c>
      <c r="B557" s="2" t="s">
        <v>1014</v>
      </c>
      <c r="C557" s="2" t="s">
        <v>1017</v>
      </c>
      <c r="D557" s="2" t="s">
        <v>1033</v>
      </c>
      <c r="E557" s="2" t="str">
        <f>VLOOKUP(TRIM(Table3[[#This Row],[Brand]]), brand[], MATCH("Category", brand[#Headers], 0), FALSE)</f>
        <v>Fashion &amp; Beauty</v>
      </c>
      <c r="F557" s="2" t="s">
        <v>1029</v>
      </c>
      <c r="G557" s="3">
        <v>4501000</v>
      </c>
      <c r="H557" s="15">
        <v>338.4</v>
      </c>
      <c r="I557" s="3">
        <v>8457000</v>
      </c>
      <c r="J557" s="3">
        <v>786200</v>
      </c>
      <c r="K557" s="3" t="str">
        <f>IF(Table3[[#This Row],[Engagements]]&lt;100000, "low",IF(Table3[[#This Row],[Engagements]]&lt;500000,"medium","high"))</f>
        <v>high</v>
      </c>
      <c r="L557" s="3">
        <v>139970</v>
      </c>
      <c r="M557" s="2">
        <v>23470</v>
      </c>
      <c r="N557" s="2">
        <v>28270</v>
      </c>
      <c r="O557" s="3">
        <v>129950</v>
      </c>
      <c r="P557" s="9">
        <f>Table3[[#This Row],[Revenue Generated ($)]]-Table3[[#This Row],[Campaign Spend ($)]]</f>
        <v>101680</v>
      </c>
    </row>
    <row r="558" spans="1:16" x14ac:dyDescent="0.3">
      <c r="A558" s="2" t="str">
        <f>"Influencer" &amp;ROW(Table3[[#This Row],[Influencer Name]])</f>
        <v>Influencer558</v>
      </c>
      <c r="B558" s="2" t="s">
        <v>1015</v>
      </c>
      <c r="C558" s="2" t="s">
        <v>1018</v>
      </c>
      <c r="D558" s="2" t="s">
        <v>1032</v>
      </c>
      <c r="E558" s="2" t="str">
        <f>VLOOKUP(TRIM(Table3[[#This Row],[Brand]]), brand[], MATCH("Category", brand[#Headers], 0), FALSE)</f>
        <v>Fashion &amp; Beauty</v>
      </c>
      <c r="F558" s="2" t="s">
        <v>1030</v>
      </c>
      <c r="G558" s="3">
        <v>4509000</v>
      </c>
      <c r="H558" s="15">
        <v>339</v>
      </c>
      <c r="I558" s="3">
        <v>8472000</v>
      </c>
      <c r="J558" s="3">
        <v>787600</v>
      </c>
      <c r="K558" s="3" t="str">
        <f>IF(Table3[[#This Row],[Engagements]]&lt;100000, "low",IF(Table3[[#This Row],[Engagements]]&lt;500000,"medium","high"))</f>
        <v>high</v>
      </c>
      <c r="L558" s="3">
        <v>140220</v>
      </c>
      <c r="M558" s="2">
        <v>23512</v>
      </c>
      <c r="N558" s="2">
        <v>28320</v>
      </c>
      <c r="O558" s="3">
        <v>130180</v>
      </c>
      <c r="P558" s="9">
        <f>Table3[[#This Row],[Revenue Generated ($)]]-Table3[[#This Row],[Campaign Spend ($)]]</f>
        <v>101860</v>
      </c>
    </row>
    <row r="559" spans="1:16" x14ac:dyDescent="0.3">
      <c r="A559" s="2" t="str">
        <f>"Influencer" &amp;ROW(Table3[[#This Row],[Influencer Name]])</f>
        <v>Influencer559</v>
      </c>
      <c r="B559" s="2" t="s">
        <v>1016</v>
      </c>
      <c r="C559" s="2" t="s">
        <v>1019</v>
      </c>
      <c r="D559" s="2" t="s">
        <v>1035</v>
      </c>
      <c r="E559" s="2" t="str">
        <f>VLOOKUP(TRIM(Table3[[#This Row],[Brand]]), brand[], MATCH("Category", brand[#Headers], 0), FALSE)</f>
        <v>Fashion &amp; Beauty</v>
      </c>
      <c r="F559" s="2" t="s">
        <v>1031</v>
      </c>
      <c r="G559" s="3">
        <v>4517000</v>
      </c>
      <c r="H559" s="15">
        <v>339.6</v>
      </c>
      <c r="I559" s="3">
        <v>8487000</v>
      </c>
      <c r="J559" s="3">
        <v>789000</v>
      </c>
      <c r="K559" s="3" t="str">
        <f>IF(Table3[[#This Row],[Engagements]]&lt;100000, "low",IF(Table3[[#This Row],[Engagements]]&lt;500000,"medium","high"))</f>
        <v>high</v>
      </c>
      <c r="L559" s="3">
        <v>140470</v>
      </c>
      <c r="M559" s="2">
        <v>23554</v>
      </c>
      <c r="N559" s="2">
        <v>28370</v>
      </c>
      <c r="O559" s="3">
        <v>130410</v>
      </c>
      <c r="P559" s="9">
        <f>Table3[[#This Row],[Revenue Generated ($)]]-Table3[[#This Row],[Campaign Spend ($)]]</f>
        <v>102040</v>
      </c>
    </row>
    <row r="560" spans="1:16" x14ac:dyDescent="0.3">
      <c r="A560" s="2" t="str">
        <f>"Influencer" &amp;ROW(Table3[[#This Row],[Influencer Name]])</f>
        <v>Influencer560</v>
      </c>
      <c r="B560" s="2" t="s">
        <v>1014</v>
      </c>
      <c r="C560" s="2" t="s">
        <v>1020</v>
      </c>
      <c r="D560" s="2" t="s">
        <v>1037</v>
      </c>
      <c r="E560" s="2" t="str">
        <f>VLOOKUP(TRIM(Table3[[#This Row],[Brand]]), brand[], MATCH("Category", brand[#Headers], 0), FALSE)</f>
        <v>Fashion &amp; Beauty</v>
      </c>
      <c r="F560" s="2" t="s">
        <v>1026</v>
      </c>
      <c r="G560" s="3">
        <v>4525000</v>
      </c>
      <c r="H560" s="15">
        <v>340.2</v>
      </c>
      <c r="I560" s="3">
        <v>8502000</v>
      </c>
      <c r="J560" s="3">
        <v>790400</v>
      </c>
      <c r="K560" s="3" t="str">
        <f>IF(Table3[[#This Row],[Engagements]]&lt;100000, "low",IF(Table3[[#This Row],[Engagements]]&lt;500000,"medium","high"))</f>
        <v>high</v>
      </c>
      <c r="L560" s="2">
        <v>140720</v>
      </c>
      <c r="M560" s="2">
        <v>23596</v>
      </c>
      <c r="N560" s="2">
        <v>28420</v>
      </c>
      <c r="O560" s="3">
        <v>130640</v>
      </c>
      <c r="P560" s="9">
        <f>Table3[[#This Row],[Revenue Generated ($)]]-Table3[[#This Row],[Campaign Spend ($)]]</f>
        <v>102220</v>
      </c>
    </row>
    <row r="561" spans="1:16" ht="33" x14ac:dyDescent="0.3">
      <c r="A561" s="2" t="str">
        <f>"Influencer" &amp;ROW(Table3[[#This Row],[Influencer Name]])</f>
        <v>Influencer561</v>
      </c>
      <c r="B561" s="2" t="s">
        <v>1015</v>
      </c>
      <c r="C561" s="2" t="s">
        <v>1021</v>
      </c>
      <c r="D561" s="2" t="s">
        <v>1073</v>
      </c>
      <c r="E561" s="2" t="str">
        <f>VLOOKUP(TRIM(Table3[[#This Row],[Brand]]), brand[], MATCH("Category", brand[#Headers], 0), FALSE)</f>
        <v>Food &amp; Beverages</v>
      </c>
      <c r="F561" s="2" t="s">
        <v>1027</v>
      </c>
      <c r="G561" s="3">
        <v>4533000</v>
      </c>
      <c r="H561" s="15">
        <v>340.8</v>
      </c>
      <c r="I561" s="3">
        <v>8517000</v>
      </c>
      <c r="J561" s="3">
        <v>791800</v>
      </c>
      <c r="K561" s="3" t="str">
        <f>IF(Table3[[#This Row],[Engagements]]&lt;100000, "low",IF(Table3[[#This Row],[Engagements]]&lt;500000,"medium","high"))</f>
        <v>high</v>
      </c>
      <c r="L561" s="3">
        <v>140970</v>
      </c>
      <c r="M561" s="2">
        <v>23638</v>
      </c>
      <c r="N561" s="2">
        <v>28470</v>
      </c>
      <c r="O561" s="3">
        <v>130870</v>
      </c>
      <c r="P561" s="9">
        <f>Table3[[#This Row],[Revenue Generated ($)]]-Table3[[#This Row],[Campaign Spend ($)]]</f>
        <v>102400</v>
      </c>
    </row>
    <row r="562" spans="1:16" x14ac:dyDescent="0.3">
      <c r="A562" s="2" t="str">
        <f>"Influencer" &amp;ROW(Table3[[#This Row],[Influencer Name]])</f>
        <v>Influencer562</v>
      </c>
      <c r="B562" s="2" t="s">
        <v>1016</v>
      </c>
      <c r="C562" s="2" t="s">
        <v>1017</v>
      </c>
      <c r="D562" s="2" t="s">
        <v>1037</v>
      </c>
      <c r="E562" s="2" t="str">
        <f>VLOOKUP(TRIM(Table3[[#This Row],[Brand]]), brand[], MATCH("Category", brand[#Headers], 0), FALSE)</f>
        <v>Fashion &amp; Beauty</v>
      </c>
      <c r="F562" s="2" t="s">
        <v>1028</v>
      </c>
      <c r="G562" s="3">
        <v>4541000</v>
      </c>
      <c r="H562" s="15">
        <v>341.4</v>
      </c>
      <c r="I562" s="3">
        <v>8532000</v>
      </c>
      <c r="J562" s="3">
        <v>793200</v>
      </c>
      <c r="K562" s="3" t="str">
        <f>IF(Table3[[#This Row],[Engagements]]&lt;100000, "low",IF(Table3[[#This Row],[Engagements]]&lt;500000,"medium","high"))</f>
        <v>high</v>
      </c>
      <c r="L562" s="3">
        <v>141220</v>
      </c>
      <c r="M562" s="2">
        <v>23680</v>
      </c>
      <c r="N562" s="2">
        <v>28520</v>
      </c>
      <c r="O562" s="3">
        <v>131100</v>
      </c>
      <c r="P562" s="9">
        <f>Table3[[#This Row],[Revenue Generated ($)]]-Table3[[#This Row],[Campaign Spend ($)]]</f>
        <v>102580</v>
      </c>
    </row>
    <row r="563" spans="1:16" x14ac:dyDescent="0.3">
      <c r="A563" s="2" t="str">
        <f>"Influencer" &amp;ROW(Table3[[#This Row],[Influencer Name]])</f>
        <v>Influencer563</v>
      </c>
      <c r="B563" s="2" t="s">
        <v>1014</v>
      </c>
      <c r="C563" s="2" t="s">
        <v>1018</v>
      </c>
      <c r="D563" s="2" t="s">
        <v>1037</v>
      </c>
      <c r="E563" s="2" t="str">
        <f>VLOOKUP(TRIM(Table3[[#This Row],[Brand]]), brand[], MATCH("Category", brand[#Headers], 0), FALSE)</f>
        <v>Fashion &amp; Beauty</v>
      </c>
      <c r="F563" s="2" t="s">
        <v>1029</v>
      </c>
      <c r="G563" s="3">
        <v>4549000</v>
      </c>
      <c r="H563" s="15">
        <v>342</v>
      </c>
      <c r="I563" s="3">
        <v>8547000</v>
      </c>
      <c r="J563" s="3">
        <v>794600</v>
      </c>
      <c r="K563" s="3" t="str">
        <f>IF(Table3[[#This Row],[Engagements]]&lt;100000, "low",IF(Table3[[#This Row],[Engagements]]&lt;500000,"medium","high"))</f>
        <v>high</v>
      </c>
      <c r="L563" s="3">
        <v>141470</v>
      </c>
      <c r="M563" s="2">
        <v>23722</v>
      </c>
      <c r="N563" s="2">
        <v>28570</v>
      </c>
      <c r="O563" s="3">
        <v>131330</v>
      </c>
      <c r="P563" s="9">
        <f>Table3[[#This Row],[Revenue Generated ($)]]-Table3[[#This Row],[Campaign Spend ($)]]</f>
        <v>102760</v>
      </c>
    </row>
    <row r="564" spans="1:16" x14ac:dyDescent="0.3">
      <c r="A564" s="2" t="str">
        <f>"Influencer" &amp;ROW(Table3[[#This Row],[Influencer Name]])</f>
        <v>Influencer564</v>
      </c>
      <c r="B564" s="2" t="s">
        <v>1015</v>
      </c>
      <c r="C564" s="2" t="s">
        <v>1019</v>
      </c>
      <c r="D564" t="s">
        <v>1039</v>
      </c>
      <c r="E564" t="str">
        <f>VLOOKUP(TRIM(Table3[[#This Row],[Brand]]), brand[], MATCH("Category", brand[#Headers], 0), FALSE)</f>
        <v>E-commerce &amp; Online Services</v>
      </c>
      <c r="F564" s="2" t="s">
        <v>1030</v>
      </c>
      <c r="G564" s="3">
        <v>4557000</v>
      </c>
      <c r="H564" s="15">
        <v>342.6</v>
      </c>
      <c r="I564" s="3">
        <v>8562000</v>
      </c>
      <c r="J564" s="3">
        <v>796000</v>
      </c>
      <c r="K564" s="3" t="str">
        <f>IF(Table3[[#This Row],[Engagements]]&lt;100000, "low",IF(Table3[[#This Row],[Engagements]]&lt;500000,"medium","high"))</f>
        <v>high</v>
      </c>
      <c r="L564" s="3">
        <v>141720</v>
      </c>
      <c r="M564" s="2">
        <v>23764</v>
      </c>
      <c r="N564" s="2">
        <v>28620</v>
      </c>
      <c r="O564" s="3">
        <v>131560</v>
      </c>
      <c r="P564" s="9">
        <f>Table3[[#This Row],[Revenue Generated ($)]]-Table3[[#This Row],[Campaign Spend ($)]]</f>
        <v>102940</v>
      </c>
    </row>
    <row r="565" spans="1:16" x14ac:dyDescent="0.3">
      <c r="A565" s="2" t="str">
        <f>"Influencer" &amp;ROW(Table3[[#This Row],[Influencer Name]])</f>
        <v>Influencer565</v>
      </c>
      <c r="B565" s="2" t="s">
        <v>1016</v>
      </c>
      <c r="C565" s="2" t="s">
        <v>1020</v>
      </c>
      <c r="D565" t="s">
        <v>1040</v>
      </c>
      <c r="E565" t="str">
        <f>VLOOKUP(TRIM(Table3[[#This Row],[Brand]]), brand[], MATCH("Category", brand[#Headers], 0), FALSE)</f>
        <v>E-commerce &amp; Online Services</v>
      </c>
      <c r="F565" s="2" t="s">
        <v>1031</v>
      </c>
      <c r="G565" s="3">
        <v>4565000</v>
      </c>
      <c r="H565" s="15">
        <v>343.2</v>
      </c>
      <c r="I565" s="3">
        <v>8577000</v>
      </c>
      <c r="J565" s="3">
        <v>797400</v>
      </c>
      <c r="K565" s="3" t="str">
        <f>IF(Table3[[#This Row],[Engagements]]&lt;100000, "low",IF(Table3[[#This Row],[Engagements]]&lt;500000,"medium","high"))</f>
        <v>high</v>
      </c>
      <c r="L565" s="2">
        <v>141970</v>
      </c>
      <c r="M565" s="2">
        <v>23806</v>
      </c>
      <c r="N565" s="2">
        <v>28670</v>
      </c>
      <c r="O565" s="3">
        <v>131790</v>
      </c>
      <c r="P565" s="9">
        <f>Table3[[#This Row],[Revenue Generated ($)]]-Table3[[#This Row],[Campaign Spend ($)]]</f>
        <v>103120</v>
      </c>
    </row>
    <row r="566" spans="1:16" x14ac:dyDescent="0.3">
      <c r="A566" s="2" t="str">
        <f>"Influencer" &amp;ROW(Table3[[#This Row],[Influencer Name]])</f>
        <v>Influencer566</v>
      </c>
      <c r="B566" s="2" t="s">
        <v>1014</v>
      </c>
      <c r="C566" s="2" t="s">
        <v>1021</v>
      </c>
      <c r="D566" t="s">
        <v>1041</v>
      </c>
      <c r="E566" t="str">
        <f>VLOOKUP(TRIM(Table3[[#This Row],[Brand]]), brand[], MATCH("Category", brand[#Headers], 0), FALSE)</f>
        <v>E-commerce &amp; Online Services</v>
      </c>
      <c r="F566" s="2" t="s">
        <v>1026</v>
      </c>
      <c r="G566" s="3">
        <v>4573000</v>
      </c>
      <c r="H566" s="15">
        <v>343.8</v>
      </c>
      <c r="I566" s="3">
        <v>8592000</v>
      </c>
      <c r="J566" s="3">
        <v>798800</v>
      </c>
      <c r="K566" s="3" t="str">
        <f>IF(Table3[[#This Row],[Engagements]]&lt;100000, "low",IF(Table3[[#This Row],[Engagements]]&lt;500000,"medium","high"))</f>
        <v>high</v>
      </c>
      <c r="L566" s="3">
        <v>142220</v>
      </c>
      <c r="M566" s="2">
        <v>23848</v>
      </c>
      <c r="N566" s="2">
        <v>28720</v>
      </c>
      <c r="O566" s="3">
        <v>132020</v>
      </c>
      <c r="P566" s="9">
        <f>Table3[[#This Row],[Revenue Generated ($)]]-Table3[[#This Row],[Campaign Spend ($)]]</f>
        <v>103300</v>
      </c>
    </row>
    <row r="567" spans="1:16" x14ac:dyDescent="0.3">
      <c r="A567" s="2" t="str">
        <f>"Influencer" &amp;ROW(Table3[[#This Row],[Influencer Name]])</f>
        <v>Influencer567</v>
      </c>
      <c r="B567" s="2" t="s">
        <v>1015</v>
      </c>
      <c r="C567" s="2" t="s">
        <v>1017</v>
      </c>
      <c r="D567" t="s">
        <v>1042</v>
      </c>
      <c r="E567" t="str">
        <f>VLOOKUP(TRIM(Table3[[#This Row],[Brand]]), brand[], MATCH("Category", brand[#Headers], 0), FALSE)</f>
        <v>E-commerce &amp; Online Services</v>
      </c>
      <c r="F567" s="2" t="s">
        <v>1027</v>
      </c>
      <c r="G567" s="3">
        <v>4581000</v>
      </c>
      <c r="H567" s="15">
        <v>344.4</v>
      </c>
      <c r="I567" s="3">
        <v>8607000</v>
      </c>
      <c r="J567" s="3">
        <v>800200</v>
      </c>
      <c r="K567" s="3" t="str">
        <f>IF(Table3[[#This Row],[Engagements]]&lt;100000, "low",IF(Table3[[#This Row],[Engagements]]&lt;500000,"medium","high"))</f>
        <v>high</v>
      </c>
      <c r="L567" s="3">
        <v>142470</v>
      </c>
      <c r="M567" s="2">
        <v>23890</v>
      </c>
      <c r="N567" s="2">
        <v>28770</v>
      </c>
      <c r="O567" s="3">
        <v>132250</v>
      </c>
      <c r="P567" s="9">
        <f>Table3[[#This Row],[Revenue Generated ($)]]-Table3[[#This Row],[Campaign Spend ($)]]</f>
        <v>103480</v>
      </c>
    </row>
    <row r="568" spans="1:16" x14ac:dyDescent="0.3">
      <c r="A568" s="2" t="str">
        <f>"Influencer" &amp;ROW(Table3[[#This Row],[Influencer Name]])</f>
        <v>Influencer568</v>
      </c>
      <c r="B568" s="2" t="s">
        <v>1016</v>
      </c>
      <c r="C568" s="2" t="s">
        <v>1018</v>
      </c>
      <c r="D568" t="s">
        <v>1043</v>
      </c>
      <c r="E568" t="str">
        <f>VLOOKUP(TRIM(Table3[[#This Row],[Brand]]), brand[], MATCH("Category", brand[#Headers], 0), FALSE)</f>
        <v>E-commerce &amp; Online Services</v>
      </c>
      <c r="F568" s="2" t="s">
        <v>1028</v>
      </c>
      <c r="G568" s="3">
        <v>4589000</v>
      </c>
      <c r="H568" s="15">
        <v>345</v>
      </c>
      <c r="I568" s="3">
        <v>8622000</v>
      </c>
      <c r="J568" s="3">
        <v>801600</v>
      </c>
      <c r="K568" s="3" t="str">
        <f>IF(Table3[[#This Row],[Engagements]]&lt;100000, "low",IF(Table3[[#This Row],[Engagements]]&lt;500000,"medium","high"))</f>
        <v>high</v>
      </c>
      <c r="L568" s="3">
        <v>142720</v>
      </c>
      <c r="M568" s="2">
        <v>23932</v>
      </c>
      <c r="N568" s="2">
        <v>28820</v>
      </c>
      <c r="O568" s="3">
        <v>132480</v>
      </c>
      <c r="P568" s="9">
        <f>Table3[[#This Row],[Revenue Generated ($)]]-Table3[[#This Row],[Campaign Spend ($)]]</f>
        <v>103660</v>
      </c>
    </row>
    <row r="569" spans="1:16" ht="33" x14ac:dyDescent="0.3">
      <c r="A569" s="2" t="str">
        <f>"Influencer" &amp;ROW(Table3[[#This Row],[Influencer Name]])</f>
        <v>Influencer569</v>
      </c>
      <c r="B569" s="2" t="s">
        <v>1014</v>
      </c>
      <c r="C569" s="2" t="s">
        <v>1019</v>
      </c>
      <c r="D569" s="2" t="s">
        <v>1044</v>
      </c>
      <c r="E569" s="2" t="str">
        <f>VLOOKUP(TRIM(Table3[[#This Row],[Brand]]), brand[], MATCH("Category", brand[#Headers], 0), FALSE)</f>
        <v>Technology &amp; Gadgets</v>
      </c>
      <c r="F569" s="2" t="s">
        <v>1029</v>
      </c>
      <c r="G569" s="3">
        <v>4597000</v>
      </c>
      <c r="H569" s="15">
        <v>345.6</v>
      </c>
      <c r="I569" s="3">
        <v>8637000</v>
      </c>
      <c r="J569" s="3">
        <v>803000</v>
      </c>
      <c r="K569" s="3" t="str">
        <f>IF(Table3[[#This Row],[Engagements]]&lt;100000, "low",IF(Table3[[#This Row],[Engagements]]&lt;500000,"medium","high"))</f>
        <v>high</v>
      </c>
      <c r="L569" s="3">
        <v>142970</v>
      </c>
      <c r="M569" s="2">
        <v>23974</v>
      </c>
      <c r="N569" s="2">
        <v>28870</v>
      </c>
      <c r="O569" s="3">
        <v>132710</v>
      </c>
      <c r="P569" s="9">
        <f>Table3[[#This Row],[Revenue Generated ($)]]-Table3[[#This Row],[Campaign Spend ($)]]</f>
        <v>103840</v>
      </c>
    </row>
    <row r="570" spans="1:16" ht="33" x14ac:dyDescent="0.3">
      <c r="A570" s="2" t="str">
        <f>"Influencer" &amp;ROW(Table3[[#This Row],[Influencer Name]])</f>
        <v>Influencer570</v>
      </c>
      <c r="B570" s="2" t="s">
        <v>1015</v>
      </c>
      <c r="C570" s="2" t="s">
        <v>1020</v>
      </c>
      <c r="D570" s="2" t="s">
        <v>1045</v>
      </c>
      <c r="E570" s="2" t="str">
        <f>VLOOKUP(TRIM(Table3[[#This Row],[Brand]]), brand[], MATCH("Category", brand[#Headers], 0), FALSE)</f>
        <v>Technology &amp; Gadgets</v>
      </c>
      <c r="F570" s="2" t="s">
        <v>1030</v>
      </c>
      <c r="G570" s="3">
        <v>4605000</v>
      </c>
      <c r="H570" s="15">
        <v>346.2</v>
      </c>
      <c r="I570" s="3">
        <v>8652000</v>
      </c>
      <c r="J570" s="3">
        <v>804400</v>
      </c>
      <c r="K570" s="3" t="str">
        <f>IF(Table3[[#This Row],[Engagements]]&lt;100000, "low",IF(Table3[[#This Row],[Engagements]]&lt;500000,"medium","high"))</f>
        <v>high</v>
      </c>
      <c r="L570" s="2">
        <v>143220</v>
      </c>
      <c r="M570" s="2">
        <v>24016</v>
      </c>
      <c r="N570" s="2">
        <v>28920</v>
      </c>
      <c r="O570" s="3">
        <v>132940</v>
      </c>
      <c r="P570" s="9">
        <f>Table3[[#This Row],[Revenue Generated ($)]]-Table3[[#This Row],[Campaign Spend ($)]]</f>
        <v>104020</v>
      </c>
    </row>
    <row r="571" spans="1:16" ht="33" x14ac:dyDescent="0.3">
      <c r="A571" s="2" t="str">
        <f>"Influencer" &amp;ROW(Table3[[#This Row],[Influencer Name]])</f>
        <v>Influencer571</v>
      </c>
      <c r="B571" s="2" t="s">
        <v>1016</v>
      </c>
      <c r="C571" s="2" t="s">
        <v>1021</v>
      </c>
      <c r="D571" s="2" t="s">
        <v>1046</v>
      </c>
      <c r="E571" s="2" t="str">
        <f>VLOOKUP(TRIM(Table3[[#This Row],[Brand]]), brand[], MATCH("Category", brand[#Headers], 0), FALSE)</f>
        <v>Technology &amp; Gadgets</v>
      </c>
      <c r="F571" s="2" t="s">
        <v>1031</v>
      </c>
      <c r="G571" s="3">
        <v>4613000</v>
      </c>
      <c r="H571" s="15">
        <v>346.8</v>
      </c>
      <c r="I571" s="3">
        <v>8667000</v>
      </c>
      <c r="J571" s="3">
        <v>805800</v>
      </c>
      <c r="K571" s="3" t="str">
        <f>IF(Table3[[#This Row],[Engagements]]&lt;100000, "low",IF(Table3[[#This Row],[Engagements]]&lt;500000,"medium","high"))</f>
        <v>high</v>
      </c>
      <c r="L571" s="3">
        <v>143470</v>
      </c>
      <c r="M571" s="2">
        <v>24058</v>
      </c>
      <c r="N571" s="2">
        <v>28970</v>
      </c>
      <c r="O571" s="3">
        <v>133170</v>
      </c>
      <c r="P571" s="9">
        <f>Table3[[#This Row],[Revenue Generated ($)]]-Table3[[#This Row],[Campaign Spend ($)]]</f>
        <v>104200</v>
      </c>
    </row>
    <row r="572" spans="1:16" x14ac:dyDescent="0.3">
      <c r="A572" s="2" t="str">
        <f>"Influencer" &amp;ROW(Table3[[#This Row],[Influencer Name]])</f>
        <v>Influencer572</v>
      </c>
      <c r="B572" s="2" t="s">
        <v>1014</v>
      </c>
      <c r="C572" s="2" t="s">
        <v>1017</v>
      </c>
      <c r="D572" s="2" t="s">
        <v>1047</v>
      </c>
      <c r="E572" s="2" t="str">
        <f>VLOOKUP(TRIM(Table3[[#This Row],[Brand]]), brand[], MATCH("Category", brand[#Headers], 0), FALSE)</f>
        <v>Lifestyle &amp; Fitness</v>
      </c>
      <c r="F572" s="2" t="s">
        <v>1026</v>
      </c>
      <c r="G572" s="3">
        <v>4621000</v>
      </c>
      <c r="H572" s="15">
        <v>347.4</v>
      </c>
      <c r="I572" s="3">
        <v>8682000</v>
      </c>
      <c r="J572" s="3">
        <v>807200</v>
      </c>
      <c r="K572" s="3" t="str">
        <f>IF(Table3[[#This Row],[Engagements]]&lt;100000, "low",IF(Table3[[#This Row],[Engagements]]&lt;500000,"medium","high"))</f>
        <v>high</v>
      </c>
      <c r="L572" s="3">
        <v>143720</v>
      </c>
      <c r="M572" s="2">
        <v>24100</v>
      </c>
      <c r="N572" s="2">
        <v>29020</v>
      </c>
      <c r="O572" s="3">
        <v>133400</v>
      </c>
      <c r="P572" s="9">
        <f>Table3[[#This Row],[Revenue Generated ($)]]-Table3[[#This Row],[Campaign Spend ($)]]</f>
        <v>104380</v>
      </c>
    </row>
    <row r="573" spans="1:16" x14ac:dyDescent="0.3">
      <c r="A573" s="2" t="str">
        <f>"Influencer" &amp;ROW(Table3[[#This Row],[Influencer Name]])</f>
        <v>Influencer573</v>
      </c>
      <c r="B573" s="2" t="s">
        <v>1015</v>
      </c>
      <c r="C573" s="2" t="s">
        <v>1018</v>
      </c>
      <c r="D573" s="2" t="s">
        <v>1048</v>
      </c>
      <c r="E573" s="2" t="str">
        <f>VLOOKUP(TRIM(Table3[[#This Row],[Brand]]), brand[], MATCH("Category", brand[#Headers], 0), FALSE)</f>
        <v>Lifestyle &amp; Fitness</v>
      </c>
      <c r="F573" s="2" t="s">
        <v>1027</v>
      </c>
      <c r="G573" s="3">
        <v>4629000</v>
      </c>
      <c r="H573" s="15">
        <v>348</v>
      </c>
      <c r="I573" s="3">
        <v>8697000</v>
      </c>
      <c r="J573" s="3">
        <v>808600</v>
      </c>
      <c r="K573" s="3" t="str">
        <f>IF(Table3[[#This Row],[Engagements]]&lt;100000, "low",IF(Table3[[#This Row],[Engagements]]&lt;500000,"medium","high"))</f>
        <v>high</v>
      </c>
      <c r="L573" s="3">
        <v>143970</v>
      </c>
      <c r="M573" s="2">
        <v>24142</v>
      </c>
      <c r="N573" s="2">
        <v>29070</v>
      </c>
      <c r="O573" s="3">
        <v>133630</v>
      </c>
      <c r="P573" s="9">
        <f>Table3[[#This Row],[Revenue Generated ($)]]-Table3[[#This Row],[Campaign Spend ($)]]</f>
        <v>104560</v>
      </c>
    </row>
    <row r="574" spans="1:16" x14ac:dyDescent="0.3">
      <c r="A574" s="2" t="str">
        <f>"Influencer" &amp;ROW(Table3[[#This Row],[Influencer Name]])</f>
        <v>Influencer574</v>
      </c>
      <c r="B574" s="2" t="s">
        <v>1016</v>
      </c>
      <c r="C574" s="2" t="s">
        <v>1019</v>
      </c>
      <c r="D574" t="s">
        <v>1049</v>
      </c>
      <c r="E574" t="str">
        <f>VLOOKUP(TRIM(Table3[[#This Row],[Brand]]), brand[], MATCH("Category", brand[#Headers], 0), FALSE)</f>
        <v>Food &amp; Beverages</v>
      </c>
      <c r="F574" s="2" t="s">
        <v>1028</v>
      </c>
      <c r="G574" s="3">
        <v>4637000</v>
      </c>
      <c r="H574" s="15">
        <v>348.6</v>
      </c>
      <c r="I574" s="3">
        <v>8712000</v>
      </c>
      <c r="J574" s="3">
        <v>810000</v>
      </c>
      <c r="K574" s="3" t="str">
        <f>IF(Table3[[#This Row],[Engagements]]&lt;100000, "low",IF(Table3[[#This Row],[Engagements]]&lt;500000,"medium","high"))</f>
        <v>high</v>
      </c>
      <c r="L574" s="3">
        <v>144220</v>
      </c>
      <c r="M574" s="2">
        <v>24184</v>
      </c>
      <c r="N574" s="2">
        <v>29120</v>
      </c>
      <c r="O574" s="3">
        <v>133860</v>
      </c>
      <c r="P574" s="9">
        <f>Table3[[#This Row],[Revenue Generated ($)]]-Table3[[#This Row],[Campaign Spend ($)]]</f>
        <v>104740</v>
      </c>
    </row>
    <row r="575" spans="1:16" x14ac:dyDescent="0.3">
      <c r="A575" s="2" t="str">
        <f>"Influencer" &amp;ROW(Table3[[#This Row],[Influencer Name]])</f>
        <v>Influencer575</v>
      </c>
      <c r="B575" s="2" t="s">
        <v>1014</v>
      </c>
      <c r="C575" s="2" t="s">
        <v>1020</v>
      </c>
      <c r="D575" t="s">
        <v>1074</v>
      </c>
      <c r="E575" t="str">
        <f>VLOOKUP(TRIM(Table3[[#This Row],[Brand]]), brand[], MATCH("Category", brand[#Headers], 0), FALSE)</f>
        <v>Food &amp; Beverages</v>
      </c>
      <c r="F575" s="2" t="s">
        <v>1029</v>
      </c>
      <c r="G575" s="3">
        <v>4645000</v>
      </c>
      <c r="H575" s="15">
        <v>349.2</v>
      </c>
      <c r="I575" s="3">
        <v>8727000</v>
      </c>
      <c r="J575" s="3">
        <v>811400</v>
      </c>
      <c r="K575" s="3" t="str">
        <f>IF(Table3[[#This Row],[Engagements]]&lt;100000, "low",IF(Table3[[#This Row],[Engagements]]&lt;500000,"medium","high"))</f>
        <v>high</v>
      </c>
      <c r="L575" s="2">
        <v>144470</v>
      </c>
      <c r="M575" s="2">
        <v>24226</v>
      </c>
      <c r="N575" s="2">
        <v>29170</v>
      </c>
      <c r="O575" s="3">
        <v>134090</v>
      </c>
      <c r="P575" s="9">
        <f>Table3[[#This Row],[Revenue Generated ($)]]-Table3[[#This Row],[Campaign Spend ($)]]</f>
        <v>104920</v>
      </c>
    </row>
    <row r="576" spans="1:16" x14ac:dyDescent="0.3">
      <c r="A576" s="2" t="str">
        <f>"Influencer" &amp;ROW(Table3[[#This Row],[Influencer Name]])</f>
        <v>Influencer576</v>
      </c>
      <c r="B576" s="2" t="s">
        <v>1015</v>
      </c>
      <c r="C576" s="2" t="s">
        <v>1021</v>
      </c>
      <c r="D576" t="s">
        <v>1050</v>
      </c>
      <c r="E576" t="str">
        <f>VLOOKUP(TRIM(Table3[[#This Row],[Brand]]), brand[], MATCH("Category", brand[#Headers], 0), FALSE)</f>
        <v>Food &amp; Beverages</v>
      </c>
      <c r="F576" s="2" t="s">
        <v>1030</v>
      </c>
      <c r="G576" s="3">
        <v>4653000</v>
      </c>
      <c r="H576" s="15">
        <v>349.8</v>
      </c>
      <c r="I576" s="3">
        <v>8742000</v>
      </c>
      <c r="J576" s="3">
        <v>812800</v>
      </c>
      <c r="K576" s="3" t="str">
        <f>IF(Table3[[#This Row],[Engagements]]&lt;100000, "low",IF(Table3[[#This Row],[Engagements]]&lt;500000,"medium","high"))</f>
        <v>high</v>
      </c>
      <c r="L576" s="3">
        <v>144720</v>
      </c>
      <c r="M576" s="2">
        <v>24268</v>
      </c>
      <c r="N576" s="2">
        <v>29220</v>
      </c>
      <c r="O576" s="3">
        <v>134320</v>
      </c>
      <c r="P576" s="9">
        <f>Table3[[#This Row],[Revenue Generated ($)]]-Table3[[#This Row],[Campaign Spend ($)]]</f>
        <v>105100</v>
      </c>
    </row>
    <row r="577" spans="1:16" x14ac:dyDescent="0.3">
      <c r="A577" s="2" t="str">
        <f>"Influencer" &amp;ROW(Table3[[#This Row],[Influencer Name]])</f>
        <v>Influencer577</v>
      </c>
      <c r="B577" s="2" t="s">
        <v>1016</v>
      </c>
      <c r="C577" s="2" t="s">
        <v>1017</v>
      </c>
      <c r="D577" t="s">
        <v>1051</v>
      </c>
      <c r="E577" t="str">
        <f>VLOOKUP(TRIM(Table3[[#This Row],[Brand]]), brand[], MATCH("Category", brand[#Headers], 0), FALSE)</f>
        <v>Food &amp; Beverages</v>
      </c>
      <c r="F577" s="2" t="s">
        <v>1031</v>
      </c>
      <c r="G577" s="3">
        <v>4661000</v>
      </c>
      <c r="H577" s="15">
        <v>350.4</v>
      </c>
      <c r="I577" s="3">
        <v>8757000</v>
      </c>
      <c r="J577" s="3">
        <v>814200</v>
      </c>
      <c r="K577" s="3" t="str">
        <f>IF(Table3[[#This Row],[Engagements]]&lt;100000, "low",IF(Table3[[#This Row],[Engagements]]&lt;500000,"medium","high"))</f>
        <v>high</v>
      </c>
      <c r="L577" s="3">
        <v>144970</v>
      </c>
      <c r="M577" s="2">
        <v>24310</v>
      </c>
      <c r="N577" s="2">
        <v>29270</v>
      </c>
      <c r="O577" s="3">
        <v>134550</v>
      </c>
      <c r="P577" s="9">
        <f>Table3[[#This Row],[Revenue Generated ($)]]-Table3[[#This Row],[Campaign Spend ($)]]</f>
        <v>105280</v>
      </c>
    </row>
    <row r="578" spans="1:16" x14ac:dyDescent="0.3">
      <c r="A578" s="2" t="str">
        <f>"Influencer" &amp;ROW(Table3[[#This Row],[Influencer Name]])</f>
        <v>Influencer578</v>
      </c>
      <c r="B578" s="2" t="s">
        <v>1014</v>
      </c>
      <c r="C578" s="2" t="s">
        <v>1018</v>
      </c>
      <c r="D578" s="2" t="s">
        <v>1038</v>
      </c>
      <c r="E578" s="2" t="str">
        <f>VLOOKUP(TRIM(Table3[[#This Row],[Brand]]), brand[], MATCH("Category", brand[#Headers], 0), FALSE)</f>
        <v>Fashion &amp; Beauty</v>
      </c>
      <c r="F578" s="2" t="s">
        <v>1026</v>
      </c>
      <c r="G578" s="3">
        <v>4669000</v>
      </c>
      <c r="H578" s="15">
        <v>351</v>
      </c>
      <c r="I578" s="3">
        <v>8772000</v>
      </c>
      <c r="J578" s="3">
        <v>815600</v>
      </c>
      <c r="K578" s="3" t="str">
        <f>IF(Table3[[#This Row],[Engagements]]&lt;100000, "low",IF(Table3[[#This Row],[Engagements]]&lt;500000,"medium","high"))</f>
        <v>high</v>
      </c>
      <c r="L578" s="3">
        <v>145220</v>
      </c>
      <c r="M578" s="2">
        <v>24352</v>
      </c>
      <c r="N578" s="2">
        <v>29320</v>
      </c>
      <c r="O578" s="3">
        <v>134780</v>
      </c>
      <c r="P578" s="9">
        <f>Table3[[#This Row],[Revenue Generated ($)]]-Table3[[#This Row],[Campaign Spend ($)]]</f>
        <v>105460</v>
      </c>
    </row>
    <row r="579" spans="1:16" x14ac:dyDescent="0.3">
      <c r="A579" s="2" t="str">
        <f>"Influencer" &amp;ROW(Table3[[#This Row],[Influencer Name]])</f>
        <v>Influencer579</v>
      </c>
      <c r="B579" s="2" t="s">
        <v>1015</v>
      </c>
      <c r="C579" s="2" t="s">
        <v>1019</v>
      </c>
      <c r="D579" s="2" t="s">
        <v>1036</v>
      </c>
      <c r="E579" s="2" t="str">
        <f>VLOOKUP(TRIM(Table3[[#This Row],[Brand]]), brand[], MATCH("Category", brand[#Headers], 0), FALSE)</f>
        <v>Fashion &amp; Beauty</v>
      </c>
      <c r="F579" s="2" t="s">
        <v>1027</v>
      </c>
      <c r="G579" s="3">
        <v>4677000</v>
      </c>
      <c r="H579" s="15">
        <v>351.6</v>
      </c>
      <c r="I579" s="3">
        <v>8787000</v>
      </c>
      <c r="J579" s="3">
        <v>817000</v>
      </c>
      <c r="K579" s="3" t="str">
        <f>IF(Table3[[#This Row],[Engagements]]&lt;100000, "low",IF(Table3[[#This Row],[Engagements]]&lt;500000,"medium","high"))</f>
        <v>high</v>
      </c>
      <c r="L579" s="3">
        <v>145470</v>
      </c>
      <c r="M579" s="2">
        <v>24394</v>
      </c>
      <c r="N579" s="2">
        <v>29370</v>
      </c>
      <c r="O579" s="3">
        <v>135010</v>
      </c>
      <c r="P579" s="9">
        <f>Table3[[#This Row],[Revenue Generated ($)]]-Table3[[#This Row],[Campaign Spend ($)]]</f>
        <v>105640</v>
      </c>
    </row>
    <row r="580" spans="1:16" x14ac:dyDescent="0.3">
      <c r="A580" s="2" t="str">
        <f>"Influencer" &amp;ROW(Table3[[#This Row],[Influencer Name]])</f>
        <v>Influencer580</v>
      </c>
      <c r="B580" s="2" t="s">
        <v>1016</v>
      </c>
      <c r="C580" s="2" t="s">
        <v>1020</v>
      </c>
      <c r="D580" s="2" t="s">
        <v>1034</v>
      </c>
      <c r="E580" s="2" t="str">
        <f>VLOOKUP(TRIM(Table3[[#This Row],[Brand]]), brand[], MATCH("Category", brand[#Headers], 0), FALSE)</f>
        <v>Fashion &amp; Beauty</v>
      </c>
      <c r="F580" s="2" t="s">
        <v>1028</v>
      </c>
      <c r="G580" s="3">
        <v>4685000</v>
      </c>
      <c r="H580" s="15">
        <v>352.2</v>
      </c>
      <c r="I580" s="3">
        <v>8802000</v>
      </c>
      <c r="J580" s="3">
        <v>818400</v>
      </c>
      <c r="K580" s="3" t="str">
        <f>IF(Table3[[#This Row],[Engagements]]&lt;100000, "low",IF(Table3[[#This Row],[Engagements]]&lt;500000,"medium","high"))</f>
        <v>high</v>
      </c>
      <c r="L580" s="2">
        <v>145720</v>
      </c>
      <c r="M580" s="2">
        <v>24436</v>
      </c>
      <c r="N580" s="2">
        <v>29420</v>
      </c>
      <c r="O580" s="3">
        <v>135240</v>
      </c>
      <c r="P580" s="9">
        <f>Table3[[#This Row],[Revenue Generated ($)]]-Table3[[#This Row],[Campaign Spend ($)]]</f>
        <v>105820</v>
      </c>
    </row>
    <row r="581" spans="1:16" x14ac:dyDescent="0.3">
      <c r="A581" s="2" t="str">
        <f>"Influencer" &amp;ROW(Table3[[#This Row],[Influencer Name]])</f>
        <v>Influencer581</v>
      </c>
      <c r="B581" s="2" t="s">
        <v>1014</v>
      </c>
      <c r="C581" s="2" t="s">
        <v>1021</v>
      </c>
      <c r="D581" s="2" t="s">
        <v>1033</v>
      </c>
      <c r="E581" s="2" t="str">
        <f>VLOOKUP(TRIM(Table3[[#This Row],[Brand]]), brand[], MATCH("Category", brand[#Headers], 0), FALSE)</f>
        <v>Fashion &amp; Beauty</v>
      </c>
      <c r="F581" s="2" t="s">
        <v>1029</v>
      </c>
      <c r="G581" s="3">
        <v>4693000</v>
      </c>
      <c r="H581" s="15">
        <v>352.8</v>
      </c>
      <c r="I581" s="3">
        <v>8817000</v>
      </c>
      <c r="J581" s="3">
        <v>819800</v>
      </c>
      <c r="K581" s="3" t="str">
        <f>IF(Table3[[#This Row],[Engagements]]&lt;100000, "low",IF(Table3[[#This Row],[Engagements]]&lt;500000,"medium","high"))</f>
        <v>high</v>
      </c>
      <c r="L581" s="3">
        <v>145970</v>
      </c>
      <c r="M581" s="2">
        <v>24478</v>
      </c>
      <c r="N581" s="2">
        <v>29470</v>
      </c>
      <c r="O581" s="3">
        <v>135470</v>
      </c>
      <c r="P581" s="9">
        <f>Table3[[#This Row],[Revenue Generated ($)]]-Table3[[#This Row],[Campaign Spend ($)]]</f>
        <v>106000</v>
      </c>
    </row>
    <row r="582" spans="1:16" x14ac:dyDescent="0.3">
      <c r="A582" s="2" t="str">
        <f>"Influencer" &amp;ROW(Table3[[#This Row],[Influencer Name]])</f>
        <v>Influencer582</v>
      </c>
      <c r="B582" s="2" t="s">
        <v>1015</v>
      </c>
      <c r="C582" s="2" t="s">
        <v>1017</v>
      </c>
      <c r="D582" s="2" t="s">
        <v>1032</v>
      </c>
      <c r="E582" s="2" t="str">
        <f>VLOOKUP(TRIM(Table3[[#This Row],[Brand]]), brand[], MATCH("Category", brand[#Headers], 0), FALSE)</f>
        <v>Fashion &amp; Beauty</v>
      </c>
      <c r="F582" s="2" t="s">
        <v>1030</v>
      </c>
      <c r="G582" s="3">
        <v>4701000</v>
      </c>
      <c r="H582" s="15">
        <v>353.4</v>
      </c>
      <c r="I582" s="3">
        <v>8832000</v>
      </c>
      <c r="J582" s="3">
        <v>821200</v>
      </c>
      <c r="K582" s="3" t="str">
        <f>IF(Table3[[#This Row],[Engagements]]&lt;100000, "low",IF(Table3[[#This Row],[Engagements]]&lt;500000,"medium","high"))</f>
        <v>high</v>
      </c>
      <c r="L582" s="3">
        <v>146220</v>
      </c>
      <c r="M582" s="2">
        <v>24520</v>
      </c>
      <c r="N582" s="2">
        <v>29520</v>
      </c>
      <c r="O582" s="3">
        <v>135700</v>
      </c>
      <c r="P582" s="9">
        <f>Table3[[#This Row],[Revenue Generated ($)]]-Table3[[#This Row],[Campaign Spend ($)]]</f>
        <v>106180</v>
      </c>
    </row>
    <row r="583" spans="1:16" x14ac:dyDescent="0.3">
      <c r="A583" s="2" t="str">
        <f>"Influencer" &amp;ROW(Table3[[#This Row],[Influencer Name]])</f>
        <v>Influencer583</v>
      </c>
      <c r="B583" s="2" t="s">
        <v>1016</v>
      </c>
      <c r="C583" s="2" t="s">
        <v>1018</v>
      </c>
      <c r="D583" s="2" t="s">
        <v>1035</v>
      </c>
      <c r="E583" s="2" t="str">
        <f>VLOOKUP(TRIM(Table3[[#This Row],[Brand]]), brand[], MATCH("Category", brand[#Headers], 0), FALSE)</f>
        <v>Fashion &amp; Beauty</v>
      </c>
      <c r="F583" s="2" t="s">
        <v>1031</v>
      </c>
      <c r="G583" s="3">
        <v>4709000</v>
      </c>
      <c r="H583" s="15">
        <v>354</v>
      </c>
      <c r="I583" s="3">
        <v>8847000</v>
      </c>
      <c r="J583" s="3">
        <v>822600</v>
      </c>
      <c r="K583" s="3" t="str">
        <f>IF(Table3[[#This Row],[Engagements]]&lt;100000, "low",IF(Table3[[#This Row],[Engagements]]&lt;500000,"medium","high"))</f>
        <v>high</v>
      </c>
      <c r="L583" s="3">
        <v>146470</v>
      </c>
      <c r="M583" s="2">
        <v>24562</v>
      </c>
      <c r="N583" s="2">
        <v>29570</v>
      </c>
      <c r="O583" s="3">
        <v>135930</v>
      </c>
      <c r="P583" s="9">
        <f>Table3[[#This Row],[Revenue Generated ($)]]-Table3[[#This Row],[Campaign Spend ($)]]</f>
        <v>106360</v>
      </c>
    </row>
    <row r="584" spans="1:16" x14ac:dyDescent="0.3">
      <c r="A584" s="2" t="str">
        <f>"Influencer" &amp;ROW(Table3[[#This Row],[Influencer Name]])</f>
        <v>Influencer584</v>
      </c>
      <c r="B584" s="2" t="s">
        <v>1014</v>
      </c>
      <c r="C584" s="2" t="s">
        <v>1019</v>
      </c>
      <c r="D584" s="2" t="s">
        <v>1037</v>
      </c>
      <c r="E584" s="2" t="str">
        <f>VLOOKUP(TRIM(Table3[[#This Row],[Brand]]), brand[], MATCH("Category", brand[#Headers], 0), FALSE)</f>
        <v>Fashion &amp; Beauty</v>
      </c>
      <c r="F584" s="2" t="s">
        <v>1026</v>
      </c>
      <c r="G584" s="3">
        <v>4717000</v>
      </c>
      <c r="H584" s="15">
        <v>354.6</v>
      </c>
      <c r="I584" s="3">
        <v>8862000</v>
      </c>
      <c r="J584" s="3">
        <v>824000</v>
      </c>
      <c r="K584" s="3" t="str">
        <f>IF(Table3[[#This Row],[Engagements]]&lt;100000, "low",IF(Table3[[#This Row],[Engagements]]&lt;500000,"medium","high"))</f>
        <v>high</v>
      </c>
      <c r="L584" s="3">
        <v>146720</v>
      </c>
      <c r="M584" s="2">
        <v>24604</v>
      </c>
      <c r="N584" s="2">
        <v>29620</v>
      </c>
      <c r="O584" s="3">
        <v>136160</v>
      </c>
      <c r="P584" s="9">
        <f>Table3[[#This Row],[Revenue Generated ($)]]-Table3[[#This Row],[Campaign Spend ($)]]</f>
        <v>106540</v>
      </c>
    </row>
    <row r="585" spans="1:16" ht="33" x14ac:dyDescent="0.3">
      <c r="A585" s="2" t="str">
        <f>"Influencer" &amp;ROW(Table3[[#This Row],[Influencer Name]])</f>
        <v>Influencer585</v>
      </c>
      <c r="B585" s="2" t="s">
        <v>1015</v>
      </c>
      <c r="C585" s="2" t="s">
        <v>1017</v>
      </c>
      <c r="D585" s="2" t="s">
        <v>1073</v>
      </c>
      <c r="E585" s="2" t="str">
        <f>VLOOKUP(TRIM(Table3[[#This Row],[Brand]]), brand[], MATCH("Category", brand[#Headers], 0), FALSE)</f>
        <v>Food &amp; Beverages</v>
      </c>
      <c r="F585" s="2" t="s">
        <v>1027</v>
      </c>
      <c r="G585" s="3">
        <v>4725000</v>
      </c>
      <c r="H585" s="15">
        <v>355.2</v>
      </c>
      <c r="I585" s="3">
        <v>8877000</v>
      </c>
      <c r="J585" s="3">
        <v>825400</v>
      </c>
      <c r="K585" s="3" t="str">
        <f>IF(Table3[[#This Row],[Engagements]]&lt;100000, "low",IF(Table3[[#This Row],[Engagements]]&lt;500000,"medium","high"))</f>
        <v>high</v>
      </c>
      <c r="L585" s="2">
        <v>146970</v>
      </c>
      <c r="M585" s="2">
        <v>24646</v>
      </c>
      <c r="N585" s="2">
        <v>29670</v>
      </c>
      <c r="O585" s="3">
        <v>136390</v>
      </c>
      <c r="P585" s="9">
        <f>Table3[[#This Row],[Revenue Generated ($)]]-Table3[[#This Row],[Campaign Spend ($)]]</f>
        <v>106720</v>
      </c>
    </row>
    <row r="586" spans="1:16" x14ac:dyDescent="0.3">
      <c r="A586" s="2" t="str">
        <f>"Influencer" &amp;ROW(Table3[[#This Row],[Influencer Name]])</f>
        <v>Influencer586</v>
      </c>
      <c r="B586" s="2" t="s">
        <v>1016</v>
      </c>
      <c r="C586" s="2" t="s">
        <v>1017</v>
      </c>
      <c r="D586" s="2" t="s">
        <v>1037</v>
      </c>
      <c r="E586" s="2" t="str">
        <f>VLOOKUP(TRIM(Table3[[#This Row],[Brand]]), brand[], MATCH("Category", brand[#Headers], 0), FALSE)</f>
        <v>Fashion &amp; Beauty</v>
      </c>
      <c r="F586" s="2" t="s">
        <v>1028</v>
      </c>
      <c r="G586" s="3">
        <v>4733000</v>
      </c>
      <c r="H586" s="15">
        <v>355.8</v>
      </c>
      <c r="I586" s="3">
        <v>8892000</v>
      </c>
      <c r="J586" s="3">
        <v>826800</v>
      </c>
      <c r="K586" s="3" t="str">
        <f>IF(Table3[[#This Row],[Engagements]]&lt;100000, "low",IF(Table3[[#This Row],[Engagements]]&lt;500000,"medium","high"))</f>
        <v>high</v>
      </c>
      <c r="L586" s="3">
        <v>147220</v>
      </c>
      <c r="M586" s="2">
        <v>24688</v>
      </c>
      <c r="N586" s="2">
        <v>29720</v>
      </c>
      <c r="O586" s="3">
        <v>136620</v>
      </c>
      <c r="P586" s="9">
        <f>Table3[[#This Row],[Revenue Generated ($)]]-Table3[[#This Row],[Campaign Spend ($)]]</f>
        <v>106900</v>
      </c>
    </row>
    <row r="587" spans="1:16" x14ac:dyDescent="0.3">
      <c r="A587" s="2" t="str">
        <f>"Influencer" &amp;ROW(Table3[[#This Row],[Influencer Name]])</f>
        <v>Influencer587</v>
      </c>
      <c r="B587" s="2" t="s">
        <v>1014</v>
      </c>
      <c r="C587" s="2" t="s">
        <v>1017</v>
      </c>
      <c r="D587" s="2" t="s">
        <v>1037</v>
      </c>
      <c r="E587" s="2" t="str">
        <f>VLOOKUP(TRIM(Table3[[#This Row],[Brand]]), brand[], MATCH("Category", brand[#Headers], 0), FALSE)</f>
        <v>Fashion &amp; Beauty</v>
      </c>
      <c r="F587" s="2" t="s">
        <v>1029</v>
      </c>
      <c r="G587" s="3">
        <v>4741000</v>
      </c>
      <c r="H587" s="15">
        <v>356.4</v>
      </c>
      <c r="I587" s="3">
        <v>8907000</v>
      </c>
      <c r="J587" s="3">
        <v>828200</v>
      </c>
      <c r="K587" s="3" t="str">
        <f>IF(Table3[[#This Row],[Engagements]]&lt;100000, "low",IF(Table3[[#This Row],[Engagements]]&lt;500000,"medium","high"))</f>
        <v>high</v>
      </c>
      <c r="L587" s="3">
        <v>147470</v>
      </c>
      <c r="M587" s="2">
        <v>24730</v>
      </c>
      <c r="N587" s="2">
        <v>29770</v>
      </c>
      <c r="O587" s="3">
        <v>136850</v>
      </c>
      <c r="P587" s="9">
        <f>Table3[[#This Row],[Revenue Generated ($)]]-Table3[[#This Row],[Campaign Spend ($)]]</f>
        <v>107080</v>
      </c>
    </row>
    <row r="588" spans="1:16" x14ac:dyDescent="0.3">
      <c r="A588" s="2" t="str">
        <f>"Influencer" &amp;ROW(Table3[[#This Row],[Influencer Name]])</f>
        <v>Influencer588</v>
      </c>
      <c r="B588" s="2" t="s">
        <v>1015</v>
      </c>
      <c r="C588" s="2" t="s">
        <v>1017</v>
      </c>
      <c r="D588" t="s">
        <v>1039</v>
      </c>
      <c r="E588" t="str">
        <f>VLOOKUP(TRIM(Table3[[#This Row],[Brand]]), brand[], MATCH("Category", brand[#Headers], 0), FALSE)</f>
        <v>E-commerce &amp; Online Services</v>
      </c>
      <c r="F588" s="2" t="s">
        <v>1030</v>
      </c>
      <c r="G588" s="3">
        <v>4749000</v>
      </c>
      <c r="H588" s="15">
        <v>357</v>
      </c>
      <c r="I588" s="3">
        <v>8922000</v>
      </c>
      <c r="J588" s="3">
        <v>829600</v>
      </c>
      <c r="K588" s="3" t="str">
        <f>IF(Table3[[#This Row],[Engagements]]&lt;100000, "low",IF(Table3[[#This Row],[Engagements]]&lt;500000,"medium","high"))</f>
        <v>high</v>
      </c>
      <c r="L588" s="3">
        <v>147720</v>
      </c>
      <c r="M588" s="2">
        <v>24772</v>
      </c>
      <c r="N588" s="2">
        <v>29820</v>
      </c>
      <c r="O588" s="3">
        <v>137080</v>
      </c>
      <c r="P588" s="9">
        <f>Table3[[#This Row],[Revenue Generated ($)]]-Table3[[#This Row],[Campaign Spend ($)]]</f>
        <v>107260</v>
      </c>
    </row>
    <row r="589" spans="1:16" x14ac:dyDescent="0.3">
      <c r="A589" s="2" t="str">
        <f>"Influencer" &amp;ROW(Table3[[#This Row],[Influencer Name]])</f>
        <v>Influencer589</v>
      </c>
      <c r="B589" s="2" t="s">
        <v>1016</v>
      </c>
      <c r="C589" s="2" t="s">
        <v>1017</v>
      </c>
      <c r="D589" t="s">
        <v>1040</v>
      </c>
      <c r="E589" t="str">
        <f>VLOOKUP(TRIM(Table3[[#This Row],[Brand]]), brand[], MATCH("Category", brand[#Headers], 0), FALSE)</f>
        <v>E-commerce &amp; Online Services</v>
      </c>
      <c r="F589" s="2" t="s">
        <v>1031</v>
      </c>
      <c r="G589" s="3">
        <v>4757000</v>
      </c>
      <c r="H589" s="15">
        <v>357.6</v>
      </c>
      <c r="I589" s="3">
        <v>8937000</v>
      </c>
      <c r="J589" s="3">
        <v>831000</v>
      </c>
      <c r="K589" s="3" t="str">
        <f>IF(Table3[[#This Row],[Engagements]]&lt;100000, "low",IF(Table3[[#This Row],[Engagements]]&lt;500000,"medium","high"))</f>
        <v>high</v>
      </c>
      <c r="L589" s="3">
        <v>147970</v>
      </c>
      <c r="M589" s="2">
        <v>24814</v>
      </c>
      <c r="N589" s="2">
        <v>29870</v>
      </c>
      <c r="O589" s="3">
        <v>137310</v>
      </c>
      <c r="P589" s="9">
        <f>Table3[[#This Row],[Revenue Generated ($)]]-Table3[[#This Row],[Campaign Spend ($)]]</f>
        <v>107440</v>
      </c>
    </row>
    <row r="590" spans="1:16" x14ac:dyDescent="0.3">
      <c r="A590" s="2" t="str">
        <f>"Influencer" &amp;ROW(Table3[[#This Row],[Influencer Name]])</f>
        <v>Influencer590</v>
      </c>
      <c r="B590" s="2" t="s">
        <v>1014</v>
      </c>
      <c r="C590" s="2" t="s">
        <v>1017</v>
      </c>
      <c r="D590" t="s">
        <v>1041</v>
      </c>
      <c r="E590" t="str">
        <f>VLOOKUP(TRIM(Table3[[#This Row],[Brand]]), brand[], MATCH("Category", brand[#Headers], 0), FALSE)</f>
        <v>E-commerce &amp; Online Services</v>
      </c>
      <c r="F590" s="2" t="s">
        <v>1026</v>
      </c>
      <c r="G590" s="3">
        <v>4765000</v>
      </c>
      <c r="H590" s="15">
        <v>358.2</v>
      </c>
      <c r="I590" s="3">
        <v>8952000</v>
      </c>
      <c r="J590" s="3">
        <v>832400</v>
      </c>
      <c r="K590" s="3" t="str">
        <f>IF(Table3[[#This Row],[Engagements]]&lt;100000, "low",IF(Table3[[#This Row],[Engagements]]&lt;500000,"medium","high"))</f>
        <v>high</v>
      </c>
      <c r="L590" s="2">
        <v>148220</v>
      </c>
      <c r="M590" s="2">
        <v>24856</v>
      </c>
      <c r="N590" s="2">
        <v>29920</v>
      </c>
      <c r="O590" s="3">
        <v>137540</v>
      </c>
      <c r="P590" s="9">
        <f>Table3[[#This Row],[Revenue Generated ($)]]-Table3[[#This Row],[Campaign Spend ($)]]</f>
        <v>107620</v>
      </c>
    </row>
    <row r="591" spans="1:16" x14ac:dyDescent="0.3">
      <c r="A591" s="2" t="str">
        <f>"Influencer" &amp;ROW(Table3[[#This Row],[Influencer Name]])</f>
        <v>Influencer591</v>
      </c>
      <c r="B591" s="2" t="s">
        <v>1015</v>
      </c>
      <c r="C591" s="2" t="s">
        <v>1017</v>
      </c>
      <c r="D591" t="s">
        <v>1042</v>
      </c>
      <c r="E591" t="str">
        <f>VLOOKUP(TRIM(Table3[[#This Row],[Brand]]), brand[], MATCH("Category", brand[#Headers], 0), FALSE)</f>
        <v>E-commerce &amp; Online Services</v>
      </c>
      <c r="F591" s="2" t="s">
        <v>1027</v>
      </c>
      <c r="G591" s="3">
        <v>4773000</v>
      </c>
      <c r="H591" s="15">
        <v>358.8</v>
      </c>
      <c r="I591" s="3">
        <v>8967000</v>
      </c>
      <c r="J591" s="3">
        <v>833800</v>
      </c>
      <c r="K591" s="3" t="str">
        <f>IF(Table3[[#This Row],[Engagements]]&lt;100000, "low",IF(Table3[[#This Row],[Engagements]]&lt;500000,"medium","high"))</f>
        <v>high</v>
      </c>
      <c r="L591" s="3">
        <v>148470</v>
      </c>
      <c r="M591" s="2">
        <v>24898</v>
      </c>
      <c r="N591" s="2">
        <v>29970</v>
      </c>
      <c r="O591" s="3">
        <v>137770</v>
      </c>
      <c r="P591" s="9">
        <f>Table3[[#This Row],[Revenue Generated ($)]]-Table3[[#This Row],[Campaign Spend ($)]]</f>
        <v>107800</v>
      </c>
    </row>
    <row r="592" spans="1:16" x14ac:dyDescent="0.3">
      <c r="A592" s="2" t="str">
        <f>"Influencer" &amp;ROW(Table3[[#This Row],[Influencer Name]])</f>
        <v>Influencer592</v>
      </c>
      <c r="B592" s="2" t="s">
        <v>1016</v>
      </c>
      <c r="C592" s="2" t="s">
        <v>1017</v>
      </c>
      <c r="D592" t="s">
        <v>1043</v>
      </c>
      <c r="E592" t="str">
        <f>VLOOKUP(TRIM(Table3[[#This Row],[Brand]]), brand[], MATCH("Category", brand[#Headers], 0), FALSE)</f>
        <v>E-commerce &amp; Online Services</v>
      </c>
      <c r="F592" s="2" t="s">
        <v>1028</v>
      </c>
      <c r="G592" s="3">
        <v>4781000</v>
      </c>
      <c r="H592" s="15">
        <v>359.4</v>
      </c>
      <c r="I592" s="3">
        <v>8982000</v>
      </c>
      <c r="J592" s="3">
        <v>835200</v>
      </c>
      <c r="K592" s="3" t="str">
        <f>IF(Table3[[#This Row],[Engagements]]&lt;100000, "low",IF(Table3[[#This Row],[Engagements]]&lt;500000,"medium","high"))</f>
        <v>high</v>
      </c>
      <c r="L592" s="3">
        <v>148720</v>
      </c>
      <c r="M592" s="2">
        <v>24940</v>
      </c>
      <c r="N592" s="2">
        <v>30020</v>
      </c>
      <c r="O592" s="3">
        <v>138000</v>
      </c>
      <c r="P592" s="9">
        <f>Table3[[#This Row],[Revenue Generated ($)]]-Table3[[#This Row],[Campaign Spend ($)]]</f>
        <v>107980</v>
      </c>
    </row>
    <row r="593" spans="1:16" ht="33" x14ac:dyDescent="0.3">
      <c r="A593" s="2" t="str">
        <f>"Influencer" &amp;ROW(Table3[[#This Row],[Influencer Name]])</f>
        <v>Influencer593</v>
      </c>
      <c r="B593" s="2" t="s">
        <v>1014</v>
      </c>
      <c r="C593" s="2" t="s">
        <v>1017</v>
      </c>
      <c r="D593" s="2" t="s">
        <v>1044</v>
      </c>
      <c r="E593" s="2" t="str">
        <f>VLOOKUP(TRIM(Table3[[#This Row],[Brand]]), brand[], MATCH("Category", brand[#Headers], 0), FALSE)</f>
        <v>Technology &amp; Gadgets</v>
      </c>
      <c r="F593" s="2" t="s">
        <v>1029</v>
      </c>
      <c r="G593" s="3">
        <v>4789000</v>
      </c>
      <c r="H593" s="15">
        <v>360</v>
      </c>
      <c r="I593" s="3">
        <v>8997000</v>
      </c>
      <c r="J593" s="3">
        <v>836600</v>
      </c>
      <c r="K593" s="3" t="str">
        <f>IF(Table3[[#This Row],[Engagements]]&lt;100000, "low",IF(Table3[[#This Row],[Engagements]]&lt;500000,"medium","high"))</f>
        <v>high</v>
      </c>
      <c r="L593" s="3">
        <v>148970</v>
      </c>
      <c r="M593" s="2">
        <v>24982</v>
      </c>
      <c r="N593" s="2">
        <v>30070</v>
      </c>
      <c r="O593" s="3">
        <v>138230</v>
      </c>
      <c r="P593" s="9">
        <f>Table3[[#This Row],[Revenue Generated ($)]]-Table3[[#This Row],[Campaign Spend ($)]]</f>
        <v>108160</v>
      </c>
    </row>
    <row r="594" spans="1:16" ht="33" x14ac:dyDescent="0.3">
      <c r="A594" s="2" t="str">
        <f>"Influencer" &amp;ROW(Table3[[#This Row],[Influencer Name]])</f>
        <v>Influencer594</v>
      </c>
      <c r="B594" s="2" t="s">
        <v>1015</v>
      </c>
      <c r="C594" s="2" t="s">
        <v>1019</v>
      </c>
      <c r="D594" s="2" t="s">
        <v>1045</v>
      </c>
      <c r="E594" s="2" t="str">
        <f>VLOOKUP(TRIM(Table3[[#This Row],[Brand]]), brand[], MATCH("Category", brand[#Headers], 0), FALSE)</f>
        <v>Technology &amp; Gadgets</v>
      </c>
      <c r="F594" s="2" t="s">
        <v>1030</v>
      </c>
      <c r="G594" s="3">
        <v>4797000</v>
      </c>
      <c r="H594" s="15">
        <v>360.6</v>
      </c>
      <c r="I594" s="3">
        <v>9012000</v>
      </c>
      <c r="J594" s="3">
        <v>838000</v>
      </c>
      <c r="K594" s="3" t="str">
        <f>IF(Table3[[#This Row],[Engagements]]&lt;100000, "low",IF(Table3[[#This Row],[Engagements]]&lt;500000,"medium","high"))</f>
        <v>high</v>
      </c>
      <c r="L594" s="3">
        <v>149220</v>
      </c>
      <c r="M594" s="2">
        <v>25024</v>
      </c>
      <c r="N594" s="2">
        <v>30120</v>
      </c>
      <c r="O594" s="3">
        <v>138460</v>
      </c>
      <c r="P594" s="9">
        <f>Table3[[#This Row],[Revenue Generated ($)]]-Table3[[#This Row],[Campaign Spend ($)]]</f>
        <v>108340</v>
      </c>
    </row>
    <row r="595" spans="1:16" ht="33" x14ac:dyDescent="0.3">
      <c r="A595" s="2" t="str">
        <f>"Influencer" &amp;ROW(Table3[[#This Row],[Influencer Name]])</f>
        <v>Influencer595</v>
      </c>
      <c r="B595" s="2" t="s">
        <v>1016</v>
      </c>
      <c r="C595" s="2" t="s">
        <v>1020</v>
      </c>
      <c r="D595" s="2" t="s">
        <v>1046</v>
      </c>
      <c r="E595" s="2" t="str">
        <f>VLOOKUP(TRIM(Table3[[#This Row],[Brand]]), brand[], MATCH("Category", brand[#Headers], 0), FALSE)</f>
        <v>Technology &amp; Gadgets</v>
      </c>
      <c r="F595" s="2" t="s">
        <v>1031</v>
      </c>
      <c r="G595" s="3">
        <v>4805000</v>
      </c>
      <c r="H595" s="15">
        <v>361.2</v>
      </c>
      <c r="I595" s="3">
        <v>9027000</v>
      </c>
      <c r="J595" s="3">
        <v>839400</v>
      </c>
      <c r="K595" s="3" t="str">
        <f>IF(Table3[[#This Row],[Engagements]]&lt;100000, "low",IF(Table3[[#This Row],[Engagements]]&lt;500000,"medium","high"))</f>
        <v>high</v>
      </c>
      <c r="L595" s="2">
        <v>149470</v>
      </c>
      <c r="M595" s="2">
        <v>25066</v>
      </c>
      <c r="N595" s="2">
        <v>30170</v>
      </c>
      <c r="O595" s="3">
        <v>138690</v>
      </c>
      <c r="P595" s="9">
        <f>Table3[[#This Row],[Revenue Generated ($)]]-Table3[[#This Row],[Campaign Spend ($)]]</f>
        <v>108520</v>
      </c>
    </row>
    <row r="596" spans="1:16" x14ac:dyDescent="0.3">
      <c r="A596" s="2" t="str">
        <f>"Influencer" &amp;ROW(Table3[[#This Row],[Influencer Name]])</f>
        <v>Influencer596</v>
      </c>
      <c r="B596" s="2" t="s">
        <v>1014</v>
      </c>
      <c r="C596" s="2" t="s">
        <v>1021</v>
      </c>
      <c r="D596" s="2" t="s">
        <v>1047</v>
      </c>
      <c r="E596" s="2" t="str">
        <f>VLOOKUP(TRIM(Table3[[#This Row],[Brand]]), brand[], MATCH("Category", brand[#Headers], 0), FALSE)</f>
        <v>Lifestyle &amp; Fitness</v>
      </c>
      <c r="F596" s="2" t="s">
        <v>1026</v>
      </c>
      <c r="G596" s="3">
        <v>4813000</v>
      </c>
      <c r="H596" s="15">
        <v>361.8</v>
      </c>
      <c r="I596" s="3">
        <v>9042000</v>
      </c>
      <c r="J596" s="3">
        <v>840800</v>
      </c>
      <c r="K596" s="3" t="str">
        <f>IF(Table3[[#This Row],[Engagements]]&lt;100000, "low",IF(Table3[[#This Row],[Engagements]]&lt;500000,"medium","high"))</f>
        <v>high</v>
      </c>
      <c r="L596" s="3">
        <v>149720</v>
      </c>
      <c r="M596" s="2">
        <v>25108</v>
      </c>
      <c r="N596" s="2">
        <v>30220</v>
      </c>
      <c r="O596" s="3">
        <v>138920</v>
      </c>
      <c r="P596" s="9">
        <f>Table3[[#This Row],[Revenue Generated ($)]]-Table3[[#This Row],[Campaign Spend ($)]]</f>
        <v>108700</v>
      </c>
    </row>
    <row r="597" spans="1:16" x14ac:dyDescent="0.3">
      <c r="A597" s="2" t="str">
        <f>"Influencer" &amp;ROW(Table3[[#This Row],[Influencer Name]])</f>
        <v>Influencer597</v>
      </c>
      <c r="B597" s="2" t="s">
        <v>1015</v>
      </c>
      <c r="C597" s="2" t="s">
        <v>1017</v>
      </c>
      <c r="D597" s="2" t="s">
        <v>1048</v>
      </c>
      <c r="E597" s="2" t="str">
        <f>VLOOKUP(TRIM(Table3[[#This Row],[Brand]]), brand[], MATCH("Category", brand[#Headers], 0), FALSE)</f>
        <v>Lifestyle &amp; Fitness</v>
      </c>
      <c r="F597" s="2" t="s">
        <v>1027</v>
      </c>
      <c r="G597" s="3">
        <v>4821000</v>
      </c>
      <c r="H597" s="15">
        <v>362.4</v>
      </c>
      <c r="I597" s="3">
        <v>9057000</v>
      </c>
      <c r="J597" s="3">
        <v>842200</v>
      </c>
      <c r="K597" s="3" t="str">
        <f>IF(Table3[[#This Row],[Engagements]]&lt;100000, "low",IF(Table3[[#This Row],[Engagements]]&lt;500000,"medium","high"))</f>
        <v>high</v>
      </c>
      <c r="L597" s="3">
        <v>149970</v>
      </c>
      <c r="M597" s="2">
        <v>25150</v>
      </c>
      <c r="N597" s="2">
        <v>30270</v>
      </c>
      <c r="O597" s="3">
        <v>139150</v>
      </c>
      <c r="P597" s="9">
        <f>Table3[[#This Row],[Revenue Generated ($)]]-Table3[[#This Row],[Campaign Spend ($)]]</f>
        <v>108880</v>
      </c>
    </row>
    <row r="598" spans="1:16" x14ac:dyDescent="0.3">
      <c r="A598" s="2" t="str">
        <f>"Influencer" &amp;ROW(Table3[[#This Row],[Influencer Name]])</f>
        <v>Influencer598</v>
      </c>
      <c r="B598" s="2" t="s">
        <v>1016</v>
      </c>
      <c r="C598" s="2" t="s">
        <v>1018</v>
      </c>
      <c r="D598" t="s">
        <v>1049</v>
      </c>
      <c r="E598" t="str">
        <f>VLOOKUP(TRIM(Table3[[#This Row],[Brand]]), brand[], MATCH("Category", brand[#Headers], 0), FALSE)</f>
        <v>Food &amp; Beverages</v>
      </c>
      <c r="F598" s="2" t="s">
        <v>1028</v>
      </c>
      <c r="G598" s="3">
        <v>4829000</v>
      </c>
      <c r="H598" s="15">
        <v>363</v>
      </c>
      <c r="I598" s="3">
        <v>9072000</v>
      </c>
      <c r="J598" s="3">
        <v>843600</v>
      </c>
      <c r="K598" s="3" t="str">
        <f>IF(Table3[[#This Row],[Engagements]]&lt;100000, "low",IF(Table3[[#This Row],[Engagements]]&lt;500000,"medium","high"))</f>
        <v>high</v>
      </c>
      <c r="L598" s="3">
        <v>150220</v>
      </c>
      <c r="M598" s="2">
        <v>25192</v>
      </c>
      <c r="N598" s="2">
        <v>30320</v>
      </c>
      <c r="O598" s="3">
        <v>139380</v>
      </c>
      <c r="P598" s="9">
        <f>Table3[[#This Row],[Revenue Generated ($)]]-Table3[[#This Row],[Campaign Spend ($)]]</f>
        <v>109060</v>
      </c>
    </row>
    <row r="599" spans="1:16" x14ac:dyDescent="0.3">
      <c r="A599" s="2" t="str">
        <f>"Influencer" &amp;ROW(Table3[[#This Row],[Influencer Name]])</f>
        <v>Influencer599</v>
      </c>
      <c r="B599" s="2" t="s">
        <v>1014</v>
      </c>
      <c r="C599" s="2" t="s">
        <v>1019</v>
      </c>
      <c r="D599" t="s">
        <v>1074</v>
      </c>
      <c r="E599" t="str">
        <f>VLOOKUP(TRIM(Table3[[#This Row],[Brand]]), brand[], MATCH("Category", brand[#Headers], 0), FALSE)</f>
        <v>Food &amp; Beverages</v>
      </c>
      <c r="F599" s="2" t="s">
        <v>1029</v>
      </c>
      <c r="G599" s="3">
        <v>4837000</v>
      </c>
      <c r="H599" s="15">
        <v>363.6</v>
      </c>
      <c r="I599" s="3">
        <v>9087000</v>
      </c>
      <c r="J599" s="3">
        <v>845000</v>
      </c>
      <c r="K599" s="3" t="str">
        <f>IF(Table3[[#This Row],[Engagements]]&lt;100000, "low",IF(Table3[[#This Row],[Engagements]]&lt;500000,"medium","high"))</f>
        <v>high</v>
      </c>
      <c r="L599" s="3">
        <v>150470</v>
      </c>
      <c r="M599" s="2">
        <v>25234</v>
      </c>
      <c r="N599" s="2">
        <v>30370</v>
      </c>
      <c r="O599" s="3">
        <v>139610</v>
      </c>
      <c r="P599" s="9">
        <f>Table3[[#This Row],[Revenue Generated ($)]]-Table3[[#This Row],[Campaign Spend ($)]]</f>
        <v>109240</v>
      </c>
    </row>
    <row r="600" spans="1:16" x14ac:dyDescent="0.3">
      <c r="A600" s="2" t="str">
        <f>"Influencer" &amp;ROW(Table3[[#This Row],[Influencer Name]])</f>
        <v>Influencer600</v>
      </c>
      <c r="B600" s="2" t="s">
        <v>1015</v>
      </c>
      <c r="C600" s="2" t="s">
        <v>1020</v>
      </c>
      <c r="D600" t="s">
        <v>1050</v>
      </c>
      <c r="E600" t="str">
        <f>VLOOKUP(TRIM(Table3[[#This Row],[Brand]]), brand[], MATCH("Category", brand[#Headers], 0), FALSE)</f>
        <v>Food &amp; Beverages</v>
      </c>
      <c r="F600" s="2" t="s">
        <v>1030</v>
      </c>
      <c r="G600" s="3">
        <v>4845000</v>
      </c>
      <c r="H600" s="15">
        <v>364.2</v>
      </c>
      <c r="I600" s="3">
        <v>9102000</v>
      </c>
      <c r="J600" s="3">
        <v>846400</v>
      </c>
      <c r="K600" s="3" t="str">
        <f>IF(Table3[[#This Row],[Engagements]]&lt;100000, "low",IF(Table3[[#This Row],[Engagements]]&lt;500000,"medium","high"))</f>
        <v>high</v>
      </c>
      <c r="L600" s="2">
        <v>150720</v>
      </c>
      <c r="M600" s="2">
        <v>25276</v>
      </c>
      <c r="N600" s="2">
        <v>30420</v>
      </c>
      <c r="O600" s="3">
        <v>139840</v>
      </c>
      <c r="P600" s="9">
        <f>Table3[[#This Row],[Revenue Generated ($)]]-Table3[[#This Row],[Campaign Spend ($)]]</f>
        <v>109420</v>
      </c>
    </row>
    <row r="601" spans="1:16" x14ac:dyDescent="0.3">
      <c r="A601" s="2" t="str">
        <f>"Influencer" &amp;ROW(Table3[[#This Row],[Influencer Name]])</f>
        <v>Influencer601</v>
      </c>
      <c r="B601" s="2" t="s">
        <v>1016</v>
      </c>
      <c r="C601" s="2" t="s">
        <v>1021</v>
      </c>
      <c r="D601" t="s">
        <v>1051</v>
      </c>
      <c r="E601" t="str">
        <f>VLOOKUP(TRIM(Table3[[#This Row],[Brand]]), brand[], MATCH("Category", brand[#Headers], 0), FALSE)</f>
        <v>Food &amp; Beverages</v>
      </c>
      <c r="F601" s="2" t="s">
        <v>1031</v>
      </c>
      <c r="G601" s="3">
        <v>4853000</v>
      </c>
      <c r="H601" s="15">
        <v>364.8</v>
      </c>
      <c r="I601" s="3">
        <v>9117000</v>
      </c>
      <c r="J601" s="3">
        <v>847800</v>
      </c>
      <c r="K601" s="3" t="str">
        <f>IF(Table3[[#This Row],[Engagements]]&lt;100000, "low",IF(Table3[[#This Row],[Engagements]]&lt;500000,"medium","high"))</f>
        <v>high</v>
      </c>
      <c r="L601" s="3">
        <v>150970</v>
      </c>
      <c r="M601" s="2">
        <v>25318</v>
      </c>
      <c r="N601" s="2">
        <v>30470</v>
      </c>
      <c r="O601" s="3">
        <v>140070</v>
      </c>
      <c r="P601" s="9">
        <f>Table3[[#This Row],[Revenue Generated ($)]]-Table3[[#This Row],[Campaign Spend ($)]]</f>
        <v>109600</v>
      </c>
    </row>
    <row r="602" spans="1:16" x14ac:dyDescent="0.3">
      <c r="A602" s="2" t="str">
        <f>"Influencer" &amp;ROW(Table3[[#This Row],[Influencer Name]])</f>
        <v>Influencer602</v>
      </c>
      <c r="B602" s="2" t="s">
        <v>1014</v>
      </c>
      <c r="C602" s="2" t="s">
        <v>1017</v>
      </c>
      <c r="D602" s="2" t="s">
        <v>1038</v>
      </c>
      <c r="E602" s="2" t="str">
        <f>VLOOKUP(TRIM(Table3[[#This Row],[Brand]]), brand[], MATCH("Category", brand[#Headers], 0), FALSE)</f>
        <v>Fashion &amp; Beauty</v>
      </c>
      <c r="F602" s="2" t="s">
        <v>1026</v>
      </c>
      <c r="G602" s="3">
        <v>4861000</v>
      </c>
      <c r="H602" s="15">
        <v>365.4</v>
      </c>
      <c r="I602" s="3">
        <v>9132000</v>
      </c>
      <c r="J602" s="3">
        <v>849200</v>
      </c>
      <c r="K602" s="3" t="str">
        <f>IF(Table3[[#This Row],[Engagements]]&lt;100000, "low",IF(Table3[[#This Row],[Engagements]]&lt;500000,"medium","high"))</f>
        <v>high</v>
      </c>
      <c r="L602" s="3">
        <v>151220</v>
      </c>
      <c r="M602" s="2">
        <v>25360</v>
      </c>
      <c r="N602" s="2">
        <v>30520</v>
      </c>
      <c r="O602" s="3">
        <v>140300</v>
      </c>
      <c r="P602" s="9">
        <f>Table3[[#This Row],[Revenue Generated ($)]]-Table3[[#This Row],[Campaign Spend ($)]]</f>
        <v>109780</v>
      </c>
    </row>
    <row r="603" spans="1:16" x14ac:dyDescent="0.3">
      <c r="A603" s="2" t="str">
        <f>"Influencer" &amp;ROW(Table3[[#This Row],[Influencer Name]])</f>
        <v>Influencer603</v>
      </c>
      <c r="B603" s="2" t="s">
        <v>1015</v>
      </c>
      <c r="C603" s="2" t="s">
        <v>1018</v>
      </c>
      <c r="D603" s="2" t="s">
        <v>1036</v>
      </c>
      <c r="E603" s="2" t="str">
        <f>VLOOKUP(TRIM(Table3[[#This Row],[Brand]]), brand[], MATCH("Category", brand[#Headers], 0), FALSE)</f>
        <v>Fashion &amp; Beauty</v>
      </c>
      <c r="F603" s="2" t="s">
        <v>1027</v>
      </c>
      <c r="G603" s="3">
        <v>4869000</v>
      </c>
      <c r="H603" s="15">
        <v>366</v>
      </c>
      <c r="I603" s="3">
        <v>9147000</v>
      </c>
      <c r="J603" s="3">
        <v>850600</v>
      </c>
      <c r="K603" s="3" t="str">
        <f>IF(Table3[[#This Row],[Engagements]]&lt;100000, "low",IF(Table3[[#This Row],[Engagements]]&lt;500000,"medium","high"))</f>
        <v>high</v>
      </c>
      <c r="L603" s="3">
        <v>151470</v>
      </c>
      <c r="M603" s="2">
        <v>25402</v>
      </c>
      <c r="N603" s="2">
        <v>30570</v>
      </c>
      <c r="O603" s="3">
        <v>140530</v>
      </c>
      <c r="P603" s="9">
        <f>Table3[[#This Row],[Revenue Generated ($)]]-Table3[[#This Row],[Campaign Spend ($)]]</f>
        <v>109960</v>
      </c>
    </row>
    <row r="604" spans="1:16" x14ac:dyDescent="0.3">
      <c r="A604" s="2" t="str">
        <f>"Influencer" &amp;ROW(Table3[[#This Row],[Influencer Name]])</f>
        <v>Influencer604</v>
      </c>
      <c r="B604" s="2" t="s">
        <v>1016</v>
      </c>
      <c r="C604" s="2" t="s">
        <v>1019</v>
      </c>
      <c r="D604" s="2" t="s">
        <v>1034</v>
      </c>
      <c r="E604" s="2" t="str">
        <f>VLOOKUP(TRIM(Table3[[#This Row],[Brand]]), brand[], MATCH("Category", brand[#Headers], 0), FALSE)</f>
        <v>Fashion &amp; Beauty</v>
      </c>
      <c r="F604" s="2" t="s">
        <v>1028</v>
      </c>
      <c r="G604" s="3">
        <v>4877000</v>
      </c>
      <c r="H604" s="15">
        <v>366.6</v>
      </c>
      <c r="I604" s="3">
        <v>9162000</v>
      </c>
      <c r="J604" s="3">
        <v>852000</v>
      </c>
      <c r="K604" s="3" t="str">
        <f>IF(Table3[[#This Row],[Engagements]]&lt;100000, "low",IF(Table3[[#This Row],[Engagements]]&lt;500000,"medium","high"))</f>
        <v>high</v>
      </c>
      <c r="L604" s="3">
        <v>151720</v>
      </c>
      <c r="M604" s="2">
        <v>25444</v>
      </c>
      <c r="N604" s="2">
        <v>30620</v>
      </c>
      <c r="O604" s="3">
        <v>140760</v>
      </c>
      <c r="P604" s="9">
        <f>Table3[[#This Row],[Revenue Generated ($)]]-Table3[[#This Row],[Campaign Spend ($)]]</f>
        <v>110140</v>
      </c>
    </row>
    <row r="605" spans="1:16" x14ac:dyDescent="0.3">
      <c r="A605" s="2" t="str">
        <f>"Influencer" &amp;ROW(Table3[[#This Row],[Influencer Name]])</f>
        <v>Influencer605</v>
      </c>
      <c r="B605" s="2" t="s">
        <v>1014</v>
      </c>
      <c r="C605" s="2" t="s">
        <v>1020</v>
      </c>
      <c r="D605" s="2" t="s">
        <v>1033</v>
      </c>
      <c r="E605" s="2" t="str">
        <f>VLOOKUP(TRIM(Table3[[#This Row],[Brand]]), brand[], MATCH("Category", brand[#Headers], 0), FALSE)</f>
        <v>Fashion &amp; Beauty</v>
      </c>
      <c r="F605" s="2" t="s">
        <v>1029</v>
      </c>
      <c r="G605" s="3">
        <v>4885000</v>
      </c>
      <c r="H605" s="15">
        <v>367.2</v>
      </c>
      <c r="I605" s="3">
        <v>9177000</v>
      </c>
      <c r="J605" s="3">
        <v>853400</v>
      </c>
      <c r="K605" s="3" t="str">
        <f>IF(Table3[[#This Row],[Engagements]]&lt;100000, "low",IF(Table3[[#This Row],[Engagements]]&lt;500000,"medium","high"))</f>
        <v>high</v>
      </c>
      <c r="L605" s="2">
        <v>151970</v>
      </c>
      <c r="M605" s="2">
        <v>25486</v>
      </c>
      <c r="N605" s="2">
        <v>30670</v>
      </c>
      <c r="O605" s="3">
        <v>140990</v>
      </c>
      <c r="P605" s="9">
        <f>Table3[[#This Row],[Revenue Generated ($)]]-Table3[[#This Row],[Campaign Spend ($)]]</f>
        <v>110320</v>
      </c>
    </row>
    <row r="606" spans="1:16" x14ac:dyDescent="0.3">
      <c r="A606" s="2" t="str">
        <f>"Influencer" &amp;ROW(Table3[[#This Row],[Influencer Name]])</f>
        <v>Influencer606</v>
      </c>
      <c r="B606" s="2" t="s">
        <v>1015</v>
      </c>
      <c r="C606" s="2" t="s">
        <v>1021</v>
      </c>
      <c r="D606" s="2" t="s">
        <v>1032</v>
      </c>
      <c r="E606" s="2" t="str">
        <f>VLOOKUP(TRIM(Table3[[#This Row],[Brand]]), brand[], MATCH("Category", brand[#Headers], 0), FALSE)</f>
        <v>Fashion &amp; Beauty</v>
      </c>
      <c r="F606" s="2" t="s">
        <v>1030</v>
      </c>
      <c r="G606" s="3">
        <v>4893000</v>
      </c>
      <c r="H606" s="15">
        <v>367.8</v>
      </c>
      <c r="I606" s="3">
        <v>9192000</v>
      </c>
      <c r="J606" s="3">
        <v>854800</v>
      </c>
      <c r="K606" s="3" t="str">
        <f>IF(Table3[[#This Row],[Engagements]]&lt;100000, "low",IF(Table3[[#This Row],[Engagements]]&lt;500000,"medium","high"))</f>
        <v>high</v>
      </c>
      <c r="L606" s="3">
        <v>152220</v>
      </c>
      <c r="M606" s="2">
        <v>25528</v>
      </c>
      <c r="N606" s="2">
        <v>30720</v>
      </c>
      <c r="O606" s="3">
        <v>141220</v>
      </c>
      <c r="P606" s="9">
        <f>Table3[[#This Row],[Revenue Generated ($)]]-Table3[[#This Row],[Campaign Spend ($)]]</f>
        <v>110500</v>
      </c>
    </row>
    <row r="607" spans="1:16" x14ac:dyDescent="0.3">
      <c r="A607" s="2" t="str">
        <f>"Influencer" &amp;ROW(Table3[[#This Row],[Influencer Name]])</f>
        <v>Influencer607</v>
      </c>
      <c r="B607" s="2" t="s">
        <v>1016</v>
      </c>
      <c r="C607" s="2" t="s">
        <v>1017</v>
      </c>
      <c r="D607" s="2" t="s">
        <v>1035</v>
      </c>
      <c r="E607" s="2" t="str">
        <f>VLOOKUP(TRIM(Table3[[#This Row],[Brand]]), brand[], MATCH("Category", brand[#Headers], 0), FALSE)</f>
        <v>Fashion &amp; Beauty</v>
      </c>
      <c r="F607" s="2" t="s">
        <v>1031</v>
      </c>
      <c r="G607" s="3">
        <v>4901000</v>
      </c>
      <c r="H607" s="15">
        <v>368.4</v>
      </c>
      <c r="I607" s="3">
        <v>9207000</v>
      </c>
      <c r="J607" s="3">
        <v>856200</v>
      </c>
      <c r="K607" s="3" t="str">
        <f>IF(Table3[[#This Row],[Engagements]]&lt;100000, "low",IF(Table3[[#This Row],[Engagements]]&lt;500000,"medium","high"))</f>
        <v>high</v>
      </c>
      <c r="L607" s="3">
        <v>152470</v>
      </c>
      <c r="M607" s="2">
        <v>25570</v>
      </c>
      <c r="N607" s="2">
        <v>30770</v>
      </c>
      <c r="O607" s="3">
        <v>141450</v>
      </c>
      <c r="P607" s="9">
        <f>Table3[[#This Row],[Revenue Generated ($)]]-Table3[[#This Row],[Campaign Spend ($)]]</f>
        <v>110680</v>
      </c>
    </row>
    <row r="608" spans="1:16" x14ac:dyDescent="0.3">
      <c r="A608" s="2" t="str">
        <f>"Influencer" &amp;ROW(Table3[[#This Row],[Influencer Name]])</f>
        <v>Influencer608</v>
      </c>
      <c r="B608" s="2" t="s">
        <v>1014</v>
      </c>
      <c r="C608" s="2" t="s">
        <v>1018</v>
      </c>
      <c r="D608" s="2" t="s">
        <v>1037</v>
      </c>
      <c r="E608" s="2" t="str">
        <f>VLOOKUP(TRIM(Table3[[#This Row],[Brand]]), brand[], MATCH("Category", brand[#Headers], 0), FALSE)</f>
        <v>Fashion &amp; Beauty</v>
      </c>
      <c r="F608" s="2" t="s">
        <v>1026</v>
      </c>
      <c r="G608" s="3">
        <v>4909000</v>
      </c>
      <c r="H608" s="15">
        <v>369</v>
      </c>
      <c r="I608" s="3">
        <v>9222000</v>
      </c>
      <c r="J608" s="3">
        <v>857600</v>
      </c>
      <c r="K608" s="3" t="str">
        <f>IF(Table3[[#This Row],[Engagements]]&lt;100000, "low",IF(Table3[[#This Row],[Engagements]]&lt;500000,"medium","high"))</f>
        <v>high</v>
      </c>
      <c r="L608" s="3">
        <v>152720</v>
      </c>
      <c r="M608" s="2">
        <v>25612</v>
      </c>
      <c r="N608" s="2">
        <v>30820</v>
      </c>
      <c r="O608" s="3">
        <v>141680</v>
      </c>
      <c r="P608" s="9">
        <f>Table3[[#This Row],[Revenue Generated ($)]]-Table3[[#This Row],[Campaign Spend ($)]]</f>
        <v>110860</v>
      </c>
    </row>
    <row r="609" spans="1:16" ht="33" x14ac:dyDescent="0.3">
      <c r="A609" s="2" t="str">
        <f>"Influencer" &amp;ROW(Table3[[#This Row],[Influencer Name]])</f>
        <v>Influencer609</v>
      </c>
      <c r="B609" s="2" t="s">
        <v>1015</v>
      </c>
      <c r="C609" s="2" t="s">
        <v>1019</v>
      </c>
      <c r="D609" s="2" t="s">
        <v>1073</v>
      </c>
      <c r="E609" s="2" t="str">
        <f>VLOOKUP(TRIM(Table3[[#This Row],[Brand]]), brand[], MATCH("Category", brand[#Headers], 0), FALSE)</f>
        <v>Food &amp; Beverages</v>
      </c>
      <c r="F609" s="2" t="s">
        <v>1027</v>
      </c>
      <c r="G609" s="3">
        <v>4917000</v>
      </c>
      <c r="H609" s="15">
        <v>369.6</v>
      </c>
      <c r="I609" s="3">
        <v>9237000</v>
      </c>
      <c r="J609" s="3">
        <v>859000</v>
      </c>
      <c r="K609" s="3" t="str">
        <f>IF(Table3[[#This Row],[Engagements]]&lt;100000, "low",IF(Table3[[#This Row],[Engagements]]&lt;500000,"medium","high"))</f>
        <v>high</v>
      </c>
      <c r="L609" s="3">
        <v>152970</v>
      </c>
      <c r="M609" s="2">
        <v>25654</v>
      </c>
      <c r="N609" s="2">
        <v>30870</v>
      </c>
      <c r="O609" s="3">
        <v>141910</v>
      </c>
      <c r="P609" s="9">
        <f>Table3[[#This Row],[Revenue Generated ($)]]-Table3[[#This Row],[Campaign Spend ($)]]</f>
        <v>111040</v>
      </c>
    </row>
    <row r="610" spans="1:16" x14ac:dyDescent="0.3">
      <c r="A610" s="2" t="str">
        <f>"Influencer" &amp;ROW(Table3[[#This Row],[Influencer Name]])</f>
        <v>Influencer610</v>
      </c>
      <c r="B610" s="2" t="s">
        <v>1016</v>
      </c>
      <c r="C610" s="2" t="s">
        <v>1020</v>
      </c>
      <c r="D610" s="2" t="s">
        <v>1037</v>
      </c>
      <c r="E610" s="2" t="str">
        <f>VLOOKUP(TRIM(Table3[[#This Row],[Brand]]), brand[], MATCH("Category", brand[#Headers], 0), FALSE)</f>
        <v>Fashion &amp; Beauty</v>
      </c>
      <c r="F610" s="2" t="s">
        <v>1028</v>
      </c>
      <c r="G610" s="3">
        <v>4925000</v>
      </c>
      <c r="H610" s="15">
        <v>370.2</v>
      </c>
      <c r="I610" s="3">
        <v>9252000</v>
      </c>
      <c r="J610" s="3">
        <v>860400</v>
      </c>
      <c r="K610" s="3" t="str">
        <f>IF(Table3[[#This Row],[Engagements]]&lt;100000, "low",IF(Table3[[#This Row],[Engagements]]&lt;500000,"medium","high"))</f>
        <v>high</v>
      </c>
      <c r="L610" s="2">
        <v>153220</v>
      </c>
      <c r="M610" s="2">
        <v>25696</v>
      </c>
      <c r="N610" s="2">
        <v>30920</v>
      </c>
      <c r="O610" s="3">
        <v>142140</v>
      </c>
      <c r="P610" s="9">
        <f>Table3[[#This Row],[Revenue Generated ($)]]-Table3[[#This Row],[Campaign Spend ($)]]</f>
        <v>111220</v>
      </c>
    </row>
    <row r="611" spans="1:16" x14ac:dyDescent="0.3">
      <c r="A611" s="2" t="str">
        <f>"Influencer" &amp;ROW(Table3[[#This Row],[Influencer Name]])</f>
        <v>Influencer611</v>
      </c>
      <c r="B611" s="2" t="s">
        <v>1014</v>
      </c>
      <c r="C611" s="2" t="s">
        <v>1021</v>
      </c>
      <c r="D611" s="2" t="s">
        <v>1037</v>
      </c>
      <c r="E611" s="2" t="str">
        <f>VLOOKUP(TRIM(Table3[[#This Row],[Brand]]), brand[], MATCH("Category", brand[#Headers], 0), FALSE)</f>
        <v>Fashion &amp; Beauty</v>
      </c>
      <c r="F611" s="2" t="s">
        <v>1029</v>
      </c>
      <c r="G611" s="3">
        <v>4933000</v>
      </c>
      <c r="H611" s="15">
        <v>370.8</v>
      </c>
      <c r="I611" s="3">
        <v>9267000</v>
      </c>
      <c r="J611" s="3">
        <v>861800</v>
      </c>
      <c r="K611" s="3" t="str">
        <f>IF(Table3[[#This Row],[Engagements]]&lt;100000, "low",IF(Table3[[#This Row],[Engagements]]&lt;500000,"medium","high"))</f>
        <v>high</v>
      </c>
      <c r="L611" s="3">
        <v>153470</v>
      </c>
      <c r="M611" s="2">
        <v>25738</v>
      </c>
      <c r="N611" s="2">
        <v>30970</v>
      </c>
      <c r="O611" s="3">
        <v>142370</v>
      </c>
      <c r="P611" s="9">
        <f>Table3[[#This Row],[Revenue Generated ($)]]-Table3[[#This Row],[Campaign Spend ($)]]</f>
        <v>111400</v>
      </c>
    </row>
    <row r="612" spans="1:16" x14ac:dyDescent="0.3">
      <c r="A612" s="2" t="str">
        <f>"Influencer" &amp;ROW(Table3[[#This Row],[Influencer Name]])</f>
        <v>Influencer612</v>
      </c>
      <c r="B612" s="2" t="s">
        <v>1015</v>
      </c>
      <c r="C612" s="2" t="s">
        <v>1017</v>
      </c>
      <c r="D612" t="s">
        <v>1039</v>
      </c>
      <c r="E612" t="str">
        <f>VLOOKUP(TRIM(Table3[[#This Row],[Brand]]), brand[], MATCH("Category", brand[#Headers], 0), FALSE)</f>
        <v>E-commerce &amp; Online Services</v>
      </c>
      <c r="F612" s="2" t="s">
        <v>1030</v>
      </c>
      <c r="G612" s="3">
        <v>4941000</v>
      </c>
      <c r="H612" s="15">
        <v>371.4</v>
      </c>
      <c r="I612" s="3">
        <v>9282000</v>
      </c>
      <c r="J612" s="3">
        <v>863200</v>
      </c>
      <c r="K612" s="3" t="str">
        <f>IF(Table3[[#This Row],[Engagements]]&lt;100000, "low",IF(Table3[[#This Row],[Engagements]]&lt;500000,"medium","high"))</f>
        <v>high</v>
      </c>
      <c r="L612" s="3">
        <v>153720</v>
      </c>
      <c r="M612" s="2">
        <v>25780</v>
      </c>
      <c r="N612" s="2">
        <v>31020</v>
      </c>
      <c r="O612" s="3">
        <v>142600</v>
      </c>
      <c r="P612" s="9">
        <f>Table3[[#This Row],[Revenue Generated ($)]]-Table3[[#This Row],[Campaign Spend ($)]]</f>
        <v>111580</v>
      </c>
    </row>
    <row r="613" spans="1:16" x14ac:dyDescent="0.3">
      <c r="A613" s="2" t="str">
        <f>"Influencer" &amp;ROW(Table3[[#This Row],[Influencer Name]])</f>
        <v>Influencer613</v>
      </c>
      <c r="B613" s="2" t="s">
        <v>1016</v>
      </c>
      <c r="C613" s="2" t="s">
        <v>1018</v>
      </c>
      <c r="D613" t="s">
        <v>1040</v>
      </c>
      <c r="E613" t="str">
        <f>VLOOKUP(TRIM(Table3[[#This Row],[Brand]]), brand[], MATCH("Category", brand[#Headers], 0), FALSE)</f>
        <v>E-commerce &amp; Online Services</v>
      </c>
      <c r="F613" s="2" t="s">
        <v>1031</v>
      </c>
      <c r="G613" s="3">
        <v>4949000</v>
      </c>
      <c r="H613" s="15">
        <v>372</v>
      </c>
      <c r="I613" s="3">
        <v>9297000</v>
      </c>
      <c r="J613" s="3">
        <v>864600</v>
      </c>
      <c r="K613" s="3" t="str">
        <f>IF(Table3[[#This Row],[Engagements]]&lt;100000, "low",IF(Table3[[#This Row],[Engagements]]&lt;500000,"medium","high"))</f>
        <v>high</v>
      </c>
      <c r="L613" s="3">
        <v>153970</v>
      </c>
      <c r="M613" s="2">
        <v>25822</v>
      </c>
      <c r="N613" s="2">
        <v>31070</v>
      </c>
      <c r="O613" s="3">
        <v>142830</v>
      </c>
      <c r="P613" s="9">
        <f>Table3[[#This Row],[Revenue Generated ($)]]-Table3[[#This Row],[Campaign Spend ($)]]</f>
        <v>111760</v>
      </c>
    </row>
    <row r="614" spans="1:16" x14ac:dyDescent="0.3">
      <c r="A614" s="2" t="str">
        <f>"Influencer" &amp;ROW(Table3[[#This Row],[Influencer Name]])</f>
        <v>Influencer614</v>
      </c>
      <c r="B614" s="2" t="s">
        <v>1014</v>
      </c>
      <c r="C614" s="2" t="s">
        <v>1019</v>
      </c>
      <c r="D614" t="s">
        <v>1041</v>
      </c>
      <c r="E614" t="str">
        <f>VLOOKUP(TRIM(Table3[[#This Row],[Brand]]), brand[], MATCH("Category", brand[#Headers], 0), FALSE)</f>
        <v>E-commerce &amp; Online Services</v>
      </c>
      <c r="F614" s="2" t="s">
        <v>1026</v>
      </c>
      <c r="G614" s="3">
        <v>4957000</v>
      </c>
      <c r="H614" s="15">
        <v>372.6</v>
      </c>
      <c r="I614" s="3">
        <v>9312000</v>
      </c>
      <c r="J614" s="3">
        <v>866000</v>
      </c>
      <c r="K614" s="3" t="str">
        <f>IF(Table3[[#This Row],[Engagements]]&lt;100000, "low",IF(Table3[[#This Row],[Engagements]]&lt;500000,"medium","high"))</f>
        <v>high</v>
      </c>
      <c r="L614" s="3">
        <v>154220</v>
      </c>
      <c r="M614" s="2">
        <v>25864</v>
      </c>
      <c r="N614" s="2">
        <v>31120</v>
      </c>
      <c r="O614" s="3">
        <v>143060</v>
      </c>
      <c r="P614" s="9">
        <f>Table3[[#This Row],[Revenue Generated ($)]]-Table3[[#This Row],[Campaign Spend ($)]]</f>
        <v>111940</v>
      </c>
    </row>
    <row r="615" spans="1:16" x14ac:dyDescent="0.3">
      <c r="A615" s="2" t="str">
        <f>"Influencer" &amp;ROW(Table3[[#This Row],[Influencer Name]])</f>
        <v>Influencer615</v>
      </c>
      <c r="B615" s="2" t="s">
        <v>1015</v>
      </c>
      <c r="C615" s="2" t="s">
        <v>1020</v>
      </c>
      <c r="D615" t="s">
        <v>1042</v>
      </c>
      <c r="E615" t="str">
        <f>VLOOKUP(TRIM(Table3[[#This Row],[Brand]]), brand[], MATCH("Category", brand[#Headers], 0), FALSE)</f>
        <v>E-commerce &amp; Online Services</v>
      </c>
      <c r="F615" s="2" t="s">
        <v>1027</v>
      </c>
      <c r="G615" s="3">
        <v>4965000</v>
      </c>
      <c r="H615" s="15">
        <v>373.2</v>
      </c>
      <c r="I615" s="3">
        <v>9327000</v>
      </c>
      <c r="J615" s="3">
        <v>867400</v>
      </c>
      <c r="K615" s="3" t="str">
        <f>IF(Table3[[#This Row],[Engagements]]&lt;100000, "low",IF(Table3[[#This Row],[Engagements]]&lt;500000,"medium","high"))</f>
        <v>high</v>
      </c>
      <c r="L615" s="2">
        <v>154470</v>
      </c>
      <c r="M615" s="2">
        <v>25906</v>
      </c>
      <c r="N615" s="2">
        <v>31170</v>
      </c>
      <c r="O615" s="3">
        <v>143290</v>
      </c>
      <c r="P615" s="9">
        <f>Table3[[#This Row],[Revenue Generated ($)]]-Table3[[#This Row],[Campaign Spend ($)]]</f>
        <v>112120</v>
      </c>
    </row>
    <row r="616" spans="1:16" x14ac:dyDescent="0.3">
      <c r="A616" s="2" t="str">
        <f>"Influencer" &amp;ROW(Table3[[#This Row],[Influencer Name]])</f>
        <v>Influencer616</v>
      </c>
      <c r="B616" s="2" t="s">
        <v>1016</v>
      </c>
      <c r="C616" s="2" t="s">
        <v>1021</v>
      </c>
      <c r="D616" t="s">
        <v>1043</v>
      </c>
      <c r="E616" t="str">
        <f>VLOOKUP(TRIM(Table3[[#This Row],[Brand]]), brand[], MATCH("Category", brand[#Headers], 0), FALSE)</f>
        <v>E-commerce &amp; Online Services</v>
      </c>
      <c r="F616" s="2" t="s">
        <v>1028</v>
      </c>
      <c r="G616" s="3">
        <v>4973000</v>
      </c>
      <c r="H616" s="15">
        <v>373.8</v>
      </c>
      <c r="I616" s="3">
        <v>9342000</v>
      </c>
      <c r="J616" s="3">
        <v>868800</v>
      </c>
      <c r="K616" s="3" t="str">
        <f>IF(Table3[[#This Row],[Engagements]]&lt;100000, "low",IF(Table3[[#This Row],[Engagements]]&lt;500000,"medium","high"))</f>
        <v>high</v>
      </c>
      <c r="L616" s="3">
        <v>154720</v>
      </c>
      <c r="M616" s="2">
        <v>25948</v>
      </c>
      <c r="N616" s="2">
        <v>31220</v>
      </c>
      <c r="O616" s="3">
        <v>143520</v>
      </c>
      <c r="P616" s="9">
        <f>Table3[[#This Row],[Revenue Generated ($)]]-Table3[[#This Row],[Campaign Spend ($)]]</f>
        <v>112300</v>
      </c>
    </row>
    <row r="617" spans="1:16" ht="33" x14ac:dyDescent="0.3">
      <c r="A617" s="2" t="str">
        <f>"Influencer" &amp;ROW(Table3[[#This Row],[Influencer Name]])</f>
        <v>Influencer617</v>
      </c>
      <c r="B617" s="2" t="s">
        <v>1014</v>
      </c>
      <c r="C617" s="2" t="s">
        <v>1017</v>
      </c>
      <c r="D617" s="2" t="s">
        <v>1044</v>
      </c>
      <c r="E617" s="2" t="str">
        <f>VLOOKUP(TRIM(Table3[[#This Row],[Brand]]), brand[], MATCH("Category", brand[#Headers], 0), FALSE)</f>
        <v>Technology &amp; Gadgets</v>
      </c>
      <c r="F617" s="2" t="s">
        <v>1029</v>
      </c>
      <c r="G617" s="3">
        <v>4981000</v>
      </c>
      <c r="H617" s="15">
        <v>374.4</v>
      </c>
      <c r="I617" s="3">
        <v>9357000</v>
      </c>
      <c r="J617" s="3">
        <v>870200</v>
      </c>
      <c r="K617" s="3" t="str">
        <f>IF(Table3[[#This Row],[Engagements]]&lt;100000, "low",IF(Table3[[#This Row],[Engagements]]&lt;500000,"medium","high"))</f>
        <v>high</v>
      </c>
      <c r="L617" s="3">
        <v>154970</v>
      </c>
      <c r="M617" s="2">
        <v>25990</v>
      </c>
      <c r="N617" s="2">
        <v>31270</v>
      </c>
      <c r="O617" s="3">
        <v>143750</v>
      </c>
      <c r="P617" s="9">
        <f>Table3[[#This Row],[Revenue Generated ($)]]-Table3[[#This Row],[Campaign Spend ($)]]</f>
        <v>112480</v>
      </c>
    </row>
    <row r="618" spans="1:16" ht="33" x14ac:dyDescent="0.3">
      <c r="A618" s="2" t="str">
        <f>"Influencer" &amp;ROW(Table3[[#This Row],[Influencer Name]])</f>
        <v>Influencer618</v>
      </c>
      <c r="B618" s="2" t="s">
        <v>1015</v>
      </c>
      <c r="C618" s="2" t="s">
        <v>1018</v>
      </c>
      <c r="D618" s="2" t="s">
        <v>1045</v>
      </c>
      <c r="E618" s="2" t="str">
        <f>VLOOKUP(TRIM(Table3[[#This Row],[Brand]]), brand[], MATCH("Category", brand[#Headers], 0), FALSE)</f>
        <v>Technology &amp; Gadgets</v>
      </c>
      <c r="F618" s="2" t="s">
        <v>1030</v>
      </c>
      <c r="G618" s="3">
        <v>4989000</v>
      </c>
      <c r="H618" s="15">
        <v>375</v>
      </c>
      <c r="I618" s="3">
        <v>9372000</v>
      </c>
      <c r="J618" s="3">
        <v>871600</v>
      </c>
      <c r="K618" s="3" t="str">
        <f>IF(Table3[[#This Row],[Engagements]]&lt;100000, "low",IF(Table3[[#This Row],[Engagements]]&lt;500000,"medium","high"))</f>
        <v>high</v>
      </c>
      <c r="L618" s="3">
        <v>155220</v>
      </c>
      <c r="M618" s="2">
        <v>26032</v>
      </c>
      <c r="N618" s="2">
        <v>31320</v>
      </c>
      <c r="O618" s="3">
        <v>143980</v>
      </c>
      <c r="P618" s="9">
        <f>Table3[[#This Row],[Revenue Generated ($)]]-Table3[[#This Row],[Campaign Spend ($)]]</f>
        <v>112660</v>
      </c>
    </row>
    <row r="619" spans="1:16" ht="33" x14ac:dyDescent="0.3">
      <c r="A619" s="2" t="str">
        <f>"Influencer" &amp;ROW(Table3[[#This Row],[Influencer Name]])</f>
        <v>Influencer619</v>
      </c>
      <c r="B619" s="2" t="s">
        <v>1016</v>
      </c>
      <c r="C619" s="2" t="s">
        <v>1019</v>
      </c>
      <c r="D619" s="2" t="s">
        <v>1046</v>
      </c>
      <c r="E619" s="2" t="str">
        <f>VLOOKUP(TRIM(Table3[[#This Row],[Brand]]), brand[], MATCH("Category", brand[#Headers], 0), FALSE)</f>
        <v>Technology &amp; Gadgets</v>
      </c>
      <c r="F619" s="2" t="s">
        <v>1031</v>
      </c>
      <c r="G619" s="3">
        <v>4997000</v>
      </c>
      <c r="H619" s="15">
        <v>375.6</v>
      </c>
      <c r="I619" s="3">
        <v>9387000</v>
      </c>
      <c r="J619" s="3">
        <v>873000</v>
      </c>
      <c r="K619" s="3" t="str">
        <f>IF(Table3[[#This Row],[Engagements]]&lt;100000, "low",IF(Table3[[#This Row],[Engagements]]&lt;500000,"medium","high"))</f>
        <v>high</v>
      </c>
      <c r="L619" s="3">
        <v>155470</v>
      </c>
      <c r="M619" s="2">
        <v>26074</v>
      </c>
      <c r="N619" s="2">
        <v>31370</v>
      </c>
      <c r="O619" s="3">
        <v>144210</v>
      </c>
      <c r="P619" s="9">
        <f>Table3[[#This Row],[Revenue Generated ($)]]-Table3[[#This Row],[Campaign Spend ($)]]</f>
        <v>112840</v>
      </c>
    </row>
    <row r="620" spans="1:16" x14ac:dyDescent="0.3">
      <c r="A620" s="2" t="str">
        <f>"Influencer" &amp;ROW(Table3[[#This Row],[Influencer Name]])</f>
        <v>Influencer620</v>
      </c>
      <c r="B620" s="2" t="s">
        <v>1014</v>
      </c>
      <c r="C620" s="2" t="s">
        <v>1020</v>
      </c>
      <c r="D620" s="2" t="s">
        <v>1047</v>
      </c>
      <c r="E620" s="2" t="str">
        <f>VLOOKUP(TRIM(Table3[[#This Row],[Brand]]), brand[], MATCH("Category", brand[#Headers], 0), FALSE)</f>
        <v>Lifestyle &amp; Fitness</v>
      </c>
      <c r="F620" s="2" t="s">
        <v>1026</v>
      </c>
      <c r="G620" s="3">
        <v>5005000</v>
      </c>
      <c r="H620" s="15">
        <v>376.2</v>
      </c>
      <c r="I620" s="3">
        <v>9402000</v>
      </c>
      <c r="J620" s="3">
        <v>874400</v>
      </c>
      <c r="K620" s="3" t="str">
        <f>IF(Table3[[#This Row],[Engagements]]&lt;100000, "low",IF(Table3[[#This Row],[Engagements]]&lt;500000,"medium","high"))</f>
        <v>high</v>
      </c>
      <c r="L620" s="2">
        <v>155720</v>
      </c>
      <c r="M620" s="2">
        <v>26116</v>
      </c>
      <c r="N620" s="2">
        <v>31420</v>
      </c>
      <c r="O620" s="3">
        <v>144440</v>
      </c>
      <c r="P620" s="9">
        <f>Table3[[#This Row],[Revenue Generated ($)]]-Table3[[#This Row],[Campaign Spend ($)]]</f>
        <v>113020</v>
      </c>
    </row>
    <row r="621" spans="1:16" x14ac:dyDescent="0.3">
      <c r="A621" s="2" t="str">
        <f>"Influencer" &amp;ROW(Table3[[#This Row],[Influencer Name]])</f>
        <v>Influencer621</v>
      </c>
      <c r="B621" s="2" t="s">
        <v>1015</v>
      </c>
      <c r="C621" s="2" t="s">
        <v>1021</v>
      </c>
      <c r="D621" s="2" t="s">
        <v>1048</v>
      </c>
      <c r="E621" s="2" t="str">
        <f>VLOOKUP(TRIM(Table3[[#This Row],[Brand]]), brand[], MATCH("Category", brand[#Headers], 0), FALSE)</f>
        <v>Lifestyle &amp; Fitness</v>
      </c>
      <c r="F621" s="2" t="s">
        <v>1027</v>
      </c>
      <c r="G621" s="3">
        <v>5013000</v>
      </c>
      <c r="H621" s="15">
        <v>376.8</v>
      </c>
      <c r="I621" s="3">
        <v>9417000</v>
      </c>
      <c r="J621" s="3">
        <v>875800</v>
      </c>
      <c r="K621" s="3" t="str">
        <f>IF(Table3[[#This Row],[Engagements]]&lt;100000, "low",IF(Table3[[#This Row],[Engagements]]&lt;500000,"medium","high"))</f>
        <v>high</v>
      </c>
      <c r="L621" s="3">
        <v>155970</v>
      </c>
      <c r="M621" s="2">
        <v>26158</v>
      </c>
      <c r="N621" s="2">
        <v>31470</v>
      </c>
      <c r="O621" s="3">
        <v>144670</v>
      </c>
      <c r="P621" s="9">
        <f>Table3[[#This Row],[Revenue Generated ($)]]-Table3[[#This Row],[Campaign Spend ($)]]</f>
        <v>113200</v>
      </c>
    </row>
    <row r="622" spans="1:16" x14ac:dyDescent="0.3">
      <c r="A622" s="2" t="str">
        <f>"Influencer" &amp;ROW(Table3[[#This Row],[Influencer Name]])</f>
        <v>Influencer622</v>
      </c>
      <c r="B622" s="2" t="s">
        <v>1016</v>
      </c>
      <c r="C622" s="2" t="s">
        <v>1017</v>
      </c>
      <c r="D622" t="s">
        <v>1049</v>
      </c>
      <c r="E622" t="str">
        <f>VLOOKUP(TRIM(Table3[[#This Row],[Brand]]), brand[], MATCH("Category", brand[#Headers], 0), FALSE)</f>
        <v>Food &amp; Beverages</v>
      </c>
      <c r="F622" s="2" t="s">
        <v>1028</v>
      </c>
      <c r="G622" s="3">
        <v>5021000</v>
      </c>
      <c r="H622" s="15">
        <v>377.4</v>
      </c>
      <c r="I622" s="3">
        <v>9432000</v>
      </c>
      <c r="J622" s="3">
        <v>877200</v>
      </c>
      <c r="K622" s="3" t="str">
        <f>IF(Table3[[#This Row],[Engagements]]&lt;100000, "low",IF(Table3[[#This Row],[Engagements]]&lt;500000,"medium","high"))</f>
        <v>high</v>
      </c>
      <c r="L622" s="3">
        <v>156220</v>
      </c>
      <c r="M622" s="2">
        <v>26200</v>
      </c>
      <c r="N622" s="2">
        <v>31520</v>
      </c>
      <c r="O622" s="3">
        <v>144900</v>
      </c>
      <c r="P622" s="9">
        <f>Table3[[#This Row],[Revenue Generated ($)]]-Table3[[#This Row],[Campaign Spend ($)]]</f>
        <v>113380</v>
      </c>
    </row>
    <row r="623" spans="1:16" x14ac:dyDescent="0.3">
      <c r="A623" s="2" t="str">
        <f>"Influencer" &amp;ROW(Table3[[#This Row],[Influencer Name]])</f>
        <v>Influencer623</v>
      </c>
      <c r="B623" s="2" t="s">
        <v>1014</v>
      </c>
      <c r="C623" s="2" t="s">
        <v>1018</v>
      </c>
      <c r="D623" t="s">
        <v>1074</v>
      </c>
      <c r="E623" t="str">
        <f>VLOOKUP(TRIM(Table3[[#This Row],[Brand]]), brand[], MATCH("Category", brand[#Headers], 0), FALSE)</f>
        <v>Food &amp; Beverages</v>
      </c>
      <c r="F623" s="2" t="s">
        <v>1029</v>
      </c>
      <c r="G623" s="3">
        <v>5029000</v>
      </c>
      <c r="H623" s="15">
        <v>378</v>
      </c>
      <c r="I623" s="3">
        <v>9447000</v>
      </c>
      <c r="J623" s="3">
        <v>878600</v>
      </c>
      <c r="K623" s="3" t="str">
        <f>IF(Table3[[#This Row],[Engagements]]&lt;100000, "low",IF(Table3[[#This Row],[Engagements]]&lt;500000,"medium","high"))</f>
        <v>high</v>
      </c>
      <c r="L623" s="3">
        <v>156470</v>
      </c>
      <c r="M623" s="2">
        <v>26242</v>
      </c>
      <c r="N623" s="2">
        <v>31570</v>
      </c>
      <c r="O623" s="3">
        <v>145130</v>
      </c>
      <c r="P623" s="9">
        <f>Table3[[#This Row],[Revenue Generated ($)]]-Table3[[#This Row],[Campaign Spend ($)]]</f>
        <v>113560</v>
      </c>
    </row>
    <row r="624" spans="1:16" x14ac:dyDescent="0.3">
      <c r="A624" s="2" t="str">
        <f>"Influencer" &amp;ROW(Table3[[#This Row],[Influencer Name]])</f>
        <v>Influencer624</v>
      </c>
      <c r="B624" s="2" t="s">
        <v>1015</v>
      </c>
      <c r="C624" s="2" t="s">
        <v>1019</v>
      </c>
      <c r="D624" t="s">
        <v>1050</v>
      </c>
      <c r="E624" t="str">
        <f>VLOOKUP(TRIM(Table3[[#This Row],[Brand]]), brand[], MATCH("Category", brand[#Headers], 0), FALSE)</f>
        <v>Food &amp; Beverages</v>
      </c>
      <c r="F624" s="2" t="s">
        <v>1030</v>
      </c>
      <c r="G624" s="3">
        <v>5037000</v>
      </c>
      <c r="H624" s="15">
        <v>378.6</v>
      </c>
      <c r="I624" s="3">
        <v>9462000</v>
      </c>
      <c r="J624" s="3">
        <v>880000</v>
      </c>
      <c r="K624" s="3" t="str">
        <f>IF(Table3[[#This Row],[Engagements]]&lt;100000, "low",IF(Table3[[#This Row],[Engagements]]&lt;500000,"medium","high"))</f>
        <v>high</v>
      </c>
      <c r="L624" s="3">
        <v>156720</v>
      </c>
      <c r="M624" s="2">
        <v>26284</v>
      </c>
      <c r="N624" s="2">
        <v>31620</v>
      </c>
      <c r="O624" s="3">
        <v>145360</v>
      </c>
      <c r="P624" s="9">
        <f>Table3[[#This Row],[Revenue Generated ($)]]-Table3[[#This Row],[Campaign Spend ($)]]</f>
        <v>113740</v>
      </c>
    </row>
    <row r="625" spans="1:16" x14ac:dyDescent="0.3">
      <c r="A625" s="2" t="str">
        <f>"Influencer" &amp;ROW(Table3[[#This Row],[Influencer Name]])</f>
        <v>Influencer625</v>
      </c>
      <c r="B625" s="2" t="s">
        <v>1016</v>
      </c>
      <c r="C625" s="2" t="s">
        <v>1020</v>
      </c>
      <c r="D625" t="s">
        <v>1051</v>
      </c>
      <c r="E625" t="str">
        <f>VLOOKUP(TRIM(Table3[[#This Row],[Brand]]), brand[], MATCH("Category", brand[#Headers], 0), FALSE)</f>
        <v>Food &amp; Beverages</v>
      </c>
      <c r="F625" s="2" t="s">
        <v>1031</v>
      </c>
      <c r="G625" s="3">
        <v>5045000</v>
      </c>
      <c r="H625" s="15">
        <v>379.2</v>
      </c>
      <c r="I625" s="3">
        <v>9477000</v>
      </c>
      <c r="J625" s="3">
        <v>881400</v>
      </c>
      <c r="K625" s="3" t="str">
        <f>IF(Table3[[#This Row],[Engagements]]&lt;100000, "low",IF(Table3[[#This Row],[Engagements]]&lt;500000,"medium","high"))</f>
        <v>high</v>
      </c>
      <c r="L625" s="2">
        <v>156970</v>
      </c>
      <c r="M625" s="2">
        <v>26326</v>
      </c>
      <c r="N625" s="2">
        <v>31670</v>
      </c>
      <c r="O625" s="3">
        <v>145590</v>
      </c>
      <c r="P625" s="9">
        <f>Table3[[#This Row],[Revenue Generated ($)]]-Table3[[#This Row],[Campaign Spend ($)]]</f>
        <v>113920</v>
      </c>
    </row>
    <row r="626" spans="1:16" x14ac:dyDescent="0.3">
      <c r="A626" s="2" t="str">
        <f>"Influencer" &amp;ROW(Table3[[#This Row],[Influencer Name]])</f>
        <v>Influencer626</v>
      </c>
      <c r="B626" s="2" t="s">
        <v>1014</v>
      </c>
      <c r="C626" s="2" t="s">
        <v>1021</v>
      </c>
      <c r="D626" s="2" t="s">
        <v>1038</v>
      </c>
      <c r="E626" s="2" t="str">
        <f>VLOOKUP(TRIM(Table3[[#This Row],[Brand]]), brand[], MATCH("Category", brand[#Headers], 0), FALSE)</f>
        <v>Fashion &amp; Beauty</v>
      </c>
      <c r="F626" s="2" t="s">
        <v>1026</v>
      </c>
      <c r="G626" s="3">
        <v>5053000</v>
      </c>
      <c r="H626" s="15">
        <v>379.8</v>
      </c>
      <c r="I626" s="3">
        <v>9492000</v>
      </c>
      <c r="J626" s="3">
        <v>882800</v>
      </c>
      <c r="K626" s="3" t="str">
        <f>IF(Table3[[#This Row],[Engagements]]&lt;100000, "low",IF(Table3[[#This Row],[Engagements]]&lt;500000,"medium","high"))</f>
        <v>high</v>
      </c>
      <c r="L626" s="3">
        <v>157220</v>
      </c>
      <c r="M626" s="2">
        <v>26368</v>
      </c>
      <c r="N626" s="2">
        <v>31720</v>
      </c>
      <c r="O626" s="3">
        <v>145820</v>
      </c>
      <c r="P626" s="9">
        <f>Table3[[#This Row],[Revenue Generated ($)]]-Table3[[#This Row],[Campaign Spend ($)]]</f>
        <v>114100</v>
      </c>
    </row>
    <row r="627" spans="1:16" x14ac:dyDescent="0.3">
      <c r="A627" s="2" t="str">
        <f>"Influencer" &amp;ROW(Table3[[#This Row],[Influencer Name]])</f>
        <v>Influencer627</v>
      </c>
      <c r="B627" s="2" t="s">
        <v>1015</v>
      </c>
      <c r="C627" s="2" t="s">
        <v>1017</v>
      </c>
      <c r="D627" s="2" t="s">
        <v>1036</v>
      </c>
      <c r="E627" s="2" t="str">
        <f>VLOOKUP(TRIM(Table3[[#This Row],[Brand]]), brand[], MATCH("Category", brand[#Headers], 0), FALSE)</f>
        <v>Fashion &amp; Beauty</v>
      </c>
      <c r="F627" s="2" t="s">
        <v>1027</v>
      </c>
      <c r="G627" s="3">
        <v>5061000</v>
      </c>
      <c r="H627" s="15">
        <v>380.4</v>
      </c>
      <c r="I627" s="3">
        <v>9507000</v>
      </c>
      <c r="J627" s="3">
        <v>884200</v>
      </c>
      <c r="K627" s="3" t="str">
        <f>IF(Table3[[#This Row],[Engagements]]&lt;100000, "low",IF(Table3[[#This Row],[Engagements]]&lt;500000,"medium","high"))</f>
        <v>high</v>
      </c>
      <c r="L627" s="3">
        <v>157470</v>
      </c>
      <c r="M627" s="2">
        <v>26410</v>
      </c>
      <c r="N627" s="2">
        <v>31770</v>
      </c>
      <c r="O627" s="3">
        <v>146050</v>
      </c>
      <c r="P627" s="9">
        <f>Table3[[#This Row],[Revenue Generated ($)]]-Table3[[#This Row],[Campaign Spend ($)]]</f>
        <v>114280</v>
      </c>
    </row>
    <row r="628" spans="1:16" x14ac:dyDescent="0.3">
      <c r="A628" s="2" t="str">
        <f>"Influencer" &amp;ROW(Table3[[#This Row],[Influencer Name]])</f>
        <v>Influencer628</v>
      </c>
      <c r="B628" s="2" t="s">
        <v>1016</v>
      </c>
      <c r="C628" s="2" t="s">
        <v>1018</v>
      </c>
      <c r="D628" s="2" t="s">
        <v>1034</v>
      </c>
      <c r="E628" s="2" t="str">
        <f>VLOOKUP(TRIM(Table3[[#This Row],[Brand]]), brand[], MATCH("Category", brand[#Headers], 0), FALSE)</f>
        <v>Fashion &amp; Beauty</v>
      </c>
      <c r="F628" s="2" t="s">
        <v>1028</v>
      </c>
      <c r="G628" s="3">
        <v>5069000</v>
      </c>
      <c r="H628" s="15">
        <v>381</v>
      </c>
      <c r="I628" s="3">
        <v>9522000</v>
      </c>
      <c r="J628" s="3">
        <v>885600</v>
      </c>
      <c r="K628" s="3" t="str">
        <f>IF(Table3[[#This Row],[Engagements]]&lt;100000, "low",IF(Table3[[#This Row],[Engagements]]&lt;500000,"medium","high"))</f>
        <v>high</v>
      </c>
      <c r="L628" s="3">
        <v>157720</v>
      </c>
      <c r="M628" s="2">
        <v>26452</v>
      </c>
      <c r="N628" s="2">
        <v>31820</v>
      </c>
      <c r="O628" s="3">
        <v>146280</v>
      </c>
      <c r="P628" s="9">
        <f>Table3[[#This Row],[Revenue Generated ($)]]-Table3[[#This Row],[Campaign Spend ($)]]</f>
        <v>114460</v>
      </c>
    </row>
    <row r="629" spans="1:16" x14ac:dyDescent="0.3">
      <c r="A629" s="2" t="str">
        <f>"Influencer" &amp;ROW(Table3[[#This Row],[Influencer Name]])</f>
        <v>Influencer629</v>
      </c>
      <c r="B629" s="2" t="s">
        <v>1014</v>
      </c>
      <c r="C629" s="2" t="s">
        <v>1019</v>
      </c>
      <c r="D629" s="2" t="s">
        <v>1033</v>
      </c>
      <c r="E629" s="2" t="str">
        <f>VLOOKUP(TRIM(Table3[[#This Row],[Brand]]), brand[], MATCH("Category", brand[#Headers], 0), FALSE)</f>
        <v>Fashion &amp; Beauty</v>
      </c>
      <c r="F629" s="2" t="s">
        <v>1029</v>
      </c>
      <c r="G629" s="3">
        <v>5077000</v>
      </c>
      <c r="H629" s="15">
        <v>381.6</v>
      </c>
      <c r="I629" s="3">
        <v>9537000</v>
      </c>
      <c r="J629" s="3">
        <v>887000</v>
      </c>
      <c r="K629" s="3" t="str">
        <f>IF(Table3[[#This Row],[Engagements]]&lt;100000, "low",IF(Table3[[#This Row],[Engagements]]&lt;500000,"medium","high"))</f>
        <v>high</v>
      </c>
      <c r="L629" s="3">
        <v>157970</v>
      </c>
      <c r="M629" s="2">
        <v>26494</v>
      </c>
      <c r="N629" s="2">
        <v>31870</v>
      </c>
      <c r="O629" s="3">
        <v>146510</v>
      </c>
      <c r="P629" s="9">
        <f>Table3[[#This Row],[Revenue Generated ($)]]-Table3[[#This Row],[Campaign Spend ($)]]</f>
        <v>114640</v>
      </c>
    </row>
    <row r="630" spans="1:16" x14ac:dyDescent="0.3">
      <c r="A630" s="2" t="str">
        <f>"Influencer" &amp;ROW(Table3[[#This Row],[Influencer Name]])</f>
        <v>Influencer630</v>
      </c>
      <c r="B630" s="2" t="s">
        <v>1015</v>
      </c>
      <c r="C630" s="2" t="s">
        <v>1020</v>
      </c>
      <c r="D630" s="2" t="s">
        <v>1032</v>
      </c>
      <c r="E630" s="2" t="str">
        <f>VLOOKUP(TRIM(Table3[[#This Row],[Brand]]), brand[], MATCH("Category", brand[#Headers], 0), FALSE)</f>
        <v>Fashion &amp; Beauty</v>
      </c>
      <c r="F630" s="2" t="s">
        <v>1030</v>
      </c>
      <c r="G630" s="3">
        <v>5085000</v>
      </c>
      <c r="H630" s="15">
        <v>382.2</v>
      </c>
      <c r="I630" s="3">
        <v>9552000</v>
      </c>
      <c r="J630" s="3">
        <v>888400</v>
      </c>
      <c r="K630" s="3" t="str">
        <f>IF(Table3[[#This Row],[Engagements]]&lt;100000, "low",IF(Table3[[#This Row],[Engagements]]&lt;500000,"medium","high"))</f>
        <v>high</v>
      </c>
      <c r="L630" s="2">
        <v>158220</v>
      </c>
      <c r="M630" s="2">
        <v>26536</v>
      </c>
      <c r="N630" s="2">
        <v>31920</v>
      </c>
      <c r="O630" s="3">
        <v>146740</v>
      </c>
      <c r="P630" s="9">
        <f>Table3[[#This Row],[Revenue Generated ($)]]-Table3[[#This Row],[Campaign Spend ($)]]</f>
        <v>114820</v>
      </c>
    </row>
    <row r="631" spans="1:16" x14ac:dyDescent="0.3">
      <c r="A631" s="2" t="str">
        <f>"Influencer" &amp;ROW(Table3[[#This Row],[Influencer Name]])</f>
        <v>Influencer631</v>
      </c>
      <c r="B631" s="2" t="s">
        <v>1016</v>
      </c>
      <c r="C631" s="2" t="s">
        <v>1021</v>
      </c>
      <c r="D631" s="2" t="s">
        <v>1035</v>
      </c>
      <c r="E631" s="2" t="str">
        <f>VLOOKUP(TRIM(Table3[[#This Row],[Brand]]), brand[], MATCH("Category", brand[#Headers], 0), FALSE)</f>
        <v>Fashion &amp; Beauty</v>
      </c>
      <c r="F631" s="2" t="s">
        <v>1031</v>
      </c>
      <c r="G631" s="3">
        <v>5093000</v>
      </c>
      <c r="H631" s="15">
        <v>382.8</v>
      </c>
      <c r="I631" s="3">
        <v>9567000</v>
      </c>
      <c r="J631" s="3">
        <v>889800</v>
      </c>
      <c r="K631" s="3" t="str">
        <f>IF(Table3[[#This Row],[Engagements]]&lt;100000, "low",IF(Table3[[#This Row],[Engagements]]&lt;500000,"medium","high"))</f>
        <v>high</v>
      </c>
      <c r="L631" s="3">
        <v>158470</v>
      </c>
      <c r="M631" s="2">
        <v>26578</v>
      </c>
      <c r="N631" s="2">
        <v>31970</v>
      </c>
      <c r="O631" s="3">
        <v>146970</v>
      </c>
      <c r="P631" s="9">
        <f>Table3[[#This Row],[Revenue Generated ($)]]-Table3[[#This Row],[Campaign Spend ($)]]</f>
        <v>115000</v>
      </c>
    </row>
    <row r="632" spans="1:16" x14ac:dyDescent="0.3">
      <c r="A632" s="2" t="str">
        <f>"Influencer" &amp;ROW(Table3[[#This Row],[Influencer Name]])</f>
        <v>Influencer632</v>
      </c>
      <c r="B632" s="2" t="s">
        <v>1014</v>
      </c>
      <c r="C632" s="2" t="s">
        <v>1017</v>
      </c>
      <c r="D632" s="2" t="s">
        <v>1037</v>
      </c>
      <c r="E632" s="2" t="str">
        <f>VLOOKUP(TRIM(Table3[[#This Row],[Brand]]), brand[], MATCH("Category", brand[#Headers], 0), FALSE)</f>
        <v>Fashion &amp; Beauty</v>
      </c>
      <c r="F632" s="2" t="s">
        <v>1026</v>
      </c>
      <c r="G632" s="3">
        <v>5101000</v>
      </c>
      <c r="H632" s="15">
        <v>383.4</v>
      </c>
      <c r="I632" s="3">
        <v>9582000</v>
      </c>
      <c r="J632" s="3">
        <v>891200</v>
      </c>
      <c r="K632" s="3" t="str">
        <f>IF(Table3[[#This Row],[Engagements]]&lt;100000, "low",IF(Table3[[#This Row],[Engagements]]&lt;500000,"medium","high"))</f>
        <v>high</v>
      </c>
      <c r="L632" s="3">
        <v>158720</v>
      </c>
      <c r="M632" s="2">
        <v>26620</v>
      </c>
      <c r="N632" s="2">
        <v>32020</v>
      </c>
      <c r="O632" s="3">
        <v>147200</v>
      </c>
      <c r="P632" s="9">
        <f>Table3[[#This Row],[Revenue Generated ($)]]-Table3[[#This Row],[Campaign Spend ($)]]</f>
        <v>115180</v>
      </c>
    </row>
    <row r="633" spans="1:16" ht="33" x14ac:dyDescent="0.3">
      <c r="A633" s="2" t="str">
        <f>"Influencer" &amp;ROW(Table3[[#This Row],[Influencer Name]])</f>
        <v>Influencer633</v>
      </c>
      <c r="B633" s="2" t="s">
        <v>1015</v>
      </c>
      <c r="C633" s="2" t="s">
        <v>1018</v>
      </c>
      <c r="D633" s="2" t="s">
        <v>1073</v>
      </c>
      <c r="E633" s="2" t="str">
        <f>VLOOKUP(TRIM(Table3[[#This Row],[Brand]]), brand[], MATCH("Category", brand[#Headers], 0), FALSE)</f>
        <v>Food &amp; Beverages</v>
      </c>
      <c r="F633" s="2" t="s">
        <v>1027</v>
      </c>
      <c r="G633" s="3">
        <v>5109000</v>
      </c>
      <c r="H633" s="15">
        <v>384</v>
      </c>
      <c r="I633" s="3">
        <v>9597000</v>
      </c>
      <c r="J633" s="3">
        <v>892600</v>
      </c>
      <c r="K633" s="3" t="str">
        <f>IF(Table3[[#This Row],[Engagements]]&lt;100000, "low",IF(Table3[[#This Row],[Engagements]]&lt;500000,"medium","high"))</f>
        <v>high</v>
      </c>
      <c r="L633" s="3">
        <v>158970</v>
      </c>
      <c r="M633" s="2">
        <v>26662</v>
      </c>
      <c r="N633" s="2">
        <v>32070</v>
      </c>
      <c r="O633" s="3">
        <v>147430</v>
      </c>
      <c r="P633" s="9">
        <f>Table3[[#This Row],[Revenue Generated ($)]]-Table3[[#This Row],[Campaign Spend ($)]]</f>
        <v>115360</v>
      </c>
    </row>
    <row r="634" spans="1:16" x14ac:dyDescent="0.3">
      <c r="A634" s="2" t="str">
        <f>"Influencer" &amp;ROW(Table3[[#This Row],[Influencer Name]])</f>
        <v>Influencer634</v>
      </c>
      <c r="B634" s="2" t="s">
        <v>1016</v>
      </c>
      <c r="C634" s="2" t="s">
        <v>1019</v>
      </c>
      <c r="D634" s="2" t="s">
        <v>1037</v>
      </c>
      <c r="E634" s="2" t="str">
        <f>VLOOKUP(TRIM(Table3[[#This Row],[Brand]]), brand[], MATCH("Category", brand[#Headers], 0), FALSE)</f>
        <v>Fashion &amp; Beauty</v>
      </c>
      <c r="F634" s="2" t="s">
        <v>1028</v>
      </c>
      <c r="G634" s="3">
        <v>5117000</v>
      </c>
      <c r="H634" s="15">
        <v>384.6</v>
      </c>
      <c r="I634" s="3">
        <v>9612000</v>
      </c>
      <c r="J634" s="3">
        <v>894000</v>
      </c>
      <c r="K634" s="3" t="str">
        <f>IF(Table3[[#This Row],[Engagements]]&lt;100000, "low",IF(Table3[[#This Row],[Engagements]]&lt;500000,"medium","high"))</f>
        <v>high</v>
      </c>
      <c r="L634" s="3">
        <v>159220</v>
      </c>
      <c r="M634" s="2">
        <v>26704</v>
      </c>
      <c r="N634" s="2">
        <v>32120</v>
      </c>
      <c r="O634" s="3">
        <v>147660</v>
      </c>
      <c r="P634" s="9">
        <f>Table3[[#This Row],[Revenue Generated ($)]]-Table3[[#This Row],[Campaign Spend ($)]]</f>
        <v>115540</v>
      </c>
    </row>
    <row r="635" spans="1:16" x14ac:dyDescent="0.3">
      <c r="A635" s="2" t="str">
        <f>"Influencer" &amp;ROW(Table3[[#This Row],[Influencer Name]])</f>
        <v>Influencer635</v>
      </c>
      <c r="B635" s="2" t="s">
        <v>1014</v>
      </c>
      <c r="C635" s="2" t="s">
        <v>1020</v>
      </c>
      <c r="D635" s="2" t="s">
        <v>1037</v>
      </c>
      <c r="E635" s="2" t="str">
        <f>VLOOKUP(TRIM(Table3[[#This Row],[Brand]]), brand[], MATCH("Category", brand[#Headers], 0), FALSE)</f>
        <v>Fashion &amp; Beauty</v>
      </c>
      <c r="F635" s="2" t="s">
        <v>1029</v>
      </c>
      <c r="G635" s="3">
        <v>5125000</v>
      </c>
      <c r="H635" s="15">
        <v>385.2</v>
      </c>
      <c r="I635" s="3">
        <v>9627000</v>
      </c>
      <c r="J635" s="3">
        <v>895400</v>
      </c>
      <c r="K635" s="3" t="str">
        <f>IF(Table3[[#This Row],[Engagements]]&lt;100000, "low",IF(Table3[[#This Row],[Engagements]]&lt;500000,"medium","high"))</f>
        <v>high</v>
      </c>
      <c r="L635" s="2">
        <v>159470</v>
      </c>
      <c r="M635" s="2">
        <v>26746</v>
      </c>
      <c r="N635" s="2">
        <v>32170</v>
      </c>
      <c r="O635" s="3">
        <v>147890</v>
      </c>
      <c r="P635" s="9">
        <f>Table3[[#This Row],[Revenue Generated ($)]]-Table3[[#This Row],[Campaign Spend ($)]]</f>
        <v>115720</v>
      </c>
    </row>
    <row r="636" spans="1:16" x14ac:dyDescent="0.3">
      <c r="A636" s="2" t="str">
        <f>"Influencer" &amp;ROW(Table3[[#This Row],[Influencer Name]])</f>
        <v>Influencer636</v>
      </c>
      <c r="B636" s="2" t="s">
        <v>1015</v>
      </c>
      <c r="C636" s="2" t="s">
        <v>1021</v>
      </c>
      <c r="D636" t="s">
        <v>1039</v>
      </c>
      <c r="E636" t="str">
        <f>VLOOKUP(TRIM(Table3[[#This Row],[Brand]]), brand[], MATCH("Category", brand[#Headers], 0), FALSE)</f>
        <v>E-commerce &amp; Online Services</v>
      </c>
      <c r="F636" s="2" t="s">
        <v>1030</v>
      </c>
      <c r="G636" s="3">
        <v>5133000</v>
      </c>
      <c r="H636" s="15">
        <v>385.8</v>
      </c>
      <c r="I636" s="3">
        <v>9642000</v>
      </c>
      <c r="J636" s="3">
        <v>896800</v>
      </c>
      <c r="K636" s="3" t="str">
        <f>IF(Table3[[#This Row],[Engagements]]&lt;100000, "low",IF(Table3[[#This Row],[Engagements]]&lt;500000,"medium","high"))</f>
        <v>high</v>
      </c>
      <c r="L636" s="3">
        <v>159720</v>
      </c>
      <c r="M636" s="2">
        <v>26788</v>
      </c>
      <c r="N636" s="2">
        <v>32220</v>
      </c>
      <c r="O636" s="3">
        <v>148120</v>
      </c>
      <c r="P636" s="9">
        <f>Table3[[#This Row],[Revenue Generated ($)]]-Table3[[#This Row],[Campaign Spend ($)]]</f>
        <v>115900</v>
      </c>
    </row>
    <row r="637" spans="1:16" x14ac:dyDescent="0.3">
      <c r="A637" s="2" t="str">
        <f>"Influencer" &amp;ROW(Table3[[#This Row],[Influencer Name]])</f>
        <v>Influencer637</v>
      </c>
      <c r="B637" s="2" t="s">
        <v>1016</v>
      </c>
      <c r="C637" s="2" t="s">
        <v>1017</v>
      </c>
      <c r="D637" t="s">
        <v>1040</v>
      </c>
      <c r="E637" t="str">
        <f>VLOOKUP(TRIM(Table3[[#This Row],[Brand]]), brand[], MATCH("Category", brand[#Headers], 0), FALSE)</f>
        <v>E-commerce &amp; Online Services</v>
      </c>
      <c r="F637" s="2" t="s">
        <v>1031</v>
      </c>
      <c r="G637" s="3">
        <v>5141000</v>
      </c>
      <c r="H637" s="15">
        <v>386.4</v>
      </c>
      <c r="I637" s="3">
        <v>9657000</v>
      </c>
      <c r="J637" s="3">
        <v>898200</v>
      </c>
      <c r="K637" s="3" t="str">
        <f>IF(Table3[[#This Row],[Engagements]]&lt;100000, "low",IF(Table3[[#This Row],[Engagements]]&lt;500000,"medium","high"))</f>
        <v>high</v>
      </c>
      <c r="L637" s="3">
        <v>159970</v>
      </c>
      <c r="M637" s="2">
        <v>26830</v>
      </c>
      <c r="N637" s="2">
        <v>32270</v>
      </c>
      <c r="O637" s="3">
        <v>148350</v>
      </c>
      <c r="P637" s="9">
        <f>Table3[[#This Row],[Revenue Generated ($)]]-Table3[[#This Row],[Campaign Spend ($)]]</f>
        <v>116080</v>
      </c>
    </row>
    <row r="638" spans="1:16" x14ac:dyDescent="0.3">
      <c r="A638" s="2" t="str">
        <f>"Influencer" &amp;ROW(Table3[[#This Row],[Influencer Name]])</f>
        <v>Influencer638</v>
      </c>
      <c r="B638" s="2" t="s">
        <v>1014</v>
      </c>
      <c r="C638" s="2" t="s">
        <v>1018</v>
      </c>
      <c r="D638" t="s">
        <v>1041</v>
      </c>
      <c r="E638" t="str">
        <f>VLOOKUP(TRIM(Table3[[#This Row],[Brand]]), brand[], MATCH("Category", brand[#Headers], 0), FALSE)</f>
        <v>E-commerce &amp; Online Services</v>
      </c>
      <c r="F638" s="2" t="s">
        <v>1026</v>
      </c>
      <c r="G638" s="3">
        <v>5149000</v>
      </c>
      <c r="H638" s="15">
        <v>387</v>
      </c>
      <c r="I638" s="3">
        <v>9672000</v>
      </c>
      <c r="J638" s="3">
        <v>899600</v>
      </c>
      <c r="K638" s="3" t="str">
        <f>IF(Table3[[#This Row],[Engagements]]&lt;100000, "low",IF(Table3[[#This Row],[Engagements]]&lt;500000,"medium","high"))</f>
        <v>high</v>
      </c>
      <c r="L638" s="3">
        <v>160220</v>
      </c>
      <c r="M638" s="2">
        <v>26872</v>
      </c>
      <c r="N638" s="2">
        <v>32320</v>
      </c>
      <c r="O638" s="3">
        <v>148580</v>
      </c>
      <c r="P638" s="9">
        <f>Table3[[#This Row],[Revenue Generated ($)]]-Table3[[#This Row],[Campaign Spend ($)]]</f>
        <v>116260</v>
      </c>
    </row>
    <row r="639" spans="1:16" x14ac:dyDescent="0.3">
      <c r="A639" s="2" t="str">
        <f>"Influencer" &amp;ROW(Table3[[#This Row],[Influencer Name]])</f>
        <v>Influencer639</v>
      </c>
      <c r="B639" s="2" t="s">
        <v>1015</v>
      </c>
      <c r="C639" s="2" t="s">
        <v>1019</v>
      </c>
      <c r="D639" t="s">
        <v>1042</v>
      </c>
      <c r="E639" t="str">
        <f>VLOOKUP(TRIM(Table3[[#This Row],[Brand]]), brand[], MATCH("Category", brand[#Headers], 0), FALSE)</f>
        <v>E-commerce &amp; Online Services</v>
      </c>
      <c r="F639" s="2" t="s">
        <v>1027</v>
      </c>
      <c r="G639" s="3">
        <v>5157000</v>
      </c>
      <c r="H639" s="15">
        <v>387.6</v>
      </c>
      <c r="I639" s="3">
        <v>9687000</v>
      </c>
      <c r="J639" s="3">
        <v>901000</v>
      </c>
      <c r="K639" s="3" t="str">
        <f>IF(Table3[[#This Row],[Engagements]]&lt;100000, "low",IF(Table3[[#This Row],[Engagements]]&lt;500000,"medium","high"))</f>
        <v>high</v>
      </c>
      <c r="L639" s="3">
        <v>160470</v>
      </c>
      <c r="M639" s="2">
        <v>26914</v>
      </c>
      <c r="N639" s="2">
        <v>32370</v>
      </c>
      <c r="O639" s="3">
        <v>148810</v>
      </c>
      <c r="P639" s="9">
        <f>Table3[[#This Row],[Revenue Generated ($)]]-Table3[[#This Row],[Campaign Spend ($)]]</f>
        <v>116440</v>
      </c>
    </row>
    <row r="640" spans="1:16" x14ac:dyDescent="0.3">
      <c r="A640" s="2" t="str">
        <f>"Influencer" &amp;ROW(Table3[[#This Row],[Influencer Name]])</f>
        <v>Influencer640</v>
      </c>
      <c r="B640" s="2" t="s">
        <v>1016</v>
      </c>
      <c r="C640" s="2" t="s">
        <v>1017</v>
      </c>
      <c r="D640" t="s">
        <v>1043</v>
      </c>
      <c r="E640" t="str">
        <f>VLOOKUP(TRIM(Table3[[#This Row],[Brand]]), brand[], MATCH("Category", brand[#Headers], 0), FALSE)</f>
        <v>E-commerce &amp; Online Services</v>
      </c>
      <c r="F640" s="2" t="s">
        <v>1028</v>
      </c>
      <c r="G640" s="3">
        <v>5165000</v>
      </c>
      <c r="H640" s="15">
        <v>388.2</v>
      </c>
      <c r="I640" s="3">
        <v>9702000</v>
      </c>
      <c r="J640" s="3">
        <v>902400</v>
      </c>
      <c r="K640" s="3" t="str">
        <f>IF(Table3[[#This Row],[Engagements]]&lt;100000, "low",IF(Table3[[#This Row],[Engagements]]&lt;500000,"medium","high"))</f>
        <v>high</v>
      </c>
      <c r="L640" s="2">
        <v>160720</v>
      </c>
      <c r="M640" s="2">
        <v>26956</v>
      </c>
      <c r="N640" s="2">
        <v>32420</v>
      </c>
      <c r="O640" s="3">
        <v>149040</v>
      </c>
      <c r="P640" s="9">
        <f>Table3[[#This Row],[Revenue Generated ($)]]-Table3[[#This Row],[Campaign Spend ($)]]</f>
        <v>116620</v>
      </c>
    </row>
    <row r="641" spans="1:16" ht="33" x14ac:dyDescent="0.3">
      <c r="A641" s="2" t="str">
        <f>"Influencer" &amp;ROW(Table3[[#This Row],[Influencer Name]])</f>
        <v>Influencer641</v>
      </c>
      <c r="B641" s="2" t="s">
        <v>1014</v>
      </c>
      <c r="C641" s="2" t="s">
        <v>1017</v>
      </c>
      <c r="D641" s="2" t="s">
        <v>1044</v>
      </c>
      <c r="E641" s="2" t="str">
        <f>VLOOKUP(TRIM(Table3[[#This Row],[Brand]]), brand[], MATCH("Category", brand[#Headers], 0), FALSE)</f>
        <v>Technology &amp; Gadgets</v>
      </c>
      <c r="F641" s="2" t="s">
        <v>1029</v>
      </c>
      <c r="G641" s="3">
        <v>5173000</v>
      </c>
      <c r="H641" s="15">
        <v>388.8</v>
      </c>
      <c r="I641" s="3">
        <v>9717000</v>
      </c>
      <c r="J641" s="3">
        <v>903800</v>
      </c>
      <c r="K641" s="3" t="str">
        <f>IF(Table3[[#This Row],[Engagements]]&lt;100000, "low",IF(Table3[[#This Row],[Engagements]]&lt;500000,"medium","high"))</f>
        <v>high</v>
      </c>
      <c r="L641" s="3">
        <v>160970</v>
      </c>
      <c r="M641" s="2">
        <v>26998</v>
      </c>
      <c r="N641" s="2">
        <v>32470</v>
      </c>
      <c r="O641" s="3">
        <v>149270</v>
      </c>
      <c r="P641" s="9">
        <f>Table3[[#This Row],[Revenue Generated ($)]]-Table3[[#This Row],[Campaign Spend ($)]]</f>
        <v>116800</v>
      </c>
    </row>
    <row r="642" spans="1:16" ht="33" x14ac:dyDescent="0.3">
      <c r="A642" s="2" t="str">
        <f>"Influencer" &amp;ROW(Table3[[#This Row],[Influencer Name]])</f>
        <v>Influencer642</v>
      </c>
      <c r="B642" s="2" t="s">
        <v>1015</v>
      </c>
      <c r="C642" s="2" t="s">
        <v>1017</v>
      </c>
      <c r="D642" s="2" t="s">
        <v>1045</v>
      </c>
      <c r="E642" s="2" t="str">
        <f>VLOOKUP(TRIM(Table3[[#This Row],[Brand]]), brand[], MATCH("Category", brand[#Headers], 0), FALSE)</f>
        <v>Technology &amp; Gadgets</v>
      </c>
      <c r="F642" s="2" t="s">
        <v>1030</v>
      </c>
      <c r="G642" s="3">
        <v>5181000</v>
      </c>
      <c r="H642" s="15">
        <v>389.4</v>
      </c>
      <c r="I642" s="3">
        <v>9732000</v>
      </c>
      <c r="J642" s="3">
        <v>905200</v>
      </c>
      <c r="K642" s="3" t="str">
        <f>IF(Table3[[#This Row],[Engagements]]&lt;100000, "low",IF(Table3[[#This Row],[Engagements]]&lt;500000,"medium","high"))</f>
        <v>high</v>
      </c>
      <c r="L642" s="3">
        <v>161220</v>
      </c>
      <c r="M642" s="2">
        <v>27040</v>
      </c>
      <c r="N642" s="2">
        <v>32520</v>
      </c>
      <c r="O642" s="3">
        <v>149500</v>
      </c>
      <c r="P642" s="9">
        <f>Table3[[#This Row],[Revenue Generated ($)]]-Table3[[#This Row],[Campaign Spend ($)]]</f>
        <v>116980</v>
      </c>
    </row>
    <row r="643" spans="1:16" ht="33" x14ac:dyDescent="0.3">
      <c r="A643" s="2" t="str">
        <f>"Influencer" &amp;ROW(Table3[[#This Row],[Influencer Name]])</f>
        <v>Influencer643</v>
      </c>
      <c r="B643" s="2" t="s">
        <v>1016</v>
      </c>
      <c r="C643" s="2" t="s">
        <v>1017</v>
      </c>
      <c r="D643" s="2" t="s">
        <v>1046</v>
      </c>
      <c r="E643" s="2" t="str">
        <f>VLOOKUP(TRIM(Table3[[#This Row],[Brand]]), brand[], MATCH("Category", brand[#Headers], 0), FALSE)</f>
        <v>Technology &amp; Gadgets</v>
      </c>
      <c r="F643" s="2" t="s">
        <v>1031</v>
      </c>
      <c r="G643" s="3">
        <v>5189000</v>
      </c>
      <c r="H643" s="15">
        <v>390</v>
      </c>
      <c r="I643" s="3">
        <v>9746999.9999999907</v>
      </c>
      <c r="J643" s="3">
        <v>906600</v>
      </c>
      <c r="K643" s="3" t="str">
        <f>IF(Table3[[#This Row],[Engagements]]&lt;100000, "low",IF(Table3[[#This Row],[Engagements]]&lt;500000,"medium","high"))</f>
        <v>high</v>
      </c>
      <c r="L643" s="3">
        <v>161470</v>
      </c>
      <c r="M643" s="2">
        <v>27082</v>
      </c>
      <c r="N643" s="2">
        <v>32570</v>
      </c>
      <c r="O643" s="3">
        <v>149730</v>
      </c>
      <c r="P643" s="9">
        <f>Table3[[#This Row],[Revenue Generated ($)]]-Table3[[#This Row],[Campaign Spend ($)]]</f>
        <v>117160</v>
      </c>
    </row>
    <row r="644" spans="1:16" x14ac:dyDescent="0.3">
      <c r="A644" s="2" t="str">
        <f>"Influencer" &amp;ROW(Table3[[#This Row],[Influencer Name]])</f>
        <v>Influencer644</v>
      </c>
      <c r="B644" s="2" t="s">
        <v>1014</v>
      </c>
      <c r="C644" s="2" t="s">
        <v>1017</v>
      </c>
      <c r="D644" s="2" t="s">
        <v>1047</v>
      </c>
      <c r="E644" s="2" t="str">
        <f>VLOOKUP(TRIM(Table3[[#This Row],[Brand]]), brand[], MATCH("Category", brand[#Headers], 0), FALSE)</f>
        <v>Lifestyle &amp; Fitness</v>
      </c>
      <c r="F644" s="2" t="s">
        <v>1026</v>
      </c>
      <c r="G644" s="3">
        <v>5197000</v>
      </c>
      <c r="H644" s="15">
        <v>390.6</v>
      </c>
      <c r="I644" s="3">
        <v>9761999.9999999907</v>
      </c>
      <c r="J644" s="3">
        <v>908000</v>
      </c>
      <c r="K644" s="3" t="str">
        <f>IF(Table3[[#This Row],[Engagements]]&lt;100000, "low",IF(Table3[[#This Row],[Engagements]]&lt;500000,"medium","high"))</f>
        <v>high</v>
      </c>
      <c r="L644" s="3">
        <v>161720</v>
      </c>
      <c r="M644" s="2">
        <v>27124</v>
      </c>
      <c r="N644" s="2">
        <v>32620</v>
      </c>
      <c r="O644" s="3">
        <v>149960</v>
      </c>
      <c r="P644" s="9">
        <f>Table3[[#This Row],[Revenue Generated ($)]]-Table3[[#This Row],[Campaign Spend ($)]]</f>
        <v>117340</v>
      </c>
    </row>
    <row r="645" spans="1:16" x14ac:dyDescent="0.3">
      <c r="A645" s="2" t="str">
        <f>"Influencer" &amp;ROW(Table3[[#This Row],[Influencer Name]])</f>
        <v>Influencer645</v>
      </c>
      <c r="B645" s="2" t="s">
        <v>1015</v>
      </c>
      <c r="C645" s="2" t="s">
        <v>1017</v>
      </c>
      <c r="D645" s="2" t="s">
        <v>1048</v>
      </c>
      <c r="E645" s="2" t="str">
        <f>VLOOKUP(TRIM(Table3[[#This Row],[Brand]]), brand[], MATCH("Category", brand[#Headers], 0), FALSE)</f>
        <v>Lifestyle &amp; Fitness</v>
      </c>
      <c r="F645" s="2" t="s">
        <v>1027</v>
      </c>
      <c r="G645" s="3">
        <v>5205000</v>
      </c>
      <c r="H645" s="15">
        <v>391.2</v>
      </c>
      <c r="I645" s="3">
        <v>9776999.9999999907</v>
      </c>
      <c r="J645" s="3">
        <v>909400</v>
      </c>
      <c r="K645" s="3" t="str">
        <f>IF(Table3[[#This Row],[Engagements]]&lt;100000, "low",IF(Table3[[#This Row],[Engagements]]&lt;500000,"medium","high"))</f>
        <v>high</v>
      </c>
      <c r="L645" s="2">
        <v>161970</v>
      </c>
      <c r="M645" s="2">
        <v>27166</v>
      </c>
      <c r="N645" s="2">
        <v>32670</v>
      </c>
      <c r="O645" s="3">
        <v>150190</v>
      </c>
      <c r="P645" s="9">
        <f>Table3[[#This Row],[Revenue Generated ($)]]-Table3[[#This Row],[Campaign Spend ($)]]</f>
        <v>117520</v>
      </c>
    </row>
    <row r="646" spans="1:16" x14ac:dyDescent="0.3">
      <c r="A646" s="2" t="str">
        <f>"Influencer" &amp;ROW(Table3[[#This Row],[Influencer Name]])</f>
        <v>Influencer646</v>
      </c>
      <c r="B646" s="2" t="s">
        <v>1016</v>
      </c>
      <c r="C646" s="2" t="s">
        <v>1017</v>
      </c>
      <c r="D646" t="s">
        <v>1049</v>
      </c>
      <c r="E646" t="str">
        <f>VLOOKUP(TRIM(Table3[[#This Row],[Brand]]), brand[], MATCH("Category", brand[#Headers], 0), FALSE)</f>
        <v>Food &amp; Beverages</v>
      </c>
      <c r="F646" s="2" t="s">
        <v>1028</v>
      </c>
      <c r="G646" s="3">
        <v>5213000</v>
      </c>
      <c r="H646" s="15">
        <v>391.8</v>
      </c>
      <c r="I646" s="3">
        <v>9791999.9999999907</v>
      </c>
      <c r="J646" s="3">
        <v>910800</v>
      </c>
      <c r="K646" s="3" t="str">
        <f>IF(Table3[[#This Row],[Engagements]]&lt;100000, "low",IF(Table3[[#This Row],[Engagements]]&lt;500000,"medium","high"))</f>
        <v>high</v>
      </c>
      <c r="L646" s="3">
        <v>162220</v>
      </c>
      <c r="M646" s="2">
        <v>27208</v>
      </c>
      <c r="N646" s="2">
        <v>32720</v>
      </c>
      <c r="O646" s="3">
        <v>150420</v>
      </c>
      <c r="P646" s="9">
        <f>Table3[[#This Row],[Revenue Generated ($)]]-Table3[[#This Row],[Campaign Spend ($)]]</f>
        <v>117700</v>
      </c>
    </row>
    <row r="647" spans="1:16" x14ac:dyDescent="0.3">
      <c r="A647" s="2" t="str">
        <f>"Influencer" &amp;ROW(Table3[[#This Row],[Influencer Name]])</f>
        <v>Influencer647</v>
      </c>
      <c r="B647" s="2" t="s">
        <v>1014</v>
      </c>
      <c r="C647" s="2" t="s">
        <v>1017</v>
      </c>
      <c r="D647" t="s">
        <v>1074</v>
      </c>
      <c r="E647" t="str">
        <f>VLOOKUP(TRIM(Table3[[#This Row],[Brand]]), brand[], MATCH("Category", brand[#Headers], 0), FALSE)</f>
        <v>Food &amp; Beverages</v>
      </c>
      <c r="F647" s="2" t="s">
        <v>1029</v>
      </c>
      <c r="G647" s="3">
        <v>5221000</v>
      </c>
      <c r="H647" s="15">
        <v>392.4</v>
      </c>
      <c r="I647" s="3">
        <v>9806999.9999999907</v>
      </c>
      <c r="J647" s="3">
        <v>912200</v>
      </c>
      <c r="K647" s="3" t="str">
        <f>IF(Table3[[#This Row],[Engagements]]&lt;100000, "low",IF(Table3[[#This Row],[Engagements]]&lt;500000,"medium","high"))</f>
        <v>high</v>
      </c>
      <c r="L647" s="3">
        <v>162470</v>
      </c>
      <c r="M647" s="2">
        <v>27250</v>
      </c>
      <c r="N647" s="2">
        <v>32770</v>
      </c>
      <c r="O647" s="3">
        <v>150650</v>
      </c>
      <c r="P647" s="9">
        <f>Table3[[#This Row],[Revenue Generated ($)]]-Table3[[#This Row],[Campaign Spend ($)]]</f>
        <v>117880</v>
      </c>
    </row>
    <row r="648" spans="1:16" x14ac:dyDescent="0.3">
      <c r="A648" s="2" t="str">
        <f>"Influencer" &amp;ROW(Table3[[#This Row],[Influencer Name]])</f>
        <v>Influencer648</v>
      </c>
      <c r="B648" s="2" t="s">
        <v>1015</v>
      </c>
      <c r="C648" s="2" t="s">
        <v>1018</v>
      </c>
      <c r="D648" t="s">
        <v>1050</v>
      </c>
      <c r="E648" t="str">
        <f>VLOOKUP(TRIM(Table3[[#This Row],[Brand]]), brand[], MATCH("Category", brand[#Headers], 0), FALSE)</f>
        <v>Food &amp; Beverages</v>
      </c>
      <c r="F648" s="2" t="s">
        <v>1030</v>
      </c>
      <c r="G648" s="3">
        <v>5229000</v>
      </c>
      <c r="H648" s="15">
        <v>393</v>
      </c>
      <c r="I648" s="3">
        <v>9821999.9999999907</v>
      </c>
      <c r="J648" s="3">
        <v>913600</v>
      </c>
      <c r="K648" s="3" t="str">
        <f>IF(Table3[[#This Row],[Engagements]]&lt;100000, "low",IF(Table3[[#This Row],[Engagements]]&lt;500000,"medium","high"))</f>
        <v>high</v>
      </c>
      <c r="L648" s="3">
        <v>162720</v>
      </c>
      <c r="M648" s="2">
        <v>27292</v>
      </c>
      <c r="N648" s="2">
        <v>32820</v>
      </c>
      <c r="O648" s="3">
        <v>150880</v>
      </c>
      <c r="P648" s="9">
        <f>Table3[[#This Row],[Revenue Generated ($)]]-Table3[[#This Row],[Campaign Spend ($)]]</f>
        <v>118060</v>
      </c>
    </row>
    <row r="649" spans="1:16" x14ac:dyDescent="0.3">
      <c r="A649" s="2" t="str">
        <f>"Influencer" &amp;ROW(Table3[[#This Row],[Influencer Name]])</f>
        <v>Influencer649</v>
      </c>
      <c r="B649" s="2" t="s">
        <v>1016</v>
      </c>
      <c r="C649" s="2" t="s">
        <v>1019</v>
      </c>
      <c r="D649" t="s">
        <v>1051</v>
      </c>
      <c r="E649" t="str">
        <f>VLOOKUP(TRIM(Table3[[#This Row],[Brand]]), brand[], MATCH("Category", brand[#Headers], 0), FALSE)</f>
        <v>Food &amp; Beverages</v>
      </c>
      <c r="F649" s="2" t="s">
        <v>1031</v>
      </c>
      <c r="G649" s="3">
        <v>5237000</v>
      </c>
      <c r="H649" s="15">
        <v>393.6</v>
      </c>
      <c r="I649" s="3">
        <v>9836999.9999999907</v>
      </c>
      <c r="J649" s="3">
        <v>915000</v>
      </c>
      <c r="K649" s="3" t="str">
        <f>IF(Table3[[#This Row],[Engagements]]&lt;100000, "low",IF(Table3[[#This Row],[Engagements]]&lt;500000,"medium","high"))</f>
        <v>high</v>
      </c>
      <c r="L649" s="3">
        <v>162970</v>
      </c>
      <c r="M649" s="2">
        <v>27334</v>
      </c>
      <c r="N649" s="2">
        <v>32870</v>
      </c>
      <c r="O649" s="3">
        <v>151110</v>
      </c>
      <c r="P649" s="9">
        <f>Table3[[#This Row],[Revenue Generated ($)]]-Table3[[#This Row],[Campaign Spend ($)]]</f>
        <v>118240</v>
      </c>
    </row>
    <row r="650" spans="1:16" x14ac:dyDescent="0.3">
      <c r="A650" s="2" t="str">
        <f>"Influencer" &amp;ROW(Table3[[#This Row],[Influencer Name]])</f>
        <v>Influencer650</v>
      </c>
      <c r="B650" s="2" t="s">
        <v>1014</v>
      </c>
      <c r="C650" s="2" t="s">
        <v>1020</v>
      </c>
      <c r="D650" s="2" t="s">
        <v>1038</v>
      </c>
      <c r="E650" s="2" t="str">
        <f>VLOOKUP(TRIM(Table3[[#This Row],[Brand]]), brand[], MATCH("Category", brand[#Headers], 0), FALSE)</f>
        <v>Fashion &amp; Beauty</v>
      </c>
      <c r="F650" s="2" t="s">
        <v>1026</v>
      </c>
      <c r="G650" s="3">
        <v>5245000</v>
      </c>
      <c r="H650" s="15">
        <v>394.2</v>
      </c>
      <c r="I650" s="3">
        <v>9851999.9999999907</v>
      </c>
      <c r="J650" s="3">
        <v>916400</v>
      </c>
      <c r="K650" s="3" t="str">
        <f>IF(Table3[[#This Row],[Engagements]]&lt;100000, "low",IF(Table3[[#This Row],[Engagements]]&lt;500000,"medium","high"))</f>
        <v>high</v>
      </c>
      <c r="L650" s="2">
        <v>163220</v>
      </c>
      <c r="M650" s="2">
        <v>27376</v>
      </c>
      <c r="N650" s="2">
        <v>32920</v>
      </c>
      <c r="O650" s="3">
        <v>151340</v>
      </c>
      <c r="P650" s="9">
        <f>Table3[[#This Row],[Revenue Generated ($)]]-Table3[[#This Row],[Campaign Spend ($)]]</f>
        <v>118420</v>
      </c>
    </row>
    <row r="651" spans="1:16" x14ac:dyDescent="0.3">
      <c r="A651" s="2" t="str">
        <f>"Influencer" &amp;ROW(Table3[[#This Row],[Influencer Name]])</f>
        <v>Influencer651</v>
      </c>
      <c r="B651" s="2" t="s">
        <v>1015</v>
      </c>
      <c r="C651" s="2" t="s">
        <v>1021</v>
      </c>
      <c r="D651" s="2" t="s">
        <v>1036</v>
      </c>
      <c r="E651" s="2" t="str">
        <f>VLOOKUP(TRIM(Table3[[#This Row],[Brand]]), brand[], MATCH("Category", brand[#Headers], 0), FALSE)</f>
        <v>Fashion &amp; Beauty</v>
      </c>
      <c r="F651" s="2" t="s">
        <v>1027</v>
      </c>
      <c r="G651" s="3">
        <v>5253000</v>
      </c>
      <c r="H651" s="15">
        <v>394.8</v>
      </c>
      <c r="I651" s="3">
        <v>9866999.9999999907</v>
      </c>
      <c r="J651" s="3">
        <v>917800</v>
      </c>
      <c r="K651" s="3" t="str">
        <f>IF(Table3[[#This Row],[Engagements]]&lt;100000, "low",IF(Table3[[#This Row],[Engagements]]&lt;500000,"medium","high"))</f>
        <v>high</v>
      </c>
      <c r="L651" s="3">
        <v>163470</v>
      </c>
      <c r="M651" s="2">
        <v>27418</v>
      </c>
      <c r="N651" s="2">
        <v>32970</v>
      </c>
      <c r="O651" s="3">
        <v>151570</v>
      </c>
      <c r="P651" s="9">
        <f>Table3[[#This Row],[Revenue Generated ($)]]-Table3[[#This Row],[Campaign Spend ($)]]</f>
        <v>118600</v>
      </c>
    </row>
    <row r="652" spans="1:16" x14ac:dyDescent="0.3">
      <c r="A652" s="2" t="str">
        <f>"Influencer" &amp;ROW(Table3[[#This Row],[Influencer Name]])</f>
        <v>Influencer652</v>
      </c>
      <c r="B652" s="2" t="s">
        <v>1016</v>
      </c>
      <c r="C652" s="2" t="s">
        <v>1017</v>
      </c>
      <c r="D652" s="2" t="s">
        <v>1034</v>
      </c>
      <c r="E652" s="2" t="str">
        <f>VLOOKUP(TRIM(Table3[[#This Row],[Brand]]), brand[], MATCH("Category", brand[#Headers], 0), FALSE)</f>
        <v>Fashion &amp; Beauty</v>
      </c>
      <c r="F652" s="2" t="s">
        <v>1028</v>
      </c>
      <c r="G652" s="3">
        <v>5261000</v>
      </c>
      <c r="H652" s="15">
        <v>395.4</v>
      </c>
      <c r="I652" s="3">
        <v>9881999.9999999907</v>
      </c>
      <c r="J652" s="3">
        <v>919200</v>
      </c>
      <c r="K652" s="3" t="str">
        <f>IF(Table3[[#This Row],[Engagements]]&lt;100000, "low",IF(Table3[[#This Row],[Engagements]]&lt;500000,"medium","high"))</f>
        <v>high</v>
      </c>
      <c r="L652" s="3">
        <v>163720</v>
      </c>
      <c r="M652" s="2">
        <v>27460</v>
      </c>
      <c r="N652" s="2">
        <v>33020</v>
      </c>
      <c r="O652" s="3">
        <v>151800</v>
      </c>
      <c r="P652" s="9">
        <f>Table3[[#This Row],[Revenue Generated ($)]]-Table3[[#This Row],[Campaign Spend ($)]]</f>
        <v>118780</v>
      </c>
    </row>
    <row r="653" spans="1:16" x14ac:dyDescent="0.3">
      <c r="A653" s="2" t="str">
        <f>"Influencer" &amp;ROW(Table3[[#This Row],[Influencer Name]])</f>
        <v>Influencer653</v>
      </c>
      <c r="B653" s="2" t="s">
        <v>1014</v>
      </c>
      <c r="C653" s="2" t="s">
        <v>1018</v>
      </c>
      <c r="D653" s="2" t="s">
        <v>1033</v>
      </c>
      <c r="E653" s="2" t="str">
        <f>VLOOKUP(TRIM(Table3[[#This Row],[Brand]]), brand[], MATCH("Category", brand[#Headers], 0), FALSE)</f>
        <v>Fashion &amp; Beauty</v>
      </c>
      <c r="F653" s="2" t="s">
        <v>1029</v>
      </c>
      <c r="G653" s="3">
        <v>5269000</v>
      </c>
      <c r="H653" s="15">
        <v>396</v>
      </c>
      <c r="I653" s="3">
        <v>9896999.9999999907</v>
      </c>
      <c r="J653" s="3">
        <v>920600</v>
      </c>
      <c r="K653" s="3" t="str">
        <f>IF(Table3[[#This Row],[Engagements]]&lt;100000, "low",IF(Table3[[#This Row],[Engagements]]&lt;500000,"medium","high"))</f>
        <v>high</v>
      </c>
      <c r="L653" s="3">
        <v>163970</v>
      </c>
      <c r="M653" s="2">
        <v>27502</v>
      </c>
      <c r="N653" s="2">
        <v>33070</v>
      </c>
      <c r="O653" s="3">
        <v>152030</v>
      </c>
      <c r="P653" s="9">
        <f>Table3[[#This Row],[Revenue Generated ($)]]-Table3[[#This Row],[Campaign Spend ($)]]</f>
        <v>118960</v>
      </c>
    </row>
    <row r="654" spans="1:16" x14ac:dyDescent="0.3">
      <c r="A654" s="2" t="str">
        <f>"Influencer" &amp;ROW(Table3[[#This Row],[Influencer Name]])</f>
        <v>Influencer654</v>
      </c>
      <c r="B654" s="2" t="s">
        <v>1015</v>
      </c>
      <c r="C654" s="2" t="s">
        <v>1019</v>
      </c>
      <c r="D654" s="2" t="s">
        <v>1032</v>
      </c>
      <c r="E654" s="2" t="str">
        <f>VLOOKUP(TRIM(Table3[[#This Row],[Brand]]), brand[], MATCH("Category", brand[#Headers], 0), FALSE)</f>
        <v>Fashion &amp; Beauty</v>
      </c>
      <c r="F654" s="2" t="s">
        <v>1030</v>
      </c>
      <c r="G654" s="3">
        <v>5277000</v>
      </c>
      <c r="H654" s="15">
        <v>396.6</v>
      </c>
      <c r="I654" s="3">
        <v>9911999.9999999907</v>
      </c>
      <c r="J654" s="3">
        <v>922000</v>
      </c>
      <c r="K654" s="3" t="str">
        <f>IF(Table3[[#This Row],[Engagements]]&lt;100000, "low",IF(Table3[[#This Row],[Engagements]]&lt;500000,"medium","high"))</f>
        <v>high</v>
      </c>
      <c r="L654" s="3">
        <v>164220</v>
      </c>
      <c r="M654" s="2">
        <v>27544</v>
      </c>
      <c r="N654" s="2">
        <v>33120</v>
      </c>
      <c r="O654" s="3">
        <v>152260</v>
      </c>
      <c r="P654" s="9">
        <f>Table3[[#This Row],[Revenue Generated ($)]]-Table3[[#This Row],[Campaign Spend ($)]]</f>
        <v>119140</v>
      </c>
    </row>
    <row r="655" spans="1:16" x14ac:dyDescent="0.3">
      <c r="A655" s="2" t="str">
        <f>"Influencer" &amp;ROW(Table3[[#This Row],[Influencer Name]])</f>
        <v>Influencer655</v>
      </c>
      <c r="B655" s="2" t="s">
        <v>1016</v>
      </c>
      <c r="C655" s="2" t="s">
        <v>1020</v>
      </c>
      <c r="D655" s="2" t="s">
        <v>1035</v>
      </c>
      <c r="E655" s="2" t="str">
        <f>VLOOKUP(TRIM(Table3[[#This Row],[Brand]]), brand[], MATCH("Category", brand[#Headers], 0), FALSE)</f>
        <v>Fashion &amp; Beauty</v>
      </c>
      <c r="F655" s="2" t="s">
        <v>1031</v>
      </c>
      <c r="G655" s="3">
        <v>5285000</v>
      </c>
      <c r="H655" s="15">
        <v>397.2</v>
      </c>
      <c r="I655" s="3">
        <v>9926999.9999999907</v>
      </c>
      <c r="J655" s="3">
        <v>923400</v>
      </c>
      <c r="K655" s="3" t="str">
        <f>IF(Table3[[#This Row],[Engagements]]&lt;100000, "low",IF(Table3[[#This Row],[Engagements]]&lt;500000,"medium","high"))</f>
        <v>high</v>
      </c>
      <c r="L655" s="2">
        <v>164470</v>
      </c>
      <c r="M655" s="2">
        <v>27586</v>
      </c>
      <c r="N655" s="2">
        <v>33170</v>
      </c>
      <c r="O655" s="3">
        <v>152490</v>
      </c>
      <c r="P655" s="9">
        <f>Table3[[#This Row],[Revenue Generated ($)]]-Table3[[#This Row],[Campaign Spend ($)]]</f>
        <v>119320</v>
      </c>
    </row>
    <row r="656" spans="1:16" x14ac:dyDescent="0.3">
      <c r="A656" s="2" t="str">
        <f>"Influencer" &amp;ROW(Table3[[#This Row],[Influencer Name]])</f>
        <v>Influencer656</v>
      </c>
      <c r="B656" s="2" t="s">
        <v>1014</v>
      </c>
      <c r="C656" s="2" t="s">
        <v>1021</v>
      </c>
      <c r="D656" s="2" t="s">
        <v>1037</v>
      </c>
      <c r="E656" s="2" t="str">
        <f>VLOOKUP(TRIM(Table3[[#This Row],[Brand]]), brand[], MATCH("Category", brand[#Headers], 0), FALSE)</f>
        <v>Fashion &amp; Beauty</v>
      </c>
      <c r="F656" s="2" t="s">
        <v>1026</v>
      </c>
      <c r="G656" s="3">
        <v>5293000</v>
      </c>
      <c r="H656" s="15">
        <v>397.8</v>
      </c>
      <c r="I656" s="3">
        <v>9941999.9999999907</v>
      </c>
      <c r="J656" s="3">
        <v>924800</v>
      </c>
      <c r="K656" s="3" t="str">
        <f>IF(Table3[[#This Row],[Engagements]]&lt;100000, "low",IF(Table3[[#This Row],[Engagements]]&lt;500000,"medium","high"))</f>
        <v>high</v>
      </c>
      <c r="L656" s="3">
        <v>164720</v>
      </c>
      <c r="M656" s="2">
        <v>27628</v>
      </c>
      <c r="N656" s="2">
        <v>33220</v>
      </c>
      <c r="O656" s="3">
        <v>152720</v>
      </c>
      <c r="P656" s="9">
        <f>Table3[[#This Row],[Revenue Generated ($)]]-Table3[[#This Row],[Campaign Spend ($)]]</f>
        <v>119500</v>
      </c>
    </row>
    <row r="657" spans="1:16" ht="33" x14ac:dyDescent="0.3">
      <c r="A657" s="2" t="str">
        <f>"Influencer" &amp;ROW(Table3[[#This Row],[Influencer Name]])</f>
        <v>Influencer657</v>
      </c>
      <c r="B657" s="2" t="s">
        <v>1015</v>
      </c>
      <c r="C657" s="2" t="s">
        <v>1017</v>
      </c>
      <c r="D657" s="2" t="s">
        <v>1073</v>
      </c>
      <c r="E657" s="2" t="str">
        <f>VLOOKUP(TRIM(Table3[[#This Row],[Brand]]), brand[], MATCH("Category", brand[#Headers], 0), FALSE)</f>
        <v>Food &amp; Beverages</v>
      </c>
      <c r="F657" s="2" t="s">
        <v>1027</v>
      </c>
      <c r="G657" s="3">
        <v>5301000</v>
      </c>
      <c r="H657" s="15">
        <v>398.4</v>
      </c>
      <c r="I657" s="3">
        <v>9956999.9999999907</v>
      </c>
      <c r="J657" s="3">
        <v>926200</v>
      </c>
      <c r="K657" s="3" t="str">
        <f>IF(Table3[[#This Row],[Engagements]]&lt;100000, "low",IF(Table3[[#This Row],[Engagements]]&lt;500000,"medium","high"))</f>
        <v>high</v>
      </c>
      <c r="L657" s="3">
        <v>164970</v>
      </c>
      <c r="M657" s="2">
        <v>27670</v>
      </c>
      <c r="N657" s="2">
        <v>33270</v>
      </c>
      <c r="O657" s="3">
        <v>152950</v>
      </c>
      <c r="P657" s="9">
        <f>Table3[[#This Row],[Revenue Generated ($)]]-Table3[[#This Row],[Campaign Spend ($)]]</f>
        <v>119680</v>
      </c>
    </row>
    <row r="658" spans="1:16" x14ac:dyDescent="0.3">
      <c r="A658" s="2" t="str">
        <f>"Influencer" &amp;ROW(Table3[[#This Row],[Influencer Name]])</f>
        <v>Influencer658</v>
      </c>
      <c r="B658" s="2" t="s">
        <v>1016</v>
      </c>
      <c r="C658" s="2" t="s">
        <v>1018</v>
      </c>
      <c r="D658" s="2" t="s">
        <v>1037</v>
      </c>
      <c r="E658" s="2" t="str">
        <f>VLOOKUP(TRIM(Table3[[#This Row],[Brand]]), brand[], MATCH("Category", brand[#Headers], 0), FALSE)</f>
        <v>Fashion &amp; Beauty</v>
      </c>
      <c r="F658" s="2" t="s">
        <v>1028</v>
      </c>
      <c r="G658" s="3">
        <v>5309000</v>
      </c>
      <c r="H658" s="15">
        <v>399</v>
      </c>
      <c r="I658" s="3">
        <v>9971999.9999999907</v>
      </c>
      <c r="J658" s="3">
        <v>927600</v>
      </c>
      <c r="K658" s="3" t="str">
        <f>IF(Table3[[#This Row],[Engagements]]&lt;100000, "low",IF(Table3[[#This Row],[Engagements]]&lt;500000,"medium","high"))</f>
        <v>high</v>
      </c>
      <c r="L658" s="3">
        <v>165220</v>
      </c>
      <c r="M658" s="2">
        <v>27712</v>
      </c>
      <c r="N658" s="2">
        <v>33320</v>
      </c>
      <c r="O658" s="3">
        <v>153180</v>
      </c>
      <c r="P658" s="9">
        <f>Table3[[#This Row],[Revenue Generated ($)]]-Table3[[#This Row],[Campaign Spend ($)]]</f>
        <v>119860</v>
      </c>
    </row>
    <row r="659" spans="1:16" x14ac:dyDescent="0.3">
      <c r="A659" s="2" t="str">
        <f>"Influencer" &amp;ROW(Table3[[#This Row],[Influencer Name]])</f>
        <v>Influencer659</v>
      </c>
      <c r="B659" s="2" t="s">
        <v>1014</v>
      </c>
      <c r="C659" s="2" t="s">
        <v>1019</v>
      </c>
      <c r="D659" s="2" t="s">
        <v>1037</v>
      </c>
      <c r="E659" s="2" t="str">
        <f>VLOOKUP(TRIM(Table3[[#This Row],[Brand]]), brand[], MATCH("Category", brand[#Headers], 0), FALSE)</f>
        <v>Fashion &amp; Beauty</v>
      </c>
      <c r="F659" s="2" t="s">
        <v>1029</v>
      </c>
      <c r="G659" s="3">
        <v>5317000</v>
      </c>
      <c r="H659" s="15">
        <v>399.6</v>
      </c>
      <c r="I659" s="3">
        <v>9986999.9999999907</v>
      </c>
      <c r="J659" s="3">
        <v>929000</v>
      </c>
      <c r="K659" s="3" t="str">
        <f>IF(Table3[[#This Row],[Engagements]]&lt;100000, "low",IF(Table3[[#This Row],[Engagements]]&lt;500000,"medium","high"))</f>
        <v>high</v>
      </c>
      <c r="L659" s="3">
        <v>165470</v>
      </c>
      <c r="M659" s="2">
        <v>27754</v>
      </c>
      <c r="N659" s="2">
        <v>33370</v>
      </c>
      <c r="O659" s="3">
        <v>153410</v>
      </c>
      <c r="P659" s="9">
        <f>Table3[[#This Row],[Revenue Generated ($)]]-Table3[[#This Row],[Campaign Spend ($)]]</f>
        <v>120040</v>
      </c>
    </row>
    <row r="660" spans="1:16" x14ac:dyDescent="0.3">
      <c r="A660" s="2" t="str">
        <f>"Influencer" &amp;ROW(Table3[[#This Row],[Influencer Name]])</f>
        <v>Influencer660</v>
      </c>
      <c r="B660" s="2" t="s">
        <v>1015</v>
      </c>
      <c r="C660" s="2" t="s">
        <v>1020</v>
      </c>
      <c r="D660" t="s">
        <v>1039</v>
      </c>
      <c r="E660" t="str">
        <f>VLOOKUP(TRIM(Table3[[#This Row],[Brand]]), brand[], MATCH("Category", brand[#Headers], 0), FALSE)</f>
        <v>E-commerce &amp; Online Services</v>
      </c>
      <c r="F660" s="2" t="s">
        <v>1030</v>
      </c>
      <c r="G660" s="3">
        <v>5325000</v>
      </c>
      <c r="H660" s="15">
        <v>400.2</v>
      </c>
      <c r="I660" s="3">
        <v>10002000</v>
      </c>
      <c r="J660" s="3">
        <v>930400</v>
      </c>
      <c r="K660" s="3" t="str">
        <f>IF(Table3[[#This Row],[Engagements]]&lt;100000, "low",IF(Table3[[#This Row],[Engagements]]&lt;500000,"medium","high"))</f>
        <v>high</v>
      </c>
      <c r="L660" s="2">
        <v>165720</v>
      </c>
      <c r="M660" s="2">
        <v>27796</v>
      </c>
      <c r="N660" s="2">
        <v>33420</v>
      </c>
      <c r="O660" s="3">
        <v>153640</v>
      </c>
      <c r="P660" s="9">
        <f>Table3[[#This Row],[Revenue Generated ($)]]-Table3[[#This Row],[Campaign Spend ($)]]</f>
        <v>120220</v>
      </c>
    </row>
    <row r="661" spans="1:16" x14ac:dyDescent="0.3">
      <c r="A661" s="2" t="str">
        <f>"Influencer" &amp;ROW(Table3[[#This Row],[Influencer Name]])</f>
        <v>Influencer661</v>
      </c>
      <c r="B661" s="2" t="s">
        <v>1016</v>
      </c>
      <c r="C661" s="2" t="s">
        <v>1021</v>
      </c>
      <c r="D661" t="s">
        <v>1040</v>
      </c>
      <c r="E661" t="str">
        <f>VLOOKUP(TRIM(Table3[[#This Row],[Brand]]), brand[], MATCH("Category", brand[#Headers], 0), FALSE)</f>
        <v>E-commerce &amp; Online Services</v>
      </c>
      <c r="F661" s="2" t="s">
        <v>1031</v>
      </c>
      <c r="G661" s="3">
        <v>5333000</v>
      </c>
      <c r="H661" s="15">
        <v>400.8</v>
      </c>
      <c r="I661" s="3">
        <v>10017000</v>
      </c>
      <c r="J661" s="3">
        <v>931800</v>
      </c>
      <c r="K661" s="3" t="str">
        <f>IF(Table3[[#This Row],[Engagements]]&lt;100000, "low",IF(Table3[[#This Row],[Engagements]]&lt;500000,"medium","high"))</f>
        <v>high</v>
      </c>
      <c r="L661" s="3">
        <v>165970</v>
      </c>
      <c r="M661" s="2">
        <v>27838</v>
      </c>
      <c r="N661" s="2">
        <v>33470</v>
      </c>
      <c r="O661" s="3">
        <v>153870</v>
      </c>
      <c r="P661" s="9">
        <f>Table3[[#This Row],[Revenue Generated ($)]]-Table3[[#This Row],[Campaign Spend ($)]]</f>
        <v>120400</v>
      </c>
    </row>
    <row r="662" spans="1:16" x14ac:dyDescent="0.3">
      <c r="A662" s="2" t="str">
        <f>"Influencer" &amp;ROW(Table3[[#This Row],[Influencer Name]])</f>
        <v>Influencer662</v>
      </c>
      <c r="B662" s="2" t="s">
        <v>1014</v>
      </c>
      <c r="C662" s="2" t="s">
        <v>1017</v>
      </c>
      <c r="D662" t="s">
        <v>1041</v>
      </c>
      <c r="E662" t="str">
        <f>VLOOKUP(TRIM(Table3[[#This Row],[Brand]]), brand[], MATCH("Category", brand[#Headers], 0), FALSE)</f>
        <v>E-commerce &amp; Online Services</v>
      </c>
      <c r="F662" s="2" t="s">
        <v>1026</v>
      </c>
      <c r="G662" s="3">
        <v>5341000</v>
      </c>
      <c r="H662" s="15">
        <v>401.4</v>
      </c>
      <c r="I662" s="3">
        <v>10032000</v>
      </c>
      <c r="J662" s="3">
        <v>933200</v>
      </c>
      <c r="K662" s="3" t="str">
        <f>IF(Table3[[#This Row],[Engagements]]&lt;100000, "low",IF(Table3[[#This Row],[Engagements]]&lt;500000,"medium","high"))</f>
        <v>high</v>
      </c>
      <c r="L662" s="3">
        <v>166220</v>
      </c>
      <c r="M662" s="2">
        <v>27880</v>
      </c>
      <c r="N662" s="2">
        <v>33520</v>
      </c>
      <c r="O662" s="3">
        <v>154100</v>
      </c>
      <c r="P662" s="9">
        <f>Table3[[#This Row],[Revenue Generated ($)]]-Table3[[#This Row],[Campaign Spend ($)]]</f>
        <v>120580</v>
      </c>
    </row>
    <row r="663" spans="1:16" x14ac:dyDescent="0.3">
      <c r="A663" s="2" t="str">
        <f>"Influencer" &amp;ROW(Table3[[#This Row],[Influencer Name]])</f>
        <v>Influencer663</v>
      </c>
      <c r="B663" s="2" t="s">
        <v>1015</v>
      </c>
      <c r="C663" s="2" t="s">
        <v>1018</v>
      </c>
      <c r="D663" t="s">
        <v>1042</v>
      </c>
      <c r="E663" t="str">
        <f>VLOOKUP(TRIM(Table3[[#This Row],[Brand]]), brand[], MATCH("Category", brand[#Headers], 0), FALSE)</f>
        <v>E-commerce &amp; Online Services</v>
      </c>
      <c r="F663" s="2" t="s">
        <v>1027</v>
      </c>
      <c r="G663" s="3">
        <v>5349000</v>
      </c>
      <c r="H663" s="15">
        <v>402</v>
      </c>
      <c r="I663" s="3">
        <v>10047000</v>
      </c>
      <c r="J663" s="3">
        <v>934600</v>
      </c>
      <c r="K663" s="3" t="str">
        <f>IF(Table3[[#This Row],[Engagements]]&lt;100000, "low",IF(Table3[[#This Row],[Engagements]]&lt;500000,"medium","high"))</f>
        <v>high</v>
      </c>
      <c r="L663" s="3">
        <v>166470</v>
      </c>
      <c r="M663" s="2">
        <v>27922</v>
      </c>
      <c r="N663" s="2">
        <v>33570</v>
      </c>
      <c r="O663" s="3">
        <v>154330</v>
      </c>
      <c r="P663" s="9">
        <f>Table3[[#This Row],[Revenue Generated ($)]]-Table3[[#This Row],[Campaign Spend ($)]]</f>
        <v>120760</v>
      </c>
    </row>
    <row r="664" spans="1:16" x14ac:dyDescent="0.3">
      <c r="A664" s="2" t="str">
        <f>"Influencer" &amp;ROW(Table3[[#This Row],[Influencer Name]])</f>
        <v>Influencer664</v>
      </c>
      <c r="B664" s="2" t="s">
        <v>1016</v>
      </c>
      <c r="C664" s="2" t="s">
        <v>1019</v>
      </c>
      <c r="D664" t="s">
        <v>1043</v>
      </c>
      <c r="E664" t="str">
        <f>VLOOKUP(TRIM(Table3[[#This Row],[Brand]]), brand[], MATCH("Category", brand[#Headers], 0), FALSE)</f>
        <v>E-commerce &amp; Online Services</v>
      </c>
      <c r="F664" s="2" t="s">
        <v>1028</v>
      </c>
      <c r="G664" s="3">
        <v>5357000</v>
      </c>
      <c r="H664" s="15">
        <v>402.6</v>
      </c>
      <c r="I664" s="3">
        <v>10062000</v>
      </c>
      <c r="J664" s="3">
        <v>936000</v>
      </c>
      <c r="K664" s="3" t="str">
        <f>IF(Table3[[#This Row],[Engagements]]&lt;100000, "low",IF(Table3[[#This Row],[Engagements]]&lt;500000,"medium","high"))</f>
        <v>high</v>
      </c>
      <c r="L664" s="3">
        <v>166720</v>
      </c>
      <c r="M664" s="2">
        <v>27964</v>
      </c>
      <c r="N664" s="2">
        <v>33620</v>
      </c>
      <c r="O664" s="3">
        <v>154560</v>
      </c>
      <c r="P664" s="9">
        <f>Table3[[#This Row],[Revenue Generated ($)]]-Table3[[#This Row],[Campaign Spend ($)]]</f>
        <v>120940</v>
      </c>
    </row>
    <row r="665" spans="1:16" ht="33" x14ac:dyDescent="0.3">
      <c r="A665" s="2" t="str">
        <f>"Influencer" &amp;ROW(Table3[[#This Row],[Influencer Name]])</f>
        <v>Influencer665</v>
      </c>
      <c r="B665" s="2" t="s">
        <v>1014</v>
      </c>
      <c r="C665" s="2" t="s">
        <v>1020</v>
      </c>
      <c r="D665" s="2" t="s">
        <v>1044</v>
      </c>
      <c r="E665" s="2" t="str">
        <f>VLOOKUP(TRIM(Table3[[#This Row],[Brand]]), brand[], MATCH("Category", brand[#Headers], 0), FALSE)</f>
        <v>Technology &amp; Gadgets</v>
      </c>
      <c r="F665" s="2" t="s">
        <v>1029</v>
      </c>
      <c r="G665" s="3">
        <v>5365000</v>
      </c>
      <c r="H665" s="15">
        <v>403.2</v>
      </c>
      <c r="I665" s="3">
        <v>10077000</v>
      </c>
      <c r="J665" s="3">
        <v>937400</v>
      </c>
      <c r="K665" s="3" t="str">
        <f>IF(Table3[[#This Row],[Engagements]]&lt;100000, "low",IF(Table3[[#This Row],[Engagements]]&lt;500000,"medium","high"))</f>
        <v>high</v>
      </c>
      <c r="L665" s="2">
        <v>166970</v>
      </c>
      <c r="M665" s="2">
        <v>28006</v>
      </c>
      <c r="N665" s="2">
        <v>33670</v>
      </c>
      <c r="O665" s="3">
        <v>154790</v>
      </c>
      <c r="P665" s="9">
        <f>Table3[[#This Row],[Revenue Generated ($)]]-Table3[[#This Row],[Campaign Spend ($)]]</f>
        <v>121120</v>
      </c>
    </row>
    <row r="666" spans="1:16" ht="33" x14ac:dyDescent="0.3">
      <c r="A666" s="2" t="str">
        <f>"Influencer" &amp;ROW(Table3[[#This Row],[Influencer Name]])</f>
        <v>Influencer666</v>
      </c>
      <c r="B666" s="2" t="s">
        <v>1015</v>
      </c>
      <c r="C666" s="2" t="s">
        <v>1021</v>
      </c>
      <c r="D666" s="2" t="s">
        <v>1045</v>
      </c>
      <c r="E666" s="2" t="str">
        <f>VLOOKUP(TRIM(Table3[[#This Row],[Brand]]), brand[], MATCH("Category", brand[#Headers], 0), FALSE)</f>
        <v>Technology &amp; Gadgets</v>
      </c>
      <c r="F666" s="2" t="s">
        <v>1030</v>
      </c>
      <c r="G666" s="3">
        <v>5373000</v>
      </c>
      <c r="H666" s="15">
        <v>403.8</v>
      </c>
      <c r="I666" s="3">
        <v>10092000</v>
      </c>
      <c r="J666" s="3">
        <v>938800</v>
      </c>
      <c r="K666" s="3" t="str">
        <f>IF(Table3[[#This Row],[Engagements]]&lt;100000, "low",IF(Table3[[#This Row],[Engagements]]&lt;500000,"medium","high"))</f>
        <v>high</v>
      </c>
      <c r="L666" s="3">
        <v>167220</v>
      </c>
      <c r="M666" s="2">
        <v>28048</v>
      </c>
      <c r="N666" s="2">
        <v>33720</v>
      </c>
      <c r="O666" s="3">
        <v>155020</v>
      </c>
      <c r="P666" s="9">
        <f>Table3[[#This Row],[Revenue Generated ($)]]-Table3[[#This Row],[Campaign Spend ($)]]</f>
        <v>121300</v>
      </c>
    </row>
    <row r="667" spans="1:16" ht="33" x14ac:dyDescent="0.3">
      <c r="A667" s="2" t="str">
        <f>"Influencer" &amp;ROW(Table3[[#This Row],[Influencer Name]])</f>
        <v>Influencer667</v>
      </c>
      <c r="B667" s="2" t="s">
        <v>1016</v>
      </c>
      <c r="C667" s="2" t="s">
        <v>1017</v>
      </c>
      <c r="D667" s="2" t="s">
        <v>1046</v>
      </c>
      <c r="E667" s="2" t="str">
        <f>VLOOKUP(TRIM(Table3[[#This Row],[Brand]]), brand[], MATCH("Category", brand[#Headers], 0), FALSE)</f>
        <v>Technology &amp; Gadgets</v>
      </c>
      <c r="F667" s="2" t="s">
        <v>1031</v>
      </c>
      <c r="G667" s="3">
        <v>5381000</v>
      </c>
      <c r="H667" s="15">
        <v>404.4</v>
      </c>
      <c r="I667" s="3">
        <v>10107000</v>
      </c>
      <c r="J667" s="3">
        <v>940200</v>
      </c>
      <c r="K667" s="3" t="str">
        <f>IF(Table3[[#This Row],[Engagements]]&lt;100000, "low",IF(Table3[[#This Row],[Engagements]]&lt;500000,"medium","high"))</f>
        <v>high</v>
      </c>
      <c r="L667" s="3">
        <v>167470</v>
      </c>
      <c r="M667" s="2">
        <v>28090</v>
      </c>
      <c r="N667" s="2">
        <v>33770</v>
      </c>
      <c r="O667" s="3">
        <v>155250</v>
      </c>
      <c r="P667" s="9">
        <f>Table3[[#This Row],[Revenue Generated ($)]]-Table3[[#This Row],[Campaign Spend ($)]]</f>
        <v>121480</v>
      </c>
    </row>
    <row r="668" spans="1:16" x14ac:dyDescent="0.3">
      <c r="A668" s="2" t="str">
        <f>"Influencer" &amp;ROW(Table3[[#This Row],[Influencer Name]])</f>
        <v>Influencer668</v>
      </c>
      <c r="B668" s="2" t="s">
        <v>1014</v>
      </c>
      <c r="C668" s="2" t="s">
        <v>1018</v>
      </c>
      <c r="D668" s="2" t="s">
        <v>1047</v>
      </c>
      <c r="E668" s="2" t="str">
        <f>VLOOKUP(TRIM(Table3[[#This Row],[Brand]]), brand[], MATCH("Category", brand[#Headers], 0), FALSE)</f>
        <v>Lifestyle &amp; Fitness</v>
      </c>
      <c r="F668" s="2" t="s">
        <v>1026</v>
      </c>
      <c r="G668" s="3">
        <v>5389000</v>
      </c>
      <c r="H668" s="15">
        <v>405</v>
      </c>
      <c r="I668" s="3">
        <v>10122000</v>
      </c>
      <c r="J668" s="3">
        <v>941600</v>
      </c>
      <c r="K668" s="3" t="str">
        <f>IF(Table3[[#This Row],[Engagements]]&lt;100000, "low",IF(Table3[[#This Row],[Engagements]]&lt;500000,"medium","high"))</f>
        <v>high</v>
      </c>
      <c r="L668" s="3">
        <v>167720</v>
      </c>
      <c r="M668" s="2">
        <v>28132</v>
      </c>
      <c r="N668" s="2">
        <v>33820</v>
      </c>
      <c r="O668" s="3">
        <v>155480</v>
      </c>
      <c r="P668" s="9">
        <f>Table3[[#This Row],[Revenue Generated ($)]]-Table3[[#This Row],[Campaign Spend ($)]]</f>
        <v>121660</v>
      </c>
    </row>
    <row r="669" spans="1:16" x14ac:dyDescent="0.3">
      <c r="A669" s="2" t="str">
        <f>"Influencer" &amp;ROW(Table3[[#This Row],[Influencer Name]])</f>
        <v>Influencer669</v>
      </c>
      <c r="B669" s="2" t="s">
        <v>1015</v>
      </c>
      <c r="C669" s="2" t="s">
        <v>1019</v>
      </c>
      <c r="D669" s="2" t="s">
        <v>1048</v>
      </c>
      <c r="E669" s="2" t="str">
        <f>VLOOKUP(TRIM(Table3[[#This Row],[Brand]]), brand[], MATCH("Category", brand[#Headers], 0), FALSE)</f>
        <v>Lifestyle &amp; Fitness</v>
      </c>
      <c r="F669" s="2" t="s">
        <v>1027</v>
      </c>
      <c r="G669" s="3">
        <v>5397000</v>
      </c>
      <c r="H669" s="15">
        <v>405.6</v>
      </c>
      <c r="I669" s="3">
        <v>10137000</v>
      </c>
      <c r="J669" s="3">
        <v>943000</v>
      </c>
      <c r="K669" s="3" t="str">
        <f>IF(Table3[[#This Row],[Engagements]]&lt;100000, "low",IF(Table3[[#This Row],[Engagements]]&lt;500000,"medium","high"))</f>
        <v>high</v>
      </c>
      <c r="L669" s="3">
        <v>167970</v>
      </c>
      <c r="M669" s="2">
        <v>28174</v>
      </c>
      <c r="N669" s="2">
        <v>33870</v>
      </c>
      <c r="O669" s="3">
        <v>155710</v>
      </c>
      <c r="P669" s="9">
        <f>Table3[[#This Row],[Revenue Generated ($)]]-Table3[[#This Row],[Campaign Spend ($)]]</f>
        <v>121840</v>
      </c>
    </row>
    <row r="670" spans="1:16" x14ac:dyDescent="0.3">
      <c r="A670" s="2" t="str">
        <f>"Influencer" &amp;ROW(Table3[[#This Row],[Influencer Name]])</f>
        <v>Influencer670</v>
      </c>
      <c r="B670" s="2" t="s">
        <v>1016</v>
      </c>
      <c r="C670" s="2" t="s">
        <v>1020</v>
      </c>
      <c r="D670" t="s">
        <v>1049</v>
      </c>
      <c r="E670" t="str">
        <f>VLOOKUP(TRIM(Table3[[#This Row],[Brand]]), brand[], MATCH("Category", brand[#Headers], 0), FALSE)</f>
        <v>Food &amp; Beverages</v>
      </c>
      <c r="F670" s="2" t="s">
        <v>1028</v>
      </c>
      <c r="G670" s="3">
        <v>5405000</v>
      </c>
      <c r="H670" s="15">
        <v>406.2</v>
      </c>
      <c r="I670" s="3">
        <v>10152000</v>
      </c>
      <c r="J670" s="3">
        <v>944400</v>
      </c>
      <c r="K670" s="3" t="str">
        <f>IF(Table3[[#This Row],[Engagements]]&lt;100000, "low",IF(Table3[[#This Row],[Engagements]]&lt;500000,"medium","high"))</f>
        <v>high</v>
      </c>
      <c r="L670" s="2">
        <v>168220</v>
      </c>
      <c r="M670" s="2">
        <v>28216</v>
      </c>
      <c r="N670" s="2">
        <v>33920</v>
      </c>
      <c r="O670" s="3">
        <v>155940</v>
      </c>
      <c r="P670" s="9">
        <f>Table3[[#This Row],[Revenue Generated ($)]]-Table3[[#This Row],[Campaign Spend ($)]]</f>
        <v>122020</v>
      </c>
    </row>
    <row r="671" spans="1:16" x14ac:dyDescent="0.3">
      <c r="A671" s="2" t="str">
        <f>"Influencer" &amp;ROW(Table3[[#This Row],[Influencer Name]])</f>
        <v>Influencer671</v>
      </c>
      <c r="B671" s="2" t="s">
        <v>1014</v>
      </c>
      <c r="C671" s="2" t="s">
        <v>1021</v>
      </c>
      <c r="D671" t="s">
        <v>1074</v>
      </c>
      <c r="E671" t="str">
        <f>VLOOKUP(TRIM(Table3[[#This Row],[Brand]]), brand[], MATCH("Category", brand[#Headers], 0), FALSE)</f>
        <v>Food &amp; Beverages</v>
      </c>
      <c r="F671" s="2" t="s">
        <v>1029</v>
      </c>
      <c r="G671" s="3">
        <v>5413000</v>
      </c>
      <c r="H671" s="15">
        <v>406.8</v>
      </c>
      <c r="I671" s="3">
        <v>10167000</v>
      </c>
      <c r="J671" s="3">
        <v>945800</v>
      </c>
      <c r="K671" s="3" t="str">
        <f>IF(Table3[[#This Row],[Engagements]]&lt;100000, "low",IF(Table3[[#This Row],[Engagements]]&lt;500000,"medium","high"))</f>
        <v>high</v>
      </c>
      <c r="L671" s="3">
        <v>168470</v>
      </c>
      <c r="M671" s="2">
        <v>28258</v>
      </c>
      <c r="N671" s="2">
        <v>33970</v>
      </c>
      <c r="O671" s="3">
        <v>156170</v>
      </c>
      <c r="P671" s="9">
        <f>Table3[[#This Row],[Revenue Generated ($)]]-Table3[[#This Row],[Campaign Spend ($)]]</f>
        <v>122200</v>
      </c>
    </row>
    <row r="672" spans="1:16" x14ac:dyDescent="0.3">
      <c r="A672" s="2" t="str">
        <f>"Influencer" &amp;ROW(Table3[[#This Row],[Influencer Name]])</f>
        <v>Influencer672</v>
      </c>
      <c r="B672" s="2" t="s">
        <v>1015</v>
      </c>
      <c r="C672" s="2" t="s">
        <v>1017</v>
      </c>
      <c r="D672" t="s">
        <v>1050</v>
      </c>
      <c r="E672" t="str">
        <f>VLOOKUP(TRIM(Table3[[#This Row],[Brand]]), brand[], MATCH("Category", brand[#Headers], 0), FALSE)</f>
        <v>Food &amp; Beverages</v>
      </c>
      <c r="F672" s="2" t="s">
        <v>1030</v>
      </c>
      <c r="G672" s="3">
        <v>5421000</v>
      </c>
      <c r="H672" s="15">
        <v>407.4</v>
      </c>
      <c r="I672" s="3">
        <v>10182000</v>
      </c>
      <c r="J672" s="3">
        <v>947200</v>
      </c>
      <c r="K672" s="3" t="str">
        <f>IF(Table3[[#This Row],[Engagements]]&lt;100000, "low",IF(Table3[[#This Row],[Engagements]]&lt;500000,"medium","high"))</f>
        <v>high</v>
      </c>
      <c r="L672" s="3">
        <v>168720</v>
      </c>
      <c r="M672" s="2">
        <v>28300</v>
      </c>
      <c r="N672" s="2">
        <v>34020</v>
      </c>
      <c r="O672" s="3">
        <v>156400</v>
      </c>
      <c r="P672" s="9">
        <f>Table3[[#This Row],[Revenue Generated ($)]]-Table3[[#This Row],[Campaign Spend ($)]]</f>
        <v>122380</v>
      </c>
    </row>
    <row r="673" spans="1:16" x14ac:dyDescent="0.3">
      <c r="A673" s="2" t="str">
        <f>"Influencer" &amp;ROW(Table3[[#This Row],[Influencer Name]])</f>
        <v>Influencer673</v>
      </c>
      <c r="B673" s="2" t="s">
        <v>1016</v>
      </c>
      <c r="C673" s="2" t="s">
        <v>1018</v>
      </c>
      <c r="D673" t="s">
        <v>1051</v>
      </c>
      <c r="E673" t="str">
        <f>VLOOKUP(TRIM(Table3[[#This Row],[Brand]]), brand[], MATCH("Category", brand[#Headers], 0), FALSE)</f>
        <v>Food &amp; Beverages</v>
      </c>
      <c r="F673" s="2" t="s">
        <v>1031</v>
      </c>
      <c r="G673" s="3">
        <v>5429000</v>
      </c>
      <c r="H673" s="15">
        <v>408</v>
      </c>
      <c r="I673" s="3">
        <v>10197000</v>
      </c>
      <c r="J673" s="3">
        <v>948600</v>
      </c>
      <c r="K673" s="3" t="str">
        <f>IF(Table3[[#This Row],[Engagements]]&lt;100000, "low",IF(Table3[[#This Row],[Engagements]]&lt;500000,"medium","high"))</f>
        <v>high</v>
      </c>
      <c r="L673" s="3">
        <v>168970</v>
      </c>
      <c r="M673" s="2">
        <v>28342</v>
      </c>
      <c r="N673" s="2">
        <v>34070</v>
      </c>
      <c r="O673" s="3">
        <v>156630</v>
      </c>
      <c r="P673" s="9">
        <f>Table3[[#This Row],[Revenue Generated ($)]]-Table3[[#This Row],[Campaign Spend ($)]]</f>
        <v>122560</v>
      </c>
    </row>
    <row r="674" spans="1:16" x14ac:dyDescent="0.3">
      <c r="A674" s="2" t="str">
        <f>"Influencer" &amp;ROW(Table3[[#This Row],[Influencer Name]])</f>
        <v>Influencer674</v>
      </c>
      <c r="B674" s="2" t="s">
        <v>1014</v>
      </c>
      <c r="C674" s="2" t="s">
        <v>1019</v>
      </c>
      <c r="D674" s="2" t="s">
        <v>1038</v>
      </c>
      <c r="E674" s="2" t="str">
        <f>VLOOKUP(TRIM(Table3[[#This Row],[Brand]]), brand[], MATCH("Category", brand[#Headers], 0), FALSE)</f>
        <v>Fashion &amp; Beauty</v>
      </c>
      <c r="F674" s="2" t="s">
        <v>1026</v>
      </c>
      <c r="G674" s="3">
        <v>5437000</v>
      </c>
      <c r="H674" s="15">
        <v>408.6</v>
      </c>
      <c r="I674" s="3">
        <v>10212000</v>
      </c>
      <c r="J674" s="3">
        <v>950000</v>
      </c>
      <c r="K674" s="3" t="str">
        <f>IF(Table3[[#This Row],[Engagements]]&lt;100000, "low",IF(Table3[[#This Row],[Engagements]]&lt;500000,"medium","high"))</f>
        <v>high</v>
      </c>
      <c r="L674" s="3">
        <v>169220</v>
      </c>
      <c r="M674" s="2">
        <v>28384</v>
      </c>
      <c r="N674" s="2">
        <v>34120</v>
      </c>
      <c r="O674" s="3">
        <v>156860</v>
      </c>
      <c r="P674" s="9">
        <f>Table3[[#This Row],[Revenue Generated ($)]]-Table3[[#This Row],[Campaign Spend ($)]]</f>
        <v>122740</v>
      </c>
    </row>
    <row r="675" spans="1:16" x14ac:dyDescent="0.3">
      <c r="A675" s="2" t="str">
        <f>"Influencer" &amp;ROW(Table3[[#This Row],[Influencer Name]])</f>
        <v>Influencer675</v>
      </c>
      <c r="B675" s="2" t="s">
        <v>1015</v>
      </c>
      <c r="C675" s="2" t="s">
        <v>1020</v>
      </c>
      <c r="D675" s="2" t="s">
        <v>1036</v>
      </c>
      <c r="E675" s="2" t="str">
        <f>VLOOKUP(TRIM(Table3[[#This Row],[Brand]]), brand[], MATCH("Category", brand[#Headers], 0), FALSE)</f>
        <v>Fashion &amp; Beauty</v>
      </c>
      <c r="F675" s="2" t="s">
        <v>1027</v>
      </c>
      <c r="G675" s="3">
        <v>5445000</v>
      </c>
      <c r="H675" s="15">
        <v>409.2</v>
      </c>
      <c r="I675" s="3">
        <v>10227000</v>
      </c>
      <c r="J675" s="3">
        <v>951400</v>
      </c>
      <c r="K675" s="3" t="str">
        <f>IF(Table3[[#This Row],[Engagements]]&lt;100000, "low",IF(Table3[[#This Row],[Engagements]]&lt;500000,"medium","high"))</f>
        <v>high</v>
      </c>
      <c r="L675" s="2">
        <v>169470</v>
      </c>
      <c r="M675" s="2">
        <v>28426</v>
      </c>
      <c r="N675" s="2">
        <v>34170</v>
      </c>
      <c r="O675" s="3">
        <v>157090</v>
      </c>
      <c r="P675" s="9">
        <f>Table3[[#This Row],[Revenue Generated ($)]]-Table3[[#This Row],[Campaign Spend ($)]]</f>
        <v>122920</v>
      </c>
    </row>
    <row r="676" spans="1:16" x14ac:dyDescent="0.3">
      <c r="A676" s="2" t="str">
        <f>"Influencer" &amp;ROW(Table3[[#This Row],[Influencer Name]])</f>
        <v>Influencer676</v>
      </c>
      <c r="B676" s="2" t="s">
        <v>1016</v>
      </c>
      <c r="C676" s="2" t="s">
        <v>1021</v>
      </c>
      <c r="D676" s="2" t="s">
        <v>1034</v>
      </c>
      <c r="E676" s="2" t="str">
        <f>VLOOKUP(TRIM(Table3[[#This Row],[Brand]]), brand[], MATCH("Category", brand[#Headers], 0), FALSE)</f>
        <v>Fashion &amp; Beauty</v>
      </c>
      <c r="F676" s="2" t="s">
        <v>1028</v>
      </c>
      <c r="G676" s="3">
        <v>5453000</v>
      </c>
      <c r="H676" s="15">
        <v>409.8</v>
      </c>
      <c r="I676" s="3">
        <v>10242000</v>
      </c>
      <c r="J676" s="3">
        <v>952800</v>
      </c>
      <c r="K676" s="3" t="str">
        <f>IF(Table3[[#This Row],[Engagements]]&lt;100000, "low",IF(Table3[[#This Row],[Engagements]]&lt;500000,"medium","high"))</f>
        <v>high</v>
      </c>
      <c r="L676" s="3">
        <v>169720</v>
      </c>
      <c r="M676" s="2">
        <v>28468</v>
      </c>
      <c r="N676" s="2">
        <v>34220</v>
      </c>
      <c r="O676" s="3">
        <v>157320</v>
      </c>
      <c r="P676" s="9">
        <f>Table3[[#This Row],[Revenue Generated ($)]]-Table3[[#This Row],[Campaign Spend ($)]]</f>
        <v>123100</v>
      </c>
    </row>
    <row r="677" spans="1:16" x14ac:dyDescent="0.3">
      <c r="A677" s="2" t="str">
        <f>"Influencer" &amp;ROW(Table3[[#This Row],[Influencer Name]])</f>
        <v>Influencer677</v>
      </c>
      <c r="B677" s="2" t="s">
        <v>1014</v>
      </c>
      <c r="C677" s="2" t="s">
        <v>1017</v>
      </c>
      <c r="D677" s="2" t="s">
        <v>1033</v>
      </c>
      <c r="E677" s="2" t="str">
        <f>VLOOKUP(TRIM(Table3[[#This Row],[Brand]]), brand[], MATCH("Category", brand[#Headers], 0), FALSE)</f>
        <v>Fashion &amp; Beauty</v>
      </c>
      <c r="F677" s="2" t="s">
        <v>1029</v>
      </c>
      <c r="G677" s="3">
        <v>5461000</v>
      </c>
      <c r="H677" s="15">
        <v>410.4</v>
      </c>
      <c r="I677" s="3">
        <v>10257000</v>
      </c>
      <c r="J677" s="3">
        <v>954200</v>
      </c>
      <c r="K677" s="3" t="str">
        <f>IF(Table3[[#This Row],[Engagements]]&lt;100000, "low",IF(Table3[[#This Row],[Engagements]]&lt;500000,"medium","high"))</f>
        <v>high</v>
      </c>
      <c r="L677" s="3">
        <v>169970</v>
      </c>
      <c r="M677" s="2">
        <v>28510</v>
      </c>
      <c r="N677" s="2">
        <v>34270</v>
      </c>
      <c r="O677" s="3">
        <v>157550</v>
      </c>
      <c r="P677" s="9">
        <f>Table3[[#This Row],[Revenue Generated ($)]]-Table3[[#This Row],[Campaign Spend ($)]]</f>
        <v>123280</v>
      </c>
    </row>
    <row r="678" spans="1:16" x14ac:dyDescent="0.3">
      <c r="A678" s="2" t="str">
        <f>"Influencer" &amp;ROW(Table3[[#This Row],[Influencer Name]])</f>
        <v>Influencer678</v>
      </c>
      <c r="B678" s="2" t="s">
        <v>1015</v>
      </c>
      <c r="C678" s="2" t="s">
        <v>1018</v>
      </c>
      <c r="D678" s="2" t="s">
        <v>1032</v>
      </c>
      <c r="E678" s="2" t="str">
        <f>VLOOKUP(TRIM(Table3[[#This Row],[Brand]]), brand[], MATCH("Category", brand[#Headers], 0), FALSE)</f>
        <v>Fashion &amp; Beauty</v>
      </c>
      <c r="F678" s="2" t="s">
        <v>1030</v>
      </c>
      <c r="G678" s="3">
        <v>5469000</v>
      </c>
      <c r="H678" s="15">
        <v>411</v>
      </c>
      <c r="I678" s="3">
        <v>10272000</v>
      </c>
      <c r="J678" s="3">
        <v>955600</v>
      </c>
      <c r="K678" s="3" t="str">
        <f>IF(Table3[[#This Row],[Engagements]]&lt;100000, "low",IF(Table3[[#This Row],[Engagements]]&lt;500000,"medium","high"))</f>
        <v>high</v>
      </c>
      <c r="L678" s="3">
        <v>170220</v>
      </c>
      <c r="M678" s="2">
        <v>28552</v>
      </c>
      <c r="N678" s="2">
        <v>34320</v>
      </c>
      <c r="O678" s="3">
        <v>157780</v>
      </c>
      <c r="P678" s="9">
        <f>Table3[[#This Row],[Revenue Generated ($)]]-Table3[[#This Row],[Campaign Spend ($)]]</f>
        <v>123460</v>
      </c>
    </row>
    <row r="679" spans="1:16" x14ac:dyDescent="0.3">
      <c r="A679" s="2" t="str">
        <f>"Influencer" &amp;ROW(Table3[[#This Row],[Influencer Name]])</f>
        <v>Influencer679</v>
      </c>
      <c r="B679" s="2" t="s">
        <v>1016</v>
      </c>
      <c r="C679" s="2" t="s">
        <v>1019</v>
      </c>
      <c r="D679" s="2" t="s">
        <v>1035</v>
      </c>
      <c r="E679" s="2" t="str">
        <f>VLOOKUP(TRIM(Table3[[#This Row],[Brand]]), brand[], MATCH("Category", brand[#Headers], 0), FALSE)</f>
        <v>Fashion &amp; Beauty</v>
      </c>
      <c r="F679" s="2" t="s">
        <v>1031</v>
      </c>
      <c r="G679" s="3">
        <v>5477000</v>
      </c>
      <c r="H679" s="15">
        <v>411.6</v>
      </c>
      <c r="I679" s="3">
        <v>10287000</v>
      </c>
      <c r="J679" s="3">
        <v>957000</v>
      </c>
      <c r="K679" s="3" t="str">
        <f>IF(Table3[[#This Row],[Engagements]]&lt;100000, "low",IF(Table3[[#This Row],[Engagements]]&lt;500000,"medium","high"))</f>
        <v>high</v>
      </c>
      <c r="L679" s="3">
        <v>170470</v>
      </c>
      <c r="M679" s="2">
        <v>28594</v>
      </c>
      <c r="N679" s="2">
        <v>34370</v>
      </c>
      <c r="O679" s="3">
        <v>158010</v>
      </c>
      <c r="P679" s="9">
        <f>Table3[[#This Row],[Revenue Generated ($)]]-Table3[[#This Row],[Campaign Spend ($)]]</f>
        <v>123640</v>
      </c>
    </row>
    <row r="680" spans="1:16" x14ac:dyDescent="0.3">
      <c r="A680" s="2" t="str">
        <f>"Influencer" &amp;ROW(Table3[[#This Row],[Influencer Name]])</f>
        <v>Influencer680</v>
      </c>
      <c r="B680" s="2" t="s">
        <v>1014</v>
      </c>
      <c r="C680" s="2" t="s">
        <v>1020</v>
      </c>
      <c r="D680" s="2" t="s">
        <v>1037</v>
      </c>
      <c r="E680" s="2" t="str">
        <f>VLOOKUP(TRIM(Table3[[#This Row],[Brand]]), brand[], MATCH("Category", brand[#Headers], 0), FALSE)</f>
        <v>Fashion &amp; Beauty</v>
      </c>
      <c r="F680" s="2" t="s">
        <v>1026</v>
      </c>
      <c r="G680" s="3">
        <v>5485000</v>
      </c>
      <c r="H680" s="15">
        <v>412.2</v>
      </c>
      <c r="I680" s="3">
        <v>10302000</v>
      </c>
      <c r="J680" s="3">
        <v>958400</v>
      </c>
      <c r="K680" s="3" t="str">
        <f>IF(Table3[[#This Row],[Engagements]]&lt;100000, "low",IF(Table3[[#This Row],[Engagements]]&lt;500000,"medium","high"))</f>
        <v>high</v>
      </c>
      <c r="L680" s="2">
        <v>170720</v>
      </c>
      <c r="M680" s="2">
        <v>28636</v>
      </c>
      <c r="N680" s="2">
        <v>34420</v>
      </c>
      <c r="O680" s="3">
        <v>158240</v>
      </c>
      <c r="P680" s="9">
        <f>Table3[[#This Row],[Revenue Generated ($)]]-Table3[[#This Row],[Campaign Spend ($)]]</f>
        <v>123820</v>
      </c>
    </row>
    <row r="681" spans="1:16" ht="33" x14ac:dyDescent="0.3">
      <c r="A681" s="2" t="str">
        <f>"Influencer" &amp;ROW(Table3[[#This Row],[Influencer Name]])</f>
        <v>Influencer681</v>
      </c>
      <c r="B681" s="2" t="s">
        <v>1015</v>
      </c>
      <c r="C681" s="2" t="s">
        <v>1021</v>
      </c>
      <c r="D681" s="2" t="s">
        <v>1073</v>
      </c>
      <c r="E681" s="2" t="str">
        <f>VLOOKUP(TRIM(Table3[[#This Row],[Brand]]), brand[], MATCH("Category", brand[#Headers], 0), FALSE)</f>
        <v>Food &amp; Beverages</v>
      </c>
      <c r="F681" s="2" t="s">
        <v>1027</v>
      </c>
      <c r="G681" s="3">
        <v>5493000</v>
      </c>
      <c r="H681" s="15">
        <v>412.8</v>
      </c>
      <c r="I681" s="3">
        <v>10317000</v>
      </c>
      <c r="J681" s="3">
        <v>959800</v>
      </c>
      <c r="K681" s="3" t="str">
        <f>IF(Table3[[#This Row],[Engagements]]&lt;100000, "low",IF(Table3[[#This Row],[Engagements]]&lt;500000,"medium","high"))</f>
        <v>high</v>
      </c>
      <c r="L681" s="3">
        <v>170970</v>
      </c>
      <c r="M681" s="2">
        <v>28678</v>
      </c>
      <c r="N681" s="2">
        <v>34470</v>
      </c>
      <c r="O681" s="3">
        <v>158470</v>
      </c>
      <c r="P681" s="9">
        <f>Table3[[#This Row],[Revenue Generated ($)]]-Table3[[#This Row],[Campaign Spend ($)]]</f>
        <v>124000</v>
      </c>
    </row>
    <row r="682" spans="1:16" x14ac:dyDescent="0.3">
      <c r="A682" s="2" t="str">
        <f>"Influencer" &amp;ROW(Table3[[#This Row],[Influencer Name]])</f>
        <v>Influencer682</v>
      </c>
      <c r="B682" s="2" t="s">
        <v>1016</v>
      </c>
      <c r="C682" s="2" t="s">
        <v>1017</v>
      </c>
      <c r="D682" s="2" t="s">
        <v>1037</v>
      </c>
      <c r="E682" s="2" t="str">
        <f>VLOOKUP(TRIM(Table3[[#This Row],[Brand]]), brand[], MATCH("Category", brand[#Headers], 0), FALSE)</f>
        <v>Fashion &amp; Beauty</v>
      </c>
      <c r="F682" s="2" t="s">
        <v>1028</v>
      </c>
      <c r="G682" s="3">
        <v>5501000</v>
      </c>
      <c r="H682" s="15">
        <v>413.4</v>
      </c>
      <c r="I682" s="3">
        <v>10332000</v>
      </c>
      <c r="J682" s="3">
        <v>961200</v>
      </c>
      <c r="K682" s="3" t="str">
        <f>IF(Table3[[#This Row],[Engagements]]&lt;100000, "low",IF(Table3[[#This Row],[Engagements]]&lt;500000,"medium","high"))</f>
        <v>high</v>
      </c>
      <c r="L682" s="3">
        <v>171220</v>
      </c>
      <c r="M682" s="2">
        <v>28720</v>
      </c>
      <c r="N682" s="2">
        <v>34520</v>
      </c>
      <c r="O682" s="3">
        <v>158700</v>
      </c>
      <c r="P682" s="9">
        <f>Table3[[#This Row],[Revenue Generated ($)]]-Table3[[#This Row],[Campaign Spend ($)]]</f>
        <v>124180</v>
      </c>
    </row>
    <row r="683" spans="1:16" x14ac:dyDescent="0.3">
      <c r="A683" s="2" t="str">
        <f>"Influencer" &amp;ROW(Table3[[#This Row],[Influencer Name]])</f>
        <v>Influencer683</v>
      </c>
      <c r="B683" s="2" t="s">
        <v>1014</v>
      </c>
      <c r="C683" s="2" t="s">
        <v>1018</v>
      </c>
      <c r="D683" s="2" t="s">
        <v>1037</v>
      </c>
      <c r="E683" s="2" t="str">
        <f>VLOOKUP(TRIM(Table3[[#This Row],[Brand]]), brand[], MATCH("Category", brand[#Headers], 0), FALSE)</f>
        <v>Fashion &amp; Beauty</v>
      </c>
      <c r="F683" s="2" t="s">
        <v>1029</v>
      </c>
      <c r="G683" s="3">
        <v>5509000</v>
      </c>
      <c r="H683" s="15">
        <v>414</v>
      </c>
      <c r="I683" s="3">
        <v>10347000</v>
      </c>
      <c r="J683" s="3">
        <v>962600</v>
      </c>
      <c r="K683" s="3" t="str">
        <f>IF(Table3[[#This Row],[Engagements]]&lt;100000, "low",IF(Table3[[#This Row],[Engagements]]&lt;500000,"medium","high"))</f>
        <v>high</v>
      </c>
      <c r="L683" s="3">
        <v>171470</v>
      </c>
      <c r="M683" s="2">
        <v>28762</v>
      </c>
      <c r="N683" s="2">
        <v>34570</v>
      </c>
      <c r="O683" s="3">
        <v>158930</v>
      </c>
      <c r="P683" s="9">
        <f>Table3[[#This Row],[Revenue Generated ($)]]-Table3[[#This Row],[Campaign Spend ($)]]</f>
        <v>124360</v>
      </c>
    </row>
    <row r="684" spans="1:16" x14ac:dyDescent="0.3">
      <c r="A684" s="2" t="str">
        <f>"Influencer" &amp;ROW(Table3[[#This Row],[Influencer Name]])</f>
        <v>Influencer684</v>
      </c>
      <c r="B684" s="2" t="s">
        <v>1015</v>
      </c>
      <c r="C684" s="2" t="s">
        <v>1019</v>
      </c>
      <c r="D684" t="s">
        <v>1039</v>
      </c>
      <c r="E684" t="str">
        <f>VLOOKUP(TRIM(Table3[[#This Row],[Brand]]), brand[], MATCH("Category", brand[#Headers], 0), FALSE)</f>
        <v>E-commerce &amp; Online Services</v>
      </c>
      <c r="F684" s="2" t="s">
        <v>1030</v>
      </c>
      <c r="G684" s="3">
        <v>5517000</v>
      </c>
      <c r="H684" s="15">
        <v>414.6</v>
      </c>
      <c r="I684" s="3">
        <v>10362000</v>
      </c>
      <c r="J684" s="3">
        <v>964000</v>
      </c>
      <c r="K684" s="3" t="str">
        <f>IF(Table3[[#This Row],[Engagements]]&lt;100000, "low",IF(Table3[[#This Row],[Engagements]]&lt;500000,"medium","high"))</f>
        <v>high</v>
      </c>
      <c r="L684" s="3">
        <v>171720</v>
      </c>
      <c r="M684" s="2">
        <v>28804</v>
      </c>
      <c r="N684" s="2">
        <v>34620</v>
      </c>
      <c r="O684" s="3">
        <v>159160</v>
      </c>
      <c r="P684" s="9">
        <f>Table3[[#This Row],[Revenue Generated ($)]]-Table3[[#This Row],[Campaign Spend ($)]]</f>
        <v>124540</v>
      </c>
    </row>
    <row r="685" spans="1:16" x14ac:dyDescent="0.3">
      <c r="A685" s="2" t="str">
        <f>"Influencer" &amp;ROW(Table3[[#This Row],[Influencer Name]])</f>
        <v>Influencer685</v>
      </c>
      <c r="B685" s="2" t="s">
        <v>1016</v>
      </c>
      <c r="C685" s="2" t="s">
        <v>1020</v>
      </c>
      <c r="D685" t="s">
        <v>1040</v>
      </c>
      <c r="E685" t="str">
        <f>VLOOKUP(TRIM(Table3[[#This Row],[Brand]]), brand[], MATCH("Category", brand[#Headers], 0), FALSE)</f>
        <v>E-commerce &amp; Online Services</v>
      </c>
      <c r="F685" s="2" t="s">
        <v>1031</v>
      </c>
      <c r="G685" s="3">
        <v>5525000</v>
      </c>
      <c r="H685" s="15">
        <v>415.2</v>
      </c>
      <c r="I685" s="3">
        <v>10377000</v>
      </c>
      <c r="J685" s="3">
        <v>965400</v>
      </c>
      <c r="K685" s="3" t="str">
        <f>IF(Table3[[#This Row],[Engagements]]&lt;100000, "low",IF(Table3[[#This Row],[Engagements]]&lt;500000,"medium","high"))</f>
        <v>high</v>
      </c>
      <c r="L685" s="2">
        <v>171970</v>
      </c>
      <c r="M685" s="2">
        <v>28846</v>
      </c>
      <c r="N685" s="2">
        <v>34670</v>
      </c>
      <c r="O685" s="3">
        <v>159390</v>
      </c>
      <c r="P685" s="9">
        <f>Table3[[#This Row],[Revenue Generated ($)]]-Table3[[#This Row],[Campaign Spend ($)]]</f>
        <v>124720</v>
      </c>
    </row>
    <row r="686" spans="1:16" x14ac:dyDescent="0.3">
      <c r="A686" s="2" t="str">
        <f>"Influencer" &amp;ROW(Table3[[#This Row],[Influencer Name]])</f>
        <v>Influencer686</v>
      </c>
      <c r="B686" s="2" t="s">
        <v>1014</v>
      </c>
      <c r="C686" s="2" t="s">
        <v>1021</v>
      </c>
      <c r="D686" t="s">
        <v>1041</v>
      </c>
      <c r="E686" t="str">
        <f>VLOOKUP(TRIM(Table3[[#This Row],[Brand]]), brand[], MATCH("Category", brand[#Headers], 0), FALSE)</f>
        <v>E-commerce &amp; Online Services</v>
      </c>
      <c r="F686" s="2" t="s">
        <v>1026</v>
      </c>
      <c r="G686" s="3">
        <v>5533000</v>
      </c>
      <c r="H686" s="15">
        <v>415.8</v>
      </c>
      <c r="I686" s="3">
        <v>10392000</v>
      </c>
      <c r="J686" s="3">
        <v>966800</v>
      </c>
      <c r="K686" s="3" t="str">
        <f>IF(Table3[[#This Row],[Engagements]]&lt;100000, "low",IF(Table3[[#This Row],[Engagements]]&lt;500000,"medium","high"))</f>
        <v>high</v>
      </c>
      <c r="L686" s="3">
        <v>172220</v>
      </c>
      <c r="M686" s="2">
        <v>28888</v>
      </c>
      <c r="N686" s="2">
        <v>34720</v>
      </c>
      <c r="O686" s="3">
        <v>159620</v>
      </c>
      <c r="P686" s="9">
        <f>Table3[[#This Row],[Revenue Generated ($)]]-Table3[[#This Row],[Campaign Spend ($)]]</f>
        <v>124900</v>
      </c>
    </row>
    <row r="687" spans="1:16" x14ac:dyDescent="0.3">
      <c r="A687" s="2" t="str">
        <f>"Influencer" &amp;ROW(Table3[[#This Row],[Influencer Name]])</f>
        <v>Influencer687</v>
      </c>
      <c r="B687" s="2" t="s">
        <v>1015</v>
      </c>
      <c r="C687" s="2" t="s">
        <v>1017</v>
      </c>
      <c r="D687" t="s">
        <v>1042</v>
      </c>
      <c r="E687" t="str">
        <f>VLOOKUP(TRIM(Table3[[#This Row],[Brand]]), brand[], MATCH("Category", brand[#Headers], 0), FALSE)</f>
        <v>E-commerce &amp; Online Services</v>
      </c>
      <c r="F687" s="2" t="s">
        <v>1027</v>
      </c>
      <c r="G687" s="3">
        <v>5541000</v>
      </c>
      <c r="H687" s="15">
        <v>416.4</v>
      </c>
      <c r="I687" s="3">
        <v>10407000</v>
      </c>
      <c r="J687" s="3">
        <v>968200</v>
      </c>
      <c r="K687" s="3" t="str">
        <f>IF(Table3[[#This Row],[Engagements]]&lt;100000, "low",IF(Table3[[#This Row],[Engagements]]&lt;500000,"medium","high"))</f>
        <v>high</v>
      </c>
      <c r="L687" s="3">
        <v>172470</v>
      </c>
      <c r="M687" s="2">
        <v>28930</v>
      </c>
      <c r="N687" s="2">
        <v>34770</v>
      </c>
      <c r="O687" s="3">
        <v>159850</v>
      </c>
      <c r="P687" s="9">
        <f>Table3[[#This Row],[Revenue Generated ($)]]-Table3[[#This Row],[Campaign Spend ($)]]</f>
        <v>125080</v>
      </c>
    </row>
    <row r="688" spans="1:16" x14ac:dyDescent="0.3">
      <c r="A688" s="2" t="str">
        <f>"Influencer" &amp;ROW(Table3[[#This Row],[Influencer Name]])</f>
        <v>Influencer688</v>
      </c>
      <c r="B688" s="2" t="s">
        <v>1016</v>
      </c>
      <c r="C688" s="2" t="s">
        <v>1018</v>
      </c>
      <c r="D688" t="s">
        <v>1043</v>
      </c>
      <c r="E688" t="str">
        <f>VLOOKUP(TRIM(Table3[[#This Row],[Brand]]), brand[], MATCH("Category", brand[#Headers], 0), FALSE)</f>
        <v>E-commerce &amp; Online Services</v>
      </c>
      <c r="F688" s="2" t="s">
        <v>1028</v>
      </c>
      <c r="G688" s="3">
        <v>5549000</v>
      </c>
      <c r="H688" s="15">
        <v>417</v>
      </c>
      <c r="I688" s="3">
        <v>10422000</v>
      </c>
      <c r="J688" s="3">
        <v>969600</v>
      </c>
      <c r="K688" s="3" t="str">
        <f>IF(Table3[[#This Row],[Engagements]]&lt;100000, "low",IF(Table3[[#This Row],[Engagements]]&lt;500000,"medium","high"))</f>
        <v>high</v>
      </c>
      <c r="L688" s="3">
        <v>172720</v>
      </c>
      <c r="M688" s="2">
        <v>28972</v>
      </c>
      <c r="N688" s="2">
        <v>34820</v>
      </c>
      <c r="O688" s="3">
        <v>160080</v>
      </c>
      <c r="P688" s="9">
        <f>Table3[[#This Row],[Revenue Generated ($)]]-Table3[[#This Row],[Campaign Spend ($)]]</f>
        <v>125260</v>
      </c>
    </row>
    <row r="689" spans="1:16" ht="33" x14ac:dyDescent="0.3">
      <c r="A689" s="2" t="str">
        <f>"Influencer" &amp;ROW(Table3[[#This Row],[Influencer Name]])</f>
        <v>Influencer689</v>
      </c>
      <c r="B689" s="2" t="s">
        <v>1014</v>
      </c>
      <c r="C689" s="2" t="s">
        <v>1019</v>
      </c>
      <c r="D689" s="2" t="s">
        <v>1044</v>
      </c>
      <c r="E689" s="2" t="str">
        <f>VLOOKUP(TRIM(Table3[[#This Row],[Brand]]), brand[], MATCH("Category", brand[#Headers], 0), FALSE)</f>
        <v>Technology &amp; Gadgets</v>
      </c>
      <c r="F689" s="2" t="s">
        <v>1029</v>
      </c>
      <c r="G689" s="3">
        <v>5557000</v>
      </c>
      <c r="H689" s="15">
        <v>417.6</v>
      </c>
      <c r="I689" s="3">
        <v>10437000</v>
      </c>
      <c r="J689" s="3">
        <v>971000</v>
      </c>
      <c r="K689" s="3" t="str">
        <f>IF(Table3[[#This Row],[Engagements]]&lt;100000, "low",IF(Table3[[#This Row],[Engagements]]&lt;500000,"medium","high"))</f>
        <v>high</v>
      </c>
      <c r="L689" s="3">
        <v>172970</v>
      </c>
      <c r="M689" s="2">
        <v>29014</v>
      </c>
      <c r="N689" s="2">
        <v>34870</v>
      </c>
      <c r="O689" s="3">
        <v>160310</v>
      </c>
      <c r="P689" s="9">
        <f>Table3[[#This Row],[Revenue Generated ($)]]-Table3[[#This Row],[Campaign Spend ($)]]</f>
        <v>125440</v>
      </c>
    </row>
    <row r="690" spans="1:16" ht="33" x14ac:dyDescent="0.3">
      <c r="A690" s="2" t="str">
        <f>"Influencer" &amp;ROW(Table3[[#This Row],[Influencer Name]])</f>
        <v>Influencer690</v>
      </c>
      <c r="B690" s="2" t="s">
        <v>1015</v>
      </c>
      <c r="C690" s="2" t="s">
        <v>1020</v>
      </c>
      <c r="D690" s="2" t="s">
        <v>1045</v>
      </c>
      <c r="E690" s="2" t="str">
        <f>VLOOKUP(TRIM(Table3[[#This Row],[Brand]]), brand[], MATCH("Category", brand[#Headers], 0), FALSE)</f>
        <v>Technology &amp; Gadgets</v>
      </c>
      <c r="F690" s="2" t="s">
        <v>1030</v>
      </c>
      <c r="G690" s="3">
        <v>5565000</v>
      </c>
      <c r="H690" s="15">
        <v>418.2</v>
      </c>
      <c r="I690" s="3">
        <v>10452000</v>
      </c>
      <c r="J690" s="3">
        <v>972400</v>
      </c>
      <c r="K690" s="3" t="str">
        <f>IF(Table3[[#This Row],[Engagements]]&lt;100000, "low",IF(Table3[[#This Row],[Engagements]]&lt;500000,"medium","high"))</f>
        <v>high</v>
      </c>
      <c r="L690" s="2">
        <v>173220</v>
      </c>
      <c r="M690" s="2">
        <v>29056</v>
      </c>
      <c r="N690" s="2">
        <v>34920</v>
      </c>
      <c r="O690" s="3">
        <v>160540</v>
      </c>
      <c r="P690" s="9">
        <f>Table3[[#This Row],[Revenue Generated ($)]]-Table3[[#This Row],[Campaign Spend ($)]]</f>
        <v>125620</v>
      </c>
    </row>
    <row r="691" spans="1:16" ht="33" x14ac:dyDescent="0.3">
      <c r="A691" s="2" t="str">
        <f>"Influencer" &amp;ROW(Table3[[#This Row],[Influencer Name]])</f>
        <v>Influencer691</v>
      </c>
      <c r="B691" s="2" t="s">
        <v>1016</v>
      </c>
      <c r="C691" s="2" t="s">
        <v>1021</v>
      </c>
      <c r="D691" s="2" t="s">
        <v>1046</v>
      </c>
      <c r="E691" s="2" t="str">
        <f>VLOOKUP(TRIM(Table3[[#This Row],[Brand]]), brand[], MATCH("Category", brand[#Headers], 0), FALSE)</f>
        <v>Technology &amp; Gadgets</v>
      </c>
      <c r="F691" s="2" t="s">
        <v>1031</v>
      </c>
      <c r="G691" s="3">
        <v>5573000</v>
      </c>
      <c r="H691" s="15">
        <v>418.8</v>
      </c>
      <c r="I691" s="3">
        <v>10467000</v>
      </c>
      <c r="J691" s="3">
        <v>973800</v>
      </c>
      <c r="K691" s="3" t="str">
        <f>IF(Table3[[#This Row],[Engagements]]&lt;100000, "low",IF(Table3[[#This Row],[Engagements]]&lt;500000,"medium","high"))</f>
        <v>high</v>
      </c>
      <c r="L691" s="3">
        <v>173470</v>
      </c>
      <c r="M691" s="2">
        <v>29098</v>
      </c>
      <c r="N691" s="2">
        <v>34970</v>
      </c>
      <c r="O691" s="3">
        <v>160770</v>
      </c>
      <c r="P691" s="9">
        <f>Table3[[#This Row],[Revenue Generated ($)]]-Table3[[#This Row],[Campaign Spend ($)]]</f>
        <v>125800</v>
      </c>
    </row>
    <row r="692" spans="1:16" x14ac:dyDescent="0.3">
      <c r="A692" s="2" t="str">
        <f>"Influencer" &amp;ROW(Table3[[#This Row],[Influencer Name]])</f>
        <v>Influencer692</v>
      </c>
      <c r="B692" s="2" t="s">
        <v>1014</v>
      </c>
      <c r="C692" s="2" t="s">
        <v>1017</v>
      </c>
      <c r="D692" s="2" t="s">
        <v>1047</v>
      </c>
      <c r="E692" s="2" t="str">
        <f>VLOOKUP(TRIM(Table3[[#This Row],[Brand]]), brand[], MATCH("Category", brand[#Headers], 0), FALSE)</f>
        <v>Lifestyle &amp; Fitness</v>
      </c>
      <c r="F692" s="2" t="s">
        <v>1026</v>
      </c>
      <c r="G692" s="3">
        <v>5581000</v>
      </c>
      <c r="H692" s="15">
        <v>419.4</v>
      </c>
      <c r="I692" s="3">
        <v>10482000</v>
      </c>
      <c r="J692" s="3">
        <v>975200</v>
      </c>
      <c r="K692" s="3" t="str">
        <f>IF(Table3[[#This Row],[Engagements]]&lt;100000, "low",IF(Table3[[#This Row],[Engagements]]&lt;500000,"medium","high"))</f>
        <v>high</v>
      </c>
      <c r="L692" s="3">
        <v>173720</v>
      </c>
      <c r="M692" s="2">
        <v>29140</v>
      </c>
      <c r="N692" s="2">
        <v>35020</v>
      </c>
      <c r="O692" s="3">
        <v>161000</v>
      </c>
      <c r="P692" s="9">
        <f>Table3[[#This Row],[Revenue Generated ($)]]-Table3[[#This Row],[Campaign Spend ($)]]</f>
        <v>125980</v>
      </c>
    </row>
    <row r="693" spans="1:16" x14ac:dyDescent="0.3">
      <c r="A693" s="2" t="str">
        <f>"Influencer" &amp;ROW(Table3[[#This Row],[Influencer Name]])</f>
        <v>Influencer693</v>
      </c>
      <c r="B693" s="2" t="s">
        <v>1015</v>
      </c>
      <c r="C693" s="2" t="s">
        <v>1018</v>
      </c>
      <c r="D693" s="2" t="s">
        <v>1048</v>
      </c>
      <c r="E693" s="2" t="str">
        <f>VLOOKUP(TRIM(Table3[[#This Row],[Brand]]), brand[], MATCH("Category", brand[#Headers], 0), FALSE)</f>
        <v>Lifestyle &amp; Fitness</v>
      </c>
      <c r="F693" s="2" t="s">
        <v>1027</v>
      </c>
      <c r="G693" s="3">
        <v>5589000</v>
      </c>
      <c r="H693" s="15">
        <v>420</v>
      </c>
      <c r="I693" s="3">
        <v>10497000</v>
      </c>
      <c r="J693" s="3">
        <v>976600</v>
      </c>
      <c r="K693" s="3" t="str">
        <f>IF(Table3[[#This Row],[Engagements]]&lt;100000, "low",IF(Table3[[#This Row],[Engagements]]&lt;500000,"medium","high"))</f>
        <v>high</v>
      </c>
      <c r="L693" s="3">
        <v>173970</v>
      </c>
      <c r="M693" s="2">
        <v>29182</v>
      </c>
      <c r="N693" s="2">
        <v>35070</v>
      </c>
      <c r="O693" s="3">
        <v>161230</v>
      </c>
      <c r="P693" s="9">
        <f>Table3[[#This Row],[Revenue Generated ($)]]-Table3[[#This Row],[Campaign Spend ($)]]</f>
        <v>126160</v>
      </c>
    </row>
    <row r="694" spans="1:16" x14ac:dyDescent="0.3">
      <c r="A694" s="2" t="str">
        <f>"Influencer" &amp;ROW(Table3[[#This Row],[Influencer Name]])</f>
        <v>Influencer694</v>
      </c>
      <c r="B694" s="2" t="s">
        <v>1016</v>
      </c>
      <c r="C694" s="2" t="s">
        <v>1019</v>
      </c>
      <c r="D694" t="s">
        <v>1049</v>
      </c>
      <c r="E694" t="str">
        <f>VLOOKUP(TRIM(Table3[[#This Row],[Brand]]), brand[], MATCH("Category", brand[#Headers], 0), FALSE)</f>
        <v>Food &amp; Beverages</v>
      </c>
      <c r="F694" s="2" t="s">
        <v>1028</v>
      </c>
      <c r="G694" s="3">
        <v>5597000</v>
      </c>
      <c r="H694" s="15">
        <v>420.6</v>
      </c>
      <c r="I694" s="3">
        <v>10512000</v>
      </c>
      <c r="J694" s="3">
        <v>978000</v>
      </c>
      <c r="K694" s="3" t="str">
        <f>IF(Table3[[#This Row],[Engagements]]&lt;100000, "low",IF(Table3[[#This Row],[Engagements]]&lt;500000,"medium","high"))</f>
        <v>high</v>
      </c>
      <c r="L694" s="3">
        <v>174220</v>
      </c>
      <c r="M694" s="2">
        <v>29224</v>
      </c>
      <c r="N694" s="2">
        <v>35120</v>
      </c>
      <c r="O694" s="3">
        <v>161460</v>
      </c>
      <c r="P694" s="9">
        <f>Table3[[#This Row],[Revenue Generated ($)]]-Table3[[#This Row],[Campaign Spend ($)]]</f>
        <v>126340</v>
      </c>
    </row>
    <row r="695" spans="1:16" x14ac:dyDescent="0.3">
      <c r="A695" s="2" t="str">
        <f>"Influencer" &amp;ROW(Table3[[#This Row],[Influencer Name]])</f>
        <v>Influencer695</v>
      </c>
      <c r="B695" s="2" t="s">
        <v>1014</v>
      </c>
      <c r="C695" s="2" t="s">
        <v>1020</v>
      </c>
      <c r="D695" t="s">
        <v>1074</v>
      </c>
      <c r="E695" t="str">
        <f>VLOOKUP(TRIM(Table3[[#This Row],[Brand]]), brand[], MATCH("Category", brand[#Headers], 0), FALSE)</f>
        <v>Food &amp; Beverages</v>
      </c>
      <c r="F695" s="2" t="s">
        <v>1029</v>
      </c>
      <c r="G695" s="3">
        <v>5605000</v>
      </c>
      <c r="H695" s="15">
        <v>421.2</v>
      </c>
      <c r="I695" s="3">
        <v>10527000</v>
      </c>
      <c r="J695" s="3">
        <v>979400</v>
      </c>
      <c r="K695" s="3" t="str">
        <f>IF(Table3[[#This Row],[Engagements]]&lt;100000, "low",IF(Table3[[#This Row],[Engagements]]&lt;500000,"medium","high"))</f>
        <v>high</v>
      </c>
      <c r="L695" s="2">
        <v>174470</v>
      </c>
      <c r="M695" s="2">
        <v>29266</v>
      </c>
      <c r="N695" s="2">
        <v>35170</v>
      </c>
      <c r="O695" s="3">
        <v>161690</v>
      </c>
      <c r="P695" s="9">
        <f>Table3[[#This Row],[Revenue Generated ($)]]-Table3[[#This Row],[Campaign Spend ($)]]</f>
        <v>126520</v>
      </c>
    </row>
    <row r="696" spans="1:16" x14ac:dyDescent="0.3">
      <c r="A696" s="2" t="str">
        <f>"Influencer" &amp;ROW(Table3[[#This Row],[Influencer Name]])</f>
        <v>Influencer696</v>
      </c>
      <c r="B696" s="2" t="s">
        <v>1015</v>
      </c>
      <c r="C696" s="2" t="s">
        <v>1021</v>
      </c>
      <c r="D696" t="s">
        <v>1050</v>
      </c>
      <c r="E696" t="str">
        <f>VLOOKUP(TRIM(Table3[[#This Row],[Brand]]), brand[], MATCH("Category", brand[#Headers], 0), FALSE)</f>
        <v>Food &amp; Beverages</v>
      </c>
      <c r="F696" s="2" t="s">
        <v>1030</v>
      </c>
      <c r="G696" s="3">
        <v>5613000</v>
      </c>
      <c r="H696" s="15">
        <v>421.8</v>
      </c>
      <c r="I696" s="3">
        <v>10542000</v>
      </c>
      <c r="J696" s="3">
        <v>980800</v>
      </c>
      <c r="K696" s="3" t="str">
        <f>IF(Table3[[#This Row],[Engagements]]&lt;100000, "low",IF(Table3[[#This Row],[Engagements]]&lt;500000,"medium","high"))</f>
        <v>high</v>
      </c>
      <c r="L696" s="3">
        <v>174720</v>
      </c>
      <c r="M696" s="2">
        <v>29308</v>
      </c>
      <c r="N696" s="2">
        <v>35220</v>
      </c>
      <c r="O696" s="3">
        <v>161920</v>
      </c>
      <c r="P696" s="9">
        <f>Table3[[#This Row],[Revenue Generated ($)]]-Table3[[#This Row],[Campaign Spend ($)]]</f>
        <v>126700</v>
      </c>
    </row>
    <row r="697" spans="1:16" x14ac:dyDescent="0.3">
      <c r="A697" s="2" t="str">
        <f>"Influencer" &amp;ROW(Table3[[#This Row],[Influencer Name]])</f>
        <v>Influencer697</v>
      </c>
      <c r="B697" s="2" t="s">
        <v>1016</v>
      </c>
      <c r="C697" s="2" t="s">
        <v>1017</v>
      </c>
      <c r="D697" t="s">
        <v>1051</v>
      </c>
      <c r="E697" t="str">
        <f>VLOOKUP(TRIM(Table3[[#This Row],[Brand]]), brand[], MATCH("Category", brand[#Headers], 0), FALSE)</f>
        <v>Food &amp; Beverages</v>
      </c>
      <c r="F697" s="2" t="s">
        <v>1031</v>
      </c>
      <c r="G697" s="3">
        <v>5621000</v>
      </c>
      <c r="H697" s="15">
        <v>422.4</v>
      </c>
      <c r="I697" s="3">
        <v>10557000</v>
      </c>
      <c r="J697" s="3">
        <v>982200</v>
      </c>
      <c r="K697" s="3" t="str">
        <f>IF(Table3[[#This Row],[Engagements]]&lt;100000, "low",IF(Table3[[#This Row],[Engagements]]&lt;500000,"medium","high"))</f>
        <v>high</v>
      </c>
      <c r="L697" s="3">
        <v>174970</v>
      </c>
      <c r="M697" s="2">
        <v>29350</v>
      </c>
      <c r="N697" s="2">
        <v>35270</v>
      </c>
      <c r="O697" s="3">
        <v>162150</v>
      </c>
      <c r="P697" s="9">
        <f>Table3[[#This Row],[Revenue Generated ($)]]-Table3[[#This Row],[Campaign Spend ($)]]</f>
        <v>126880</v>
      </c>
    </row>
    <row r="698" spans="1:16" x14ac:dyDescent="0.3">
      <c r="A698" s="2" t="str">
        <f>"Influencer" &amp;ROW(Table3[[#This Row],[Influencer Name]])</f>
        <v>Influencer698</v>
      </c>
      <c r="B698" s="2" t="s">
        <v>1014</v>
      </c>
      <c r="C698" s="2" t="s">
        <v>1018</v>
      </c>
      <c r="D698" s="2" t="s">
        <v>1038</v>
      </c>
      <c r="E698" s="2" t="str">
        <f>VLOOKUP(TRIM(Table3[[#This Row],[Brand]]), brand[], MATCH("Category", brand[#Headers], 0), FALSE)</f>
        <v>Fashion &amp; Beauty</v>
      </c>
      <c r="F698" s="2" t="s">
        <v>1026</v>
      </c>
      <c r="G698" s="3">
        <v>5629000</v>
      </c>
      <c r="H698" s="15">
        <v>423</v>
      </c>
      <c r="I698" s="3">
        <v>10572000</v>
      </c>
      <c r="J698" s="3">
        <v>983600</v>
      </c>
      <c r="K698" s="3" t="str">
        <f>IF(Table3[[#This Row],[Engagements]]&lt;100000, "low",IF(Table3[[#This Row],[Engagements]]&lt;500000,"medium","high"))</f>
        <v>high</v>
      </c>
      <c r="L698" s="3">
        <v>175220</v>
      </c>
      <c r="M698" s="2">
        <v>29392</v>
      </c>
      <c r="N698" s="2">
        <v>35320</v>
      </c>
      <c r="O698" s="3">
        <v>162380</v>
      </c>
      <c r="P698" s="9">
        <f>Table3[[#This Row],[Revenue Generated ($)]]-Table3[[#This Row],[Campaign Spend ($)]]</f>
        <v>127060</v>
      </c>
    </row>
    <row r="699" spans="1:16" x14ac:dyDescent="0.3">
      <c r="A699" s="2" t="str">
        <f>"Influencer" &amp;ROW(Table3[[#This Row],[Influencer Name]])</f>
        <v>Influencer699</v>
      </c>
      <c r="B699" s="2" t="s">
        <v>1015</v>
      </c>
      <c r="C699" s="2" t="s">
        <v>1019</v>
      </c>
      <c r="D699" s="2" t="s">
        <v>1036</v>
      </c>
      <c r="E699" s="2" t="str">
        <f>VLOOKUP(TRIM(Table3[[#This Row],[Brand]]), brand[], MATCH("Category", brand[#Headers], 0), FALSE)</f>
        <v>Fashion &amp; Beauty</v>
      </c>
      <c r="F699" s="2" t="s">
        <v>1027</v>
      </c>
      <c r="G699" s="3">
        <v>5637000</v>
      </c>
      <c r="H699" s="15">
        <v>423.6</v>
      </c>
      <c r="I699" s="3">
        <v>10587000</v>
      </c>
      <c r="J699" s="3">
        <v>985000</v>
      </c>
      <c r="K699" s="3" t="str">
        <f>IF(Table3[[#This Row],[Engagements]]&lt;100000, "low",IF(Table3[[#This Row],[Engagements]]&lt;500000,"medium","high"))</f>
        <v>high</v>
      </c>
      <c r="L699" s="3">
        <v>175470</v>
      </c>
      <c r="M699" s="2">
        <v>29434</v>
      </c>
      <c r="N699" s="2">
        <v>35370</v>
      </c>
      <c r="O699" s="3">
        <v>162610</v>
      </c>
      <c r="P699" s="9">
        <f>Table3[[#This Row],[Revenue Generated ($)]]-Table3[[#This Row],[Campaign Spend ($)]]</f>
        <v>127240</v>
      </c>
    </row>
    <row r="700" spans="1:16" x14ac:dyDescent="0.3">
      <c r="A700" s="2" t="str">
        <f>"Influencer" &amp;ROW(Table3[[#This Row],[Influencer Name]])</f>
        <v>Influencer700</v>
      </c>
      <c r="B700" s="2" t="s">
        <v>1016</v>
      </c>
      <c r="C700" s="2" t="s">
        <v>1020</v>
      </c>
      <c r="D700" s="2" t="s">
        <v>1034</v>
      </c>
      <c r="E700" s="2" t="str">
        <f>VLOOKUP(TRIM(Table3[[#This Row],[Brand]]), brand[], MATCH("Category", brand[#Headers], 0), FALSE)</f>
        <v>Fashion &amp; Beauty</v>
      </c>
      <c r="F700" s="2" t="s">
        <v>1028</v>
      </c>
      <c r="G700" s="3">
        <v>5645000</v>
      </c>
      <c r="H700" s="15">
        <v>424.2</v>
      </c>
      <c r="I700" s="3">
        <v>10602000</v>
      </c>
      <c r="J700" s="3">
        <v>986400</v>
      </c>
      <c r="K700" s="3" t="str">
        <f>IF(Table3[[#This Row],[Engagements]]&lt;100000, "low",IF(Table3[[#This Row],[Engagements]]&lt;500000,"medium","high"))</f>
        <v>high</v>
      </c>
      <c r="L700" s="2">
        <v>175720</v>
      </c>
      <c r="M700" s="2">
        <v>29476</v>
      </c>
      <c r="N700" s="2">
        <v>35420</v>
      </c>
      <c r="O700" s="3">
        <v>162840</v>
      </c>
      <c r="P700" s="9">
        <f>Table3[[#This Row],[Revenue Generated ($)]]-Table3[[#This Row],[Campaign Spend ($)]]</f>
        <v>127420</v>
      </c>
    </row>
    <row r="701" spans="1:16" x14ac:dyDescent="0.3">
      <c r="A701" s="2" t="str">
        <f>"Influencer" &amp;ROW(Table3[[#This Row],[Influencer Name]])</f>
        <v>Influencer701</v>
      </c>
      <c r="B701" s="2" t="s">
        <v>1014</v>
      </c>
      <c r="C701" s="2" t="s">
        <v>1021</v>
      </c>
      <c r="D701" s="2" t="s">
        <v>1033</v>
      </c>
      <c r="E701" s="2" t="str">
        <f>VLOOKUP(TRIM(Table3[[#This Row],[Brand]]), brand[], MATCH("Category", brand[#Headers], 0), FALSE)</f>
        <v>Fashion &amp; Beauty</v>
      </c>
      <c r="F701" s="2" t="s">
        <v>1029</v>
      </c>
      <c r="G701" s="3">
        <v>5653000</v>
      </c>
      <c r="H701" s="15">
        <v>424.8</v>
      </c>
      <c r="I701" s="3">
        <v>10617000</v>
      </c>
      <c r="J701" s="3">
        <v>987800</v>
      </c>
      <c r="K701" s="3" t="str">
        <f>IF(Table3[[#This Row],[Engagements]]&lt;100000, "low",IF(Table3[[#This Row],[Engagements]]&lt;500000,"medium","high"))</f>
        <v>high</v>
      </c>
      <c r="L701" s="3">
        <v>175970</v>
      </c>
      <c r="M701" s="2">
        <v>29518</v>
      </c>
      <c r="N701" s="2">
        <v>35470</v>
      </c>
      <c r="O701" s="3">
        <v>163070</v>
      </c>
      <c r="P701" s="9">
        <f>Table3[[#This Row],[Revenue Generated ($)]]-Table3[[#This Row],[Campaign Spend ($)]]</f>
        <v>127600</v>
      </c>
    </row>
    <row r="702" spans="1:16" x14ac:dyDescent="0.3">
      <c r="A702" s="2" t="str">
        <f>"Influencer" &amp;ROW(Table3[[#This Row],[Influencer Name]])</f>
        <v>Influencer702</v>
      </c>
      <c r="B702" s="2" t="s">
        <v>1015</v>
      </c>
      <c r="C702" s="2" t="s">
        <v>1017</v>
      </c>
      <c r="D702" s="2" t="s">
        <v>1032</v>
      </c>
      <c r="E702" s="2" t="str">
        <f>VLOOKUP(TRIM(Table3[[#This Row],[Brand]]), brand[], MATCH("Category", brand[#Headers], 0), FALSE)</f>
        <v>Fashion &amp; Beauty</v>
      </c>
      <c r="F702" s="2" t="s">
        <v>1030</v>
      </c>
      <c r="G702" s="3">
        <v>5661000</v>
      </c>
      <c r="H702" s="15">
        <v>425.4</v>
      </c>
      <c r="I702" s="3">
        <v>10632000</v>
      </c>
      <c r="J702" s="3">
        <v>989200</v>
      </c>
      <c r="K702" s="3" t="str">
        <f>IF(Table3[[#This Row],[Engagements]]&lt;100000, "low",IF(Table3[[#This Row],[Engagements]]&lt;500000,"medium","high"))</f>
        <v>high</v>
      </c>
      <c r="L702" s="3">
        <v>176220</v>
      </c>
      <c r="M702" s="2">
        <v>29560</v>
      </c>
      <c r="N702" s="2">
        <v>35520</v>
      </c>
      <c r="O702" s="3">
        <v>163300</v>
      </c>
      <c r="P702" s="9">
        <f>Table3[[#This Row],[Revenue Generated ($)]]-Table3[[#This Row],[Campaign Spend ($)]]</f>
        <v>127780</v>
      </c>
    </row>
    <row r="703" spans="1:16" x14ac:dyDescent="0.3">
      <c r="A703" s="2" t="str">
        <f>"Influencer" &amp;ROW(Table3[[#This Row],[Influencer Name]])</f>
        <v>Influencer703</v>
      </c>
      <c r="B703" s="2" t="s">
        <v>1016</v>
      </c>
      <c r="C703" s="2" t="s">
        <v>1018</v>
      </c>
      <c r="D703" s="2" t="s">
        <v>1035</v>
      </c>
      <c r="E703" s="2" t="str">
        <f>VLOOKUP(TRIM(Table3[[#This Row],[Brand]]), brand[], MATCH("Category", brand[#Headers], 0), FALSE)</f>
        <v>Fashion &amp; Beauty</v>
      </c>
      <c r="F703" s="2" t="s">
        <v>1031</v>
      </c>
      <c r="G703" s="3">
        <v>5669000</v>
      </c>
      <c r="H703" s="15">
        <v>426</v>
      </c>
      <c r="I703" s="3">
        <v>10647000</v>
      </c>
      <c r="J703" s="3">
        <v>990600</v>
      </c>
      <c r="K703" s="3" t="str">
        <f>IF(Table3[[#This Row],[Engagements]]&lt;100000, "low",IF(Table3[[#This Row],[Engagements]]&lt;500000,"medium","high"))</f>
        <v>high</v>
      </c>
      <c r="L703" s="3">
        <v>176470</v>
      </c>
      <c r="M703" s="2">
        <v>29602</v>
      </c>
      <c r="N703" s="2">
        <v>35570</v>
      </c>
      <c r="O703" s="3">
        <v>163530</v>
      </c>
      <c r="P703" s="9">
        <f>Table3[[#This Row],[Revenue Generated ($)]]-Table3[[#This Row],[Campaign Spend ($)]]</f>
        <v>127960</v>
      </c>
    </row>
    <row r="704" spans="1:16" x14ac:dyDescent="0.3">
      <c r="A704" s="2" t="str">
        <f>"Influencer" &amp;ROW(Table3[[#This Row],[Influencer Name]])</f>
        <v>Influencer704</v>
      </c>
      <c r="B704" s="2" t="s">
        <v>1014</v>
      </c>
      <c r="C704" s="2" t="s">
        <v>1019</v>
      </c>
      <c r="D704" s="2" t="s">
        <v>1037</v>
      </c>
      <c r="E704" s="2" t="str">
        <f>VLOOKUP(TRIM(Table3[[#This Row],[Brand]]), brand[], MATCH("Category", brand[#Headers], 0), FALSE)</f>
        <v>Fashion &amp; Beauty</v>
      </c>
      <c r="F704" s="2" t="s">
        <v>1026</v>
      </c>
      <c r="G704" s="3">
        <v>5677000</v>
      </c>
      <c r="H704" s="15">
        <v>426.6</v>
      </c>
      <c r="I704" s="3">
        <v>10662000</v>
      </c>
      <c r="J704" s="3">
        <v>992000</v>
      </c>
      <c r="K704" s="3" t="str">
        <f>IF(Table3[[#This Row],[Engagements]]&lt;100000, "low",IF(Table3[[#This Row],[Engagements]]&lt;500000,"medium","high"))</f>
        <v>high</v>
      </c>
      <c r="L704" s="3">
        <v>176720</v>
      </c>
      <c r="M704" s="2">
        <v>29644</v>
      </c>
      <c r="N704" s="2">
        <v>35620</v>
      </c>
      <c r="O704" s="3">
        <v>163760</v>
      </c>
      <c r="P704" s="9">
        <f>Table3[[#This Row],[Revenue Generated ($)]]-Table3[[#This Row],[Campaign Spend ($)]]</f>
        <v>128140</v>
      </c>
    </row>
    <row r="705" spans="1:16" ht="33" x14ac:dyDescent="0.3">
      <c r="A705" s="2" t="str">
        <f>"Influencer" &amp;ROW(Table3[[#This Row],[Influencer Name]])</f>
        <v>Influencer705</v>
      </c>
      <c r="B705" s="2" t="s">
        <v>1015</v>
      </c>
      <c r="C705" s="2" t="s">
        <v>1020</v>
      </c>
      <c r="D705" s="2" t="s">
        <v>1073</v>
      </c>
      <c r="E705" s="2" t="str">
        <f>VLOOKUP(TRIM(Table3[[#This Row],[Brand]]), brand[], MATCH("Category", brand[#Headers], 0), FALSE)</f>
        <v>Food &amp; Beverages</v>
      </c>
      <c r="F705" s="2" t="s">
        <v>1027</v>
      </c>
      <c r="G705" s="3">
        <v>5685000</v>
      </c>
      <c r="H705" s="15">
        <v>427.2</v>
      </c>
      <c r="I705" s="3">
        <v>10677000</v>
      </c>
      <c r="J705" s="3">
        <v>993400</v>
      </c>
      <c r="K705" s="3" t="str">
        <f>IF(Table3[[#This Row],[Engagements]]&lt;100000, "low",IF(Table3[[#This Row],[Engagements]]&lt;500000,"medium","high"))</f>
        <v>high</v>
      </c>
      <c r="L705" s="2">
        <v>176970</v>
      </c>
      <c r="M705" s="2">
        <v>29686</v>
      </c>
      <c r="N705" s="2">
        <v>35670</v>
      </c>
      <c r="O705" s="3">
        <v>163990</v>
      </c>
      <c r="P705" s="9">
        <f>Table3[[#This Row],[Revenue Generated ($)]]-Table3[[#This Row],[Campaign Spend ($)]]</f>
        <v>128320</v>
      </c>
    </row>
    <row r="706" spans="1:16" x14ac:dyDescent="0.3">
      <c r="A706" s="2" t="str">
        <f>"Influencer" &amp;ROW(Table3[[#This Row],[Influencer Name]])</f>
        <v>Influencer706</v>
      </c>
      <c r="B706" s="2" t="s">
        <v>1016</v>
      </c>
      <c r="C706" s="2" t="s">
        <v>1021</v>
      </c>
      <c r="D706" s="2" t="s">
        <v>1037</v>
      </c>
      <c r="E706" s="2" t="str">
        <f>VLOOKUP(TRIM(Table3[[#This Row],[Brand]]), brand[], MATCH("Category", brand[#Headers], 0), FALSE)</f>
        <v>Fashion &amp; Beauty</v>
      </c>
      <c r="F706" s="2" t="s">
        <v>1028</v>
      </c>
      <c r="G706" s="3">
        <v>5693000</v>
      </c>
      <c r="H706" s="15">
        <v>427.8</v>
      </c>
      <c r="I706" s="3">
        <v>10692000</v>
      </c>
      <c r="J706" s="3">
        <v>994800</v>
      </c>
      <c r="K706" s="3" t="str">
        <f>IF(Table3[[#This Row],[Engagements]]&lt;100000, "low",IF(Table3[[#This Row],[Engagements]]&lt;500000,"medium","high"))</f>
        <v>high</v>
      </c>
      <c r="L706" s="3">
        <v>177220</v>
      </c>
      <c r="M706" s="2">
        <v>29728</v>
      </c>
      <c r="N706" s="2">
        <v>35720</v>
      </c>
      <c r="O706" s="3">
        <v>164220</v>
      </c>
      <c r="P706" s="9">
        <f>Table3[[#This Row],[Revenue Generated ($)]]-Table3[[#This Row],[Campaign Spend ($)]]</f>
        <v>128500</v>
      </c>
    </row>
    <row r="707" spans="1:16" x14ac:dyDescent="0.3">
      <c r="A707" s="2" t="str">
        <f>"Influencer" &amp;ROW(Table3[[#This Row],[Influencer Name]])</f>
        <v>Influencer707</v>
      </c>
      <c r="B707" s="2" t="s">
        <v>1014</v>
      </c>
      <c r="C707" s="2" t="s">
        <v>1017</v>
      </c>
      <c r="D707" s="2" t="s">
        <v>1037</v>
      </c>
      <c r="E707" s="2" t="str">
        <f>VLOOKUP(TRIM(Table3[[#This Row],[Brand]]), brand[], MATCH("Category", brand[#Headers], 0), FALSE)</f>
        <v>Fashion &amp; Beauty</v>
      </c>
      <c r="F707" s="2" t="s">
        <v>1029</v>
      </c>
      <c r="G707" s="3">
        <v>5701000</v>
      </c>
      <c r="H707" s="15">
        <v>428.4</v>
      </c>
      <c r="I707" s="3">
        <v>10707000</v>
      </c>
      <c r="J707" s="3">
        <v>996200</v>
      </c>
      <c r="K707" s="3" t="str">
        <f>IF(Table3[[#This Row],[Engagements]]&lt;100000, "low",IF(Table3[[#This Row],[Engagements]]&lt;500000,"medium","high"))</f>
        <v>high</v>
      </c>
      <c r="L707" s="3">
        <v>177470</v>
      </c>
      <c r="M707" s="2">
        <v>29770</v>
      </c>
      <c r="N707" s="2">
        <v>35770</v>
      </c>
      <c r="O707" s="3">
        <v>164450</v>
      </c>
      <c r="P707" s="9">
        <f>Table3[[#This Row],[Revenue Generated ($)]]-Table3[[#This Row],[Campaign Spend ($)]]</f>
        <v>128680</v>
      </c>
    </row>
    <row r="708" spans="1:16" x14ac:dyDescent="0.3">
      <c r="A708" s="2" t="str">
        <f>"Influencer" &amp;ROW(Table3[[#This Row],[Influencer Name]])</f>
        <v>Influencer708</v>
      </c>
      <c r="B708" s="2" t="s">
        <v>1015</v>
      </c>
      <c r="C708" s="2" t="s">
        <v>1018</v>
      </c>
      <c r="D708" t="s">
        <v>1039</v>
      </c>
      <c r="E708" t="str">
        <f>VLOOKUP(TRIM(Table3[[#This Row],[Brand]]), brand[], MATCH("Category", brand[#Headers], 0), FALSE)</f>
        <v>E-commerce &amp; Online Services</v>
      </c>
      <c r="F708" s="2" t="s">
        <v>1030</v>
      </c>
      <c r="G708" s="3">
        <v>5709000</v>
      </c>
      <c r="H708" s="15">
        <v>429</v>
      </c>
      <c r="I708" s="3">
        <v>10722000</v>
      </c>
      <c r="J708" s="3">
        <v>997600</v>
      </c>
      <c r="K708" s="3" t="str">
        <f>IF(Table3[[#This Row],[Engagements]]&lt;100000, "low",IF(Table3[[#This Row],[Engagements]]&lt;500000,"medium","high"))</f>
        <v>high</v>
      </c>
      <c r="L708" s="3">
        <v>177720</v>
      </c>
      <c r="M708" s="2">
        <v>29812</v>
      </c>
      <c r="N708" s="2">
        <v>35820</v>
      </c>
      <c r="O708" s="3">
        <v>164680</v>
      </c>
      <c r="P708" s="9">
        <f>Table3[[#This Row],[Revenue Generated ($)]]-Table3[[#This Row],[Campaign Spend ($)]]</f>
        <v>128860</v>
      </c>
    </row>
    <row r="709" spans="1:16" x14ac:dyDescent="0.3">
      <c r="A709" s="2" t="str">
        <f>"Influencer" &amp;ROW(Table3[[#This Row],[Influencer Name]])</f>
        <v>Influencer709</v>
      </c>
      <c r="B709" s="2" t="s">
        <v>1016</v>
      </c>
      <c r="C709" s="2" t="s">
        <v>1019</v>
      </c>
      <c r="D709" t="s">
        <v>1040</v>
      </c>
      <c r="E709" t="str">
        <f>VLOOKUP(TRIM(Table3[[#This Row],[Brand]]), brand[], MATCH("Category", brand[#Headers], 0), FALSE)</f>
        <v>E-commerce &amp; Online Services</v>
      </c>
      <c r="F709" s="2" t="s">
        <v>1031</v>
      </c>
      <c r="G709" s="3">
        <v>5717000</v>
      </c>
      <c r="H709" s="15">
        <v>429.6</v>
      </c>
      <c r="I709" s="3">
        <v>10737000</v>
      </c>
      <c r="J709" s="3">
        <v>999000</v>
      </c>
      <c r="K709" s="3" t="str">
        <f>IF(Table3[[#This Row],[Engagements]]&lt;100000, "low",IF(Table3[[#This Row],[Engagements]]&lt;500000,"medium","high"))</f>
        <v>high</v>
      </c>
      <c r="L709" s="3">
        <v>177970</v>
      </c>
      <c r="M709" s="2">
        <v>29854</v>
      </c>
      <c r="N709" s="2">
        <v>35870</v>
      </c>
      <c r="O709" s="3">
        <v>164910</v>
      </c>
      <c r="P709" s="9">
        <f>Table3[[#This Row],[Revenue Generated ($)]]-Table3[[#This Row],[Campaign Spend ($)]]</f>
        <v>129040</v>
      </c>
    </row>
    <row r="710" spans="1:16" x14ac:dyDescent="0.3">
      <c r="A710" s="2" t="str">
        <f>"Influencer" &amp;ROW(Table3[[#This Row],[Influencer Name]])</f>
        <v>Influencer710</v>
      </c>
      <c r="B710" s="2" t="s">
        <v>1014</v>
      </c>
      <c r="C710" s="2" t="s">
        <v>1020</v>
      </c>
      <c r="D710" t="s">
        <v>1041</v>
      </c>
      <c r="E710" t="str">
        <f>VLOOKUP(TRIM(Table3[[#This Row],[Brand]]), brand[], MATCH("Category", brand[#Headers], 0), FALSE)</f>
        <v>E-commerce &amp; Online Services</v>
      </c>
      <c r="F710" s="2" t="s">
        <v>1026</v>
      </c>
      <c r="G710" s="3">
        <v>5725000</v>
      </c>
      <c r="H710" s="15">
        <v>430.2</v>
      </c>
      <c r="I710" s="3">
        <v>10752000</v>
      </c>
      <c r="J710" s="3">
        <v>1000400</v>
      </c>
      <c r="K710" s="3" t="str">
        <f>IF(Table3[[#This Row],[Engagements]]&lt;100000, "low",IF(Table3[[#This Row],[Engagements]]&lt;500000,"medium","high"))</f>
        <v>high</v>
      </c>
      <c r="L710" s="2">
        <v>178220</v>
      </c>
      <c r="M710" s="2">
        <v>29896</v>
      </c>
      <c r="N710" s="2">
        <v>35920</v>
      </c>
      <c r="O710" s="3">
        <v>165140</v>
      </c>
      <c r="P710" s="9">
        <f>Table3[[#This Row],[Revenue Generated ($)]]-Table3[[#This Row],[Campaign Spend ($)]]</f>
        <v>129220</v>
      </c>
    </row>
    <row r="711" spans="1:16" x14ac:dyDescent="0.3">
      <c r="A711" s="2" t="str">
        <f>"Influencer" &amp;ROW(Table3[[#This Row],[Influencer Name]])</f>
        <v>Influencer711</v>
      </c>
      <c r="B711" s="2" t="s">
        <v>1015</v>
      </c>
      <c r="C711" s="2" t="s">
        <v>1021</v>
      </c>
      <c r="D711" t="s">
        <v>1042</v>
      </c>
      <c r="E711" t="str">
        <f>VLOOKUP(TRIM(Table3[[#This Row],[Brand]]), brand[], MATCH("Category", brand[#Headers], 0), FALSE)</f>
        <v>E-commerce &amp; Online Services</v>
      </c>
      <c r="F711" s="2" t="s">
        <v>1027</v>
      </c>
      <c r="G711" s="3">
        <v>5733000</v>
      </c>
      <c r="H711" s="15">
        <v>430.8</v>
      </c>
      <c r="I711" s="3">
        <v>10767000</v>
      </c>
      <c r="J711" s="3">
        <v>1001800</v>
      </c>
      <c r="K711" s="3" t="str">
        <f>IF(Table3[[#This Row],[Engagements]]&lt;100000, "low",IF(Table3[[#This Row],[Engagements]]&lt;500000,"medium","high"))</f>
        <v>high</v>
      </c>
      <c r="L711" s="3">
        <v>178470</v>
      </c>
      <c r="M711" s="2">
        <v>29938</v>
      </c>
      <c r="N711" s="2">
        <v>35970</v>
      </c>
      <c r="O711" s="3">
        <v>165370</v>
      </c>
      <c r="P711" s="9">
        <f>Table3[[#This Row],[Revenue Generated ($)]]-Table3[[#This Row],[Campaign Spend ($)]]</f>
        <v>129400</v>
      </c>
    </row>
    <row r="712" spans="1:16" x14ac:dyDescent="0.3">
      <c r="A712" s="2" t="str">
        <f>"Influencer" &amp;ROW(Table3[[#This Row],[Influencer Name]])</f>
        <v>Influencer712</v>
      </c>
      <c r="B712" s="2" t="s">
        <v>1016</v>
      </c>
      <c r="C712" s="2" t="s">
        <v>1017</v>
      </c>
      <c r="D712" t="s">
        <v>1043</v>
      </c>
      <c r="E712" t="str">
        <f>VLOOKUP(TRIM(Table3[[#This Row],[Brand]]), brand[], MATCH("Category", brand[#Headers], 0), FALSE)</f>
        <v>E-commerce &amp; Online Services</v>
      </c>
      <c r="F712" s="2" t="s">
        <v>1028</v>
      </c>
      <c r="G712" s="3">
        <v>5741000</v>
      </c>
      <c r="H712" s="15">
        <v>431.4</v>
      </c>
      <c r="I712" s="3">
        <v>10782000</v>
      </c>
      <c r="J712" s="3">
        <v>1003200</v>
      </c>
      <c r="K712" s="3" t="str">
        <f>IF(Table3[[#This Row],[Engagements]]&lt;100000, "low",IF(Table3[[#This Row],[Engagements]]&lt;500000,"medium","high"))</f>
        <v>high</v>
      </c>
      <c r="L712" s="3">
        <v>178720</v>
      </c>
      <c r="M712" s="2">
        <v>29980</v>
      </c>
      <c r="N712" s="2">
        <v>36020</v>
      </c>
      <c r="O712" s="3">
        <v>165600</v>
      </c>
      <c r="P712" s="9">
        <f>Table3[[#This Row],[Revenue Generated ($)]]-Table3[[#This Row],[Campaign Spend ($)]]</f>
        <v>129580</v>
      </c>
    </row>
    <row r="713" spans="1:16" ht="33" x14ac:dyDescent="0.3">
      <c r="A713" s="2" t="str">
        <f>"Influencer" &amp;ROW(Table3[[#This Row],[Influencer Name]])</f>
        <v>Influencer713</v>
      </c>
      <c r="B713" s="2" t="s">
        <v>1014</v>
      </c>
      <c r="C713" s="2" t="s">
        <v>1018</v>
      </c>
      <c r="D713" s="2" t="s">
        <v>1044</v>
      </c>
      <c r="E713" s="2" t="str">
        <f>VLOOKUP(TRIM(Table3[[#This Row],[Brand]]), brand[], MATCH("Category", brand[#Headers], 0), FALSE)</f>
        <v>Technology &amp; Gadgets</v>
      </c>
      <c r="F713" s="2" t="s">
        <v>1029</v>
      </c>
      <c r="G713" s="3">
        <v>5749000</v>
      </c>
      <c r="H713" s="15">
        <v>432</v>
      </c>
      <c r="I713" s="3">
        <v>10797000</v>
      </c>
      <c r="J713" s="3">
        <v>1004600</v>
      </c>
      <c r="K713" s="3" t="str">
        <f>IF(Table3[[#This Row],[Engagements]]&lt;100000, "low",IF(Table3[[#This Row],[Engagements]]&lt;500000,"medium","high"))</f>
        <v>high</v>
      </c>
      <c r="L713" s="3">
        <v>178970</v>
      </c>
      <c r="M713" s="2">
        <v>30022</v>
      </c>
      <c r="N713" s="2">
        <v>36070</v>
      </c>
      <c r="O713" s="3">
        <v>165830</v>
      </c>
      <c r="P713" s="9">
        <f>Table3[[#This Row],[Revenue Generated ($)]]-Table3[[#This Row],[Campaign Spend ($)]]</f>
        <v>129760</v>
      </c>
    </row>
    <row r="714" spans="1:16" ht="33" x14ac:dyDescent="0.3">
      <c r="A714" s="2" t="str">
        <f>"Influencer" &amp;ROW(Table3[[#This Row],[Influencer Name]])</f>
        <v>Influencer714</v>
      </c>
      <c r="B714" s="2" t="s">
        <v>1015</v>
      </c>
      <c r="C714" s="2" t="s">
        <v>1019</v>
      </c>
      <c r="D714" s="2" t="s">
        <v>1045</v>
      </c>
      <c r="E714" s="2" t="str">
        <f>VLOOKUP(TRIM(Table3[[#This Row],[Brand]]), brand[], MATCH("Category", brand[#Headers], 0), FALSE)</f>
        <v>Technology &amp; Gadgets</v>
      </c>
      <c r="F714" s="2" t="s">
        <v>1030</v>
      </c>
      <c r="G714" s="3">
        <v>5757000</v>
      </c>
      <c r="H714" s="15">
        <v>432.6</v>
      </c>
      <c r="I714" s="3">
        <v>10812000</v>
      </c>
      <c r="J714" s="3">
        <v>1006000</v>
      </c>
      <c r="K714" s="3" t="str">
        <f>IF(Table3[[#This Row],[Engagements]]&lt;100000, "low",IF(Table3[[#This Row],[Engagements]]&lt;500000,"medium","high"))</f>
        <v>high</v>
      </c>
      <c r="L714" s="3">
        <v>179220</v>
      </c>
      <c r="M714" s="2">
        <v>30064</v>
      </c>
      <c r="N714" s="2">
        <v>36120</v>
      </c>
      <c r="O714" s="3">
        <v>166060</v>
      </c>
      <c r="P714" s="9">
        <f>Table3[[#This Row],[Revenue Generated ($)]]-Table3[[#This Row],[Campaign Spend ($)]]</f>
        <v>129940</v>
      </c>
    </row>
    <row r="715" spans="1:16" ht="33" x14ac:dyDescent="0.3">
      <c r="A715" s="2" t="str">
        <f>"Influencer" &amp;ROW(Table3[[#This Row],[Influencer Name]])</f>
        <v>Influencer715</v>
      </c>
      <c r="B715" s="2" t="s">
        <v>1016</v>
      </c>
      <c r="C715" s="2" t="s">
        <v>1020</v>
      </c>
      <c r="D715" s="2" t="s">
        <v>1046</v>
      </c>
      <c r="E715" s="2" t="str">
        <f>VLOOKUP(TRIM(Table3[[#This Row],[Brand]]), brand[], MATCH("Category", brand[#Headers], 0), FALSE)</f>
        <v>Technology &amp; Gadgets</v>
      </c>
      <c r="F715" s="2" t="s">
        <v>1031</v>
      </c>
      <c r="G715" s="3">
        <v>5765000</v>
      </c>
      <c r="H715" s="15">
        <v>433.2</v>
      </c>
      <c r="I715" s="3">
        <v>10827000</v>
      </c>
      <c r="J715" s="3">
        <v>1007400</v>
      </c>
      <c r="K715" s="3" t="str">
        <f>IF(Table3[[#This Row],[Engagements]]&lt;100000, "low",IF(Table3[[#This Row],[Engagements]]&lt;500000,"medium","high"))</f>
        <v>high</v>
      </c>
      <c r="L715" s="2">
        <v>179470</v>
      </c>
      <c r="M715" s="2">
        <v>30106</v>
      </c>
      <c r="N715" s="2">
        <v>36170</v>
      </c>
      <c r="O715" s="3">
        <v>166290</v>
      </c>
      <c r="P715" s="9">
        <f>Table3[[#This Row],[Revenue Generated ($)]]-Table3[[#This Row],[Campaign Spend ($)]]</f>
        <v>130120</v>
      </c>
    </row>
    <row r="716" spans="1:16" x14ac:dyDescent="0.3">
      <c r="A716" s="2" t="str">
        <f>"Influencer" &amp;ROW(Table3[[#This Row],[Influencer Name]])</f>
        <v>Influencer716</v>
      </c>
      <c r="B716" s="2" t="s">
        <v>1014</v>
      </c>
      <c r="C716" s="2" t="s">
        <v>1021</v>
      </c>
      <c r="D716" s="2" t="s">
        <v>1047</v>
      </c>
      <c r="E716" s="2" t="str">
        <f>VLOOKUP(TRIM(Table3[[#This Row],[Brand]]), brand[], MATCH("Category", brand[#Headers], 0), FALSE)</f>
        <v>Lifestyle &amp; Fitness</v>
      </c>
      <c r="F716" s="2" t="s">
        <v>1026</v>
      </c>
      <c r="G716" s="3">
        <v>5773000</v>
      </c>
      <c r="H716" s="15">
        <v>433.8</v>
      </c>
      <c r="I716" s="3">
        <v>10842000</v>
      </c>
      <c r="J716" s="3">
        <v>1008800</v>
      </c>
      <c r="K716" s="3" t="str">
        <f>IF(Table3[[#This Row],[Engagements]]&lt;100000, "low",IF(Table3[[#This Row],[Engagements]]&lt;500000,"medium","high"))</f>
        <v>high</v>
      </c>
      <c r="L716" s="3">
        <v>179720</v>
      </c>
      <c r="M716" s="2">
        <v>30148</v>
      </c>
      <c r="N716" s="2">
        <v>36220</v>
      </c>
      <c r="O716" s="3">
        <v>166520</v>
      </c>
      <c r="P716" s="9">
        <f>Table3[[#This Row],[Revenue Generated ($)]]-Table3[[#This Row],[Campaign Spend ($)]]</f>
        <v>130300</v>
      </c>
    </row>
    <row r="717" spans="1:16" x14ac:dyDescent="0.3">
      <c r="A717" s="2" t="str">
        <f>"Influencer" &amp;ROW(Table3[[#This Row],[Influencer Name]])</f>
        <v>Influencer717</v>
      </c>
      <c r="B717" s="2" t="s">
        <v>1015</v>
      </c>
      <c r="C717" s="2" t="s">
        <v>1017</v>
      </c>
      <c r="D717" s="2" t="s">
        <v>1048</v>
      </c>
      <c r="E717" s="2" t="str">
        <f>VLOOKUP(TRIM(Table3[[#This Row],[Brand]]), brand[], MATCH("Category", brand[#Headers], 0), FALSE)</f>
        <v>Lifestyle &amp; Fitness</v>
      </c>
      <c r="F717" s="2" t="s">
        <v>1027</v>
      </c>
      <c r="G717" s="3">
        <v>5781000</v>
      </c>
      <c r="H717" s="15">
        <v>434.4</v>
      </c>
      <c r="I717" s="3">
        <v>10857000</v>
      </c>
      <c r="J717" s="3">
        <v>1010200</v>
      </c>
      <c r="K717" s="3" t="str">
        <f>IF(Table3[[#This Row],[Engagements]]&lt;100000, "low",IF(Table3[[#This Row],[Engagements]]&lt;500000,"medium","high"))</f>
        <v>high</v>
      </c>
      <c r="L717" s="3">
        <v>179970</v>
      </c>
      <c r="M717" s="2">
        <v>30190</v>
      </c>
      <c r="N717" s="2">
        <v>36270</v>
      </c>
      <c r="O717" s="3">
        <v>166750</v>
      </c>
      <c r="P717" s="9">
        <f>Table3[[#This Row],[Revenue Generated ($)]]-Table3[[#This Row],[Campaign Spend ($)]]</f>
        <v>130480</v>
      </c>
    </row>
    <row r="718" spans="1:16" x14ac:dyDescent="0.3">
      <c r="A718" s="2" t="str">
        <f>"Influencer" &amp;ROW(Table3[[#This Row],[Influencer Name]])</f>
        <v>Influencer718</v>
      </c>
      <c r="B718" s="2" t="s">
        <v>1016</v>
      </c>
      <c r="C718" s="2" t="s">
        <v>1018</v>
      </c>
      <c r="D718" t="s">
        <v>1049</v>
      </c>
      <c r="E718" t="str">
        <f>VLOOKUP(TRIM(Table3[[#This Row],[Brand]]), brand[], MATCH("Category", brand[#Headers], 0), FALSE)</f>
        <v>Food &amp; Beverages</v>
      </c>
      <c r="F718" s="2" t="s">
        <v>1028</v>
      </c>
      <c r="G718" s="3">
        <v>5789000</v>
      </c>
      <c r="H718" s="15">
        <v>435</v>
      </c>
      <c r="I718" s="3">
        <v>10872000</v>
      </c>
      <c r="J718" s="3">
        <v>1011600</v>
      </c>
      <c r="K718" s="3" t="str">
        <f>IF(Table3[[#This Row],[Engagements]]&lt;100000, "low",IF(Table3[[#This Row],[Engagements]]&lt;500000,"medium","high"))</f>
        <v>high</v>
      </c>
      <c r="L718" s="3">
        <v>180220</v>
      </c>
      <c r="M718" s="2">
        <v>30232</v>
      </c>
      <c r="N718" s="2">
        <v>36320</v>
      </c>
      <c r="O718" s="3">
        <v>166980</v>
      </c>
      <c r="P718" s="9">
        <f>Table3[[#This Row],[Revenue Generated ($)]]-Table3[[#This Row],[Campaign Spend ($)]]</f>
        <v>130660</v>
      </c>
    </row>
    <row r="719" spans="1:16" x14ac:dyDescent="0.3">
      <c r="A719" s="2" t="str">
        <f>"Influencer" &amp;ROW(Table3[[#This Row],[Influencer Name]])</f>
        <v>Influencer719</v>
      </c>
      <c r="B719" s="2" t="s">
        <v>1014</v>
      </c>
      <c r="C719" s="2" t="s">
        <v>1019</v>
      </c>
      <c r="D719" t="s">
        <v>1074</v>
      </c>
      <c r="E719" t="str">
        <f>VLOOKUP(TRIM(Table3[[#This Row],[Brand]]), brand[], MATCH("Category", brand[#Headers], 0), FALSE)</f>
        <v>Food &amp; Beverages</v>
      </c>
      <c r="F719" s="2" t="s">
        <v>1029</v>
      </c>
      <c r="G719" s="3">
        <v>5797000</v>
      </c>
      <c r="H719" s="15">
        <v>435.6</v>
      </c>
      <c r="I719" s="3">
        <v>10887000</v>
      </c>
      <c r="J719" s="3">
        <v>1013000</v>
      </c>
      <c r="K719" s="3" t="str">
        <f>IF(Table3[[#This Row],[Engagements]]&lt;100000, "low",IF(Table3[[#This Row],[Engagements]]&lt;500000,"medium","high"))</f>
        <v>high</v>
      </c>
      <c r="L719" s="3">
        <v>180470</v>
      </c>
      <c r="M719" s="2">
        <v>30274</v>
      </c>
      <c r="N719" s="2">
        <v>36370</v>
      </c>
      <c r="O719" s="3">
        <v>167210</v>
      </c>
      <c r="P719" s="9">
        <f>Table3[[#This Row],[Revenue Generated ($)]]-Table3[[#This Row],[Campaign Spend ($)]]</f>
        <v>130840</v>
      </c>
    </row>
    <row r="720" spans="1:16" x14ac:dyDescent="0.3">
      <c r="A720" s="2" t="str">
        <f>"Influencer" &amp;ROW(Table3[[#This Row],[Influencer Name]])</f>
        <v>Influencer720</v>
      </c>
      <c r="B720" s="2" t="s">
        <v>1015</v>
      </c>
      <c r="C720" s="2" t="s">
        <v>1020</v>
      </c>
      <c r="D720" t="s">
        <v>1050</v>
      </c>
      <c r="E720" t="str">
        <f>VLOOKUP(TRIM(Table3[[#This Row],[Brand]]), brand[], MATCH("Category", brand[#Headers], 0), FALSE)</f>
        <v>Food &amp; Beverages</v>
      </c>
      <c r="F720" s="2" t="s">
        <v>1030</v>
      </c>
      <c r="G720" s="3">
        <v>5805000</v>
      </c>
      <c r="H720" s="15">
        <v>436.2</v>
      </c>
      <c r="I720" s="3">
        <v>10902000</v>
      </c>
      <c r="J720" s="3">
        <v>1014400</v>
      </c>
      <c r="K720" s="3" t="str">
        <f>IF(Table3[[#This Row],[Engagements]]&lt;100000, "low",IF(Table3[[#This Row],[Engagements]]&lt;500000,"medium","high"))</f>
        <v>high</v>
      </c>
      <c r="L720" s="2">
        <v>180720</v>
      </c>
      <c r="M720" s="2">
        <v>30316</v>
      </c>
      <c r="N720" s="2">
        <v>36420</v>
      </c>
      <c r="O720" s="3">
        <v>167440</v>
      </c>
      <c r="P720" s="9">
        <f>Table3[[#This Row],[Revenue Generated ($)]]-Table3[[#This Row],[Campaign Spend ($)]]</f>
        <v>131020</v>
      </c>
    </row>
    <row r="721" spans="1:16" x14ac:dyDescent="0.3">
      <c r="A721" s="2" t="str">
        <f>"Influencer" &amp;ROW(Table3[[#This Row],[Influencer Name]])</f>
        <v>Influencer721</v>
      </c>
      <c r="B721" s="2" t="s">
        <v>1016</v>
      </c>
      <c r="C721" s="2" t="s">
        <v>1021</v>
      </c>
      <c r="D721" t="s">
        <v>1051</v>
      </c>
      <c r="E721" t="str">
        <f>VLOOKUP(TRIM(Table3[[#This Row],[Brand]]), brand[], MATCH("Category", brand[#Headers], 0), FALSE)</f>
        <v>Food &amp; Beverages</v>
      </c>
      <c r="F721" s="2" t="s">
        <v>1031</v>
      </c>
      <c r="G721" s="3">
        <v>5813000</v>
      </c>
      <c r="H721" s="15">
        <v>436.8</v>
      </c>
      <c r="I721" s="3">
        <v>10917000</v>
      </c>
      <c r="J721" s="3">
        <v>1015800</v>
      </c>
      <c r="K721" s="3" t="str">
        <f>IF(Table3[[#This Row],[Engagements]]&lt;100000, "low",IF(Table3[[#This Row],[Engagements]]&lt;500000,"medium","high"))</f>
        <v>high</v>
      </c>
      <c r="L721" s="3">
        <v>180970</v>
      </c>
      <c r="M721" s="2">
        <v>30358</v>
      </c>
      <c r="N721" s="2">
        <v>36470</v>
      </c>
      <c r="O721" s="3">
        <v>167670</v>
      </c>
      <c r="P721" s="9">
        <f>Table3[[#This Row],[Revenue Generated ($)]]-Table3[[#This Row],[Campaign Spend ($)]]</f>
        <v>131200</v>
      </c>
    </row>
    <row r="722" spans="1:16" x14ac:dyDescent="0.3">
      <c r="A722" s="2" t="str">
        <f>"Influencer" &amp;ROW(Table3[[#This Row],[Influencer Name]])</f>
        <v>Influencer722</v>
      </c>
      <c r="B722" s="2" t="s">
        <v>1014</v>
      </c>
      <c r="C722" s="2" t="s">
        <v>1017</v>
      </c>
      <c r="D722" s="2" t="s">
        <v>1038</v>
      </c>
      <c r="E722" s="2" t="str">
        <f>VLOOKUP(TRIM(Table3[[#This Row],[Brand]]), brand[], MATCH("Category", brand[#Headers], 0), FALSE)</f>
        <v>Fashion &amp; Beauty</v>
      </c>
      <c r="F722" s="2" t="s">
        <v>1026</v>
      </c>
      <c r="G722" s="3">
        <v>5821000</v>
      </c>
      <c r="H722" s="15">
        <v>437.4</v>
      </c>
      <c r="I722" s="3">
        <v>10932000</v>
      </c>
      <c r="J722" s="3">
        <v>1017200</v>
      </c>
      <c r="K722" s="3" t="str">
        <f>IF(Table3[[#This Row],[Engagements]]&lt;100000, "low",IF(Table3[[#This Row],[Engagements]]&lt;500000,"medium","high"))</f>
        <v>high</v>
      </c>
      <c r="L722" s="3">
        <v>181220</v>
      </c>
      <c r="M722" s="2">
        <v>30400</v>
      </c>
      <c r="N722" s="2">
        <v>36520</v>
      </c>
      <c r="O722" s="3">
        <v>167900</v>
      </c>
      <c r="P722" s="9">
        <f>Table3[[#This Row],[Revenue Generated ($)]]-Table3[[#This Row],[Campaign Spend ($)]]</f>
        <v>131380</v>
      </c>
    </row>
    <row r="723" spans="1:16" x14ac:dyDescent="0.3">
      <c r="A723" s="2" t="str">
        <f>"Influencer" &amp;ROW(Table3[[#This Row],[Influencer Name]])</f>
        <v>Influencer723</v>
      </c>
      <c r="B723" s="2" t="s">
        <v>1015</v>
      </c>
      <c r="C723" s="2" t="s">
        <v>1018</v>
      </c>
      <c r="D723" s="2" t="s">
        <v>1036</v>
      </c>
      <c r="E723" s="2" t="str">
        <f>VLOOKUP(TRIM(Table3[[#This Row],[Brand]]), brand[], MATCH("Category", brand[#Headers], 0), FALSE)</f>
        <v>Fashion &amp; Beauty</v>
      </c>
      <c r="F723" s="2" t="s">
        <v>1027</v>
      </c>
      <c r="G723" s="3">
        <v>5829000</v>
      </c>
      <c r="H723" s="15">
        <v>438</v>
      </c>
      <c r="I723" s="3">
        <v>10947000</v>
      </c>
      <c r="J723" s="3">
        <v>1018600</v>
      </c>
      <c r="K723" s="3" t="str">
        <f>IF(Table3[[#This Row],[Engagements]]&lt;100000, "low",IF(Table3[[#This Row],[Engagements]]&lt;500000,"medium","high"))</f>
        <v>high</v>
      </c>
      <c r="L723" s="3">
        <v>181470</v>
      </c>
      <c r="M723" s="2">
        <v>30442</v>
      </c>
      <c r="N723" s="2">
        <v>36570</v>
      </c>
      <c r="O723" s="3">
        <v>168130</v>
      </c>
      <c r="P723" s="9">
        <f>Table3[[#This Row],[Revenue Generated ($)]]-Table3[[#This Row],[Campaign Spend ($)]]</f>
        <v>131560</v>
      </c>
    </row>
    <row r="724" spans="1:16" x14ac:dyDescent="0.3">
      <c r="A724" s="2" t="str">
        <f>"Influencer" &amp;ROW(Table3[[#This Row],[Influencer Name]])</f>
        <v>Influencer724</v>
      </c>
      <c r="B724" s="2" t="s">
        <v>1016</v>
      </c>
      <c r="C724" s="2" t="s">
        <v>1019</v>
      </c>
      <c r="D724" s="2" t="s">
        <v>1034</v>
      </c>
      <c r="E724" s="2" t="str">
        <f>VLOOKUP(TRIM(Table3[[#This Row],[Brand]]), brand[], MATCH("Category", brand[#Headers], 0), FALSE)</f>
        <v>Fashion &amp; Beauty</v>
      </c>
      <c r="F724" s="2" t="s">
        <v>1028</v>
      </c>
      <c r="G724" s="3">
        <v>5837000</v>
      </c>
      <c r="H724" s="15">
        <v>438.6</v>
      </c>
      <c r="I724" s="3">
        <v>10962000</v>
      </c>
      <c r="J724" s="3">
        <v>1020000</v>
      </c>
      <c r="K724" s="3" t="str">
        <f>IF(Table3[[#This Row],[Engagements]]&lt;100000, "low",IF(Table3[[#This Row],[Engagements]]&lt;500000,"medium","high"))</f>
        <v>high</v>
      </c>
      <c r="L724" s="3">
        <v>181720</v>
      </c>
      <c r="M724" s="2">
        <v>30484</v>
      </c>
      <c r="N724" s="2">
        <v>36620</v>
      </c>
      <c r="O724" s="3">
        <v>168360</v>
      </c>
      <c r="P724" s="9">
        <f>Table3[[#This Row],[Revenue Generated ($)]]-Table3[[#This Row],[Campaign Spend ($)]]</f>
        <v>131740</v>
      </c>
    </row>
    <row r="725" spans="1:16" x14ac:dyDescent="0.3">
      <c r="A725" s="2" t="str">
        <f>"Influencer" &amp;ROW(Table3[[#This Row],[Influencer Name]])</f>
        <v>Influencer725</v>
      </c>
      <c r="B725" s="2" t="s">
        <v>1014</v>
      </c>
      <c r="C725" s="2" t="s">
        <v>1020</v>
      </c>
      <c r="D725" s="2" t="s">
        <v>1033</v>
      </c>
      <c r="E725" s="2" t="str">
        <f>VLOOKUP(TRIM(Table3[[#This Row],[Brand]]), brand[], MATCH("Category", brand[#Headers], 0), FALSE)</f>
        <v>Fashion &amp; Beauty</v>
      </c>
      <c r="F725" s="2" t="s">
        <v>1029</v>
      </c>
      <c r="G725" s="3">
        <v>5845000</v>
      </c>
      <c r="H725" s="15">
        <v>439.2</v>
      </c>
      <c r="I725" s="3">
        <v>10977000</v>
      </c>
      <c r="J725" s="3">
        <v>1021400</v>
      </c>
      <c r="K725" s="3" t="str">
        <f>IF(Table3[[#This Row],[Engagements]]&lt;100000, "low",IF(Table3[[#This Row],[Engagements]]&lt;500000,"medium","high"))</f>
        <v>high</v>
      </c>
      <c r="L725" s="2">
        <v>181970</v>
      </c>
      <c r="M725" s="2">
        <v>30526</v>
      </c>
      <c r="N725" s="2">
        <v>36670</v>
      </c>
      <c r="O725" s="3">
        <v>168590</v>
      </c>
      <c r="P725" s="9">
        <f>Table3[[#This Row],[Revenue Generated ($)]]-Table3[[#This Row],[Campaign Spend ($)]]</f>
        <v>131920</v>
      </c>
    </row>
    <row r="726" spans="1:16" x14ac:dyDescent="0.3">
      <c r="A726" s="2" t="str">
        <f>"Influencer" &amp;ROW(Table3[[#This Row],[Influencer Name]])</f>
        <v>Influencer726</v>
      </c>
      <c r="B726" s="2" t="s">
        <v>1015</v>
      </c>
      <c r="C726" s="2" t="s">
        <v>1021</v>
      </c>
      <c r="D726" s="2" t="s">
        <v>1032</v>
      </c>
      <c r="E726" s="2" t="str">
        <f>VLOOKUP(TRIM(Table3[[#This Row],[Brand]]), brand[], MATCH("Category", brand[#Headers], 0), FALSE)</f>
        <v>Fashion &amp; Beauty</v>
      </c>
      <c r="F726" s="2" t="s">
        <v>1030</v>
      </c>
      <c r="G726" s="3">
        <v>5853000</v>
      </c>
      <c r="H726" s="15">
        <v>439.8</v>
      </c>
      <c r="I726" s="3">
        <v>10992000</v>
      </c>
      <c r="J726" s="3">
        <v>1022800</v>
      </c>
      <c r="K726" s="3" t="str">
        <f>IF(Table3[[#This Row],[Engagements]]&lt;100000, "low",IF(Table3[[#This Row],[Engagements]]&lt;500000,"medium","high"))</f>
        <v>high</v>
      </c>
      <c r="L726" s="3">
        <v>182220</v>
      </c>
      <c r="M726" s="2">
        <v>30568</v>
      </c>
      <c r="N726" s="2">
        <v>36720</v>
      </c>
      <c r="O726" s="3">
        <v>168820</v>
      </c>
      <c r="P726" s="9">
        <f>Table3[[#This Row],[Revenue Generated ($)]]-Table3[[#This Row],[Campaign Spend ($)]]</f>
        <v>132100</v>
      </c>
    </row>
    <row r="727" spans="1:16" x14ac:dyDescent="0.3">
      <c r="A727" s="2" t="str">
        <f>"Influencer" &amp;ROW(Table3[[#This Row],[Influencer Name]])</f>
        <v>Influencer727</v>
      </c>
      <c r="B727" s="2" t="s">
        <v>1016</v>
      </c>
      <c r="C727" s="2" t="s">
        <v>1017</v>
      </c>
      <c r="D727" s="2" t="s">
        <v>1035</v>
      </c>
      <c r="E727" s="2" t="str">
        <f>VLOOKUP(TRIM(Table3[[#This Row],[Brand]]), brand[], MATCH("Category", brand[#Headers], 0), FALSE)</f>
        <v>Fashion &amp; Beauty</v>
      </c>
      <c r="F727" s="2" t="s">
        <v>1031</v>
      </c>
      <c r="G727" s="3">
        <v>5861000</v>
      </c>
      <c r="H727" s="15">
        <v>440.4</v>
      </c>
      <c r="I727" s="3">
        <v>11007000</v>
      </c>
      <c r="J727" s="3">
        <v>1024200</v>
      </c>
      <c r="K727" s="3" t="str">
        <f>IF(Table3[[#This Row],[Engagements]]&lt;100000, "low",IF(Table3[[#This Row],[Engagements]]&lt;500000,"medium","high"))</f>
        <v>high</v>
      </c>
      <c r="L727" s="3">
        <v>182470</v>
      </c>
      <c r="M727" s="2">
        <v>30610</v>
      </c>
      <c r="N727" s="2">
        <v>36770</v>
      </c>
      <c r="O727" s="3">
        <v>169050</v>
      </c>
      <c r="P727" s="9">
        <f>Table3[[#This Row],[Revenue Generated ($)]]-Table3[[#This Row],[Campaign Spend ($)]]</f>
        <v>132280</v>
      </c>
    </row>
    <row r="728" spans="1:16" x14ac:dyDescent="0.3">
      <c r="A728" s="2" t="str">
        <f>"Influencer" &amp;ROW(Table3[[#This Row],[Influencer Name]])</f>
        <v>Influencer728</v>
      </c>
      <c r="B728" s="2" t="s">
        <v>1014</v>
      </c>
      <c r="C728" s="2" t="s">
        <v>1018</v>
      </c>
      <c r="D728" s="2" t="s">
        <v>1037</v>
      </c>
      <c r="E728" s="2" t="str">
        <f>VLOOKUP(TRIM(Table3[[#This Row],[Brand]]), brand[], MATCH("Category", brand[#Headers], 0), FALSE)</f>
        <v>Fashion &amp; Beauty</v>
      </c>
      <c r="F728" s="2" t="s">
        <v>1026</v>
      </c>
      <c r="G728" s="3">
        <v>5869000</v>
      </c>
      <c r="H728" s="15">
        <v>441</v>
      </c>
      <c r="I728" s="3">
        <v>11022000</v>
      </c>
      <c r="J728" s="3">
        <v>1025600</v>
      </c>
      <c r="K728" s="3" t="str">
        <f>IF(Table3[[#This Row],[Engagements]]&lt;100000, "low",IF(Table3[[#This Row],[Engagements]]&lt;500000,"medium","high"))</f>
        <v>high</v>
      </c>
      <c r="L728" s="3">
        <v>182720</v>
      </c>
      <c r="M728" s="2">
        <v>30652</v>
      </c>
      <c r="N728" s="2">
        <v>36820</v>
      </c>
      <c r="O728" s="3">
        <v>169280</v>
      </c>
      <c r="P728" s="9">
        <f>Table3[[#This Row],[Revenue Generated ($)]]-Table3[[#This Row],[Campaign Spend ($)]]</f>
        <v>132460</v>
      </c>
    </row>
    <row r="729" spans="1:16" ht="33" x14ac:dyDescent="0.3">
      <c r="A729" s="2" t="str">
        <f>"Influencer" &amp;ROW(Table3[[#This Row],[Influencer Name]])</f>
        <v>Influencer729</v>
      </c>
      <c r="B729" s="2" t="s">
        <v>1015</v>
      </c>
      <c r="C729" s="2" t="s">
        <v>1019</v>
      </c>
      <c r="D729" s="2" t="s">
        <v>1073</v>
      </c>
      <c r="E729" s="2" t="str">
        <f>VLOOKUP(TRIM(Table3[[#This Row],[Brand]]), brand[], MATCH("Category", brand[#Headers], 0), FALSE)</f>
        <v>Food &amp; Beverages</v>
      </c>
      <c r="F729" s="2" t="s">
        <v>1027</v>
      </c>
      <c r="G729" s="3">
        <v>5877000</v>
      </c>
      <c r="H729" s="15">
        <v>441.6</v>
      </c>
      <c r="I729" s="3">
        <v>11037000</v>
      </c>
      <c r="J729" s="3">
        <v>1027000</v>
      </c>
      <c r="K729" s="3" t="str">
        <f>IF(Table3[[#This Row],[Engagements]]&lt;100000, "low",IF(Table3[[#This Row],[Engagements]]&lt;500000,"medium","high"))</f>
        <v>high</v>
      </c>
      <c r="L729" s="3">
        <v>182970</v>
      </c>
      <c r="M729" s="2">
        <v>30694</v>
      </c>
      <c r="N729" s="2">
        <v>36870</v>
      </c>
      <c r="O729" s="3">
        <v>169510</v>
      </c>
      <c r="P729" s="9">
        <f>Table3[[#This Row],[Revenue Generated ($)]]-Table3[[#This Row],[Campaign Spend ($)]]</f>
        <v>132640</v>
      </c>
    </row>
    <row r="730" spans="1:16" x14ac:dyDescent="0.3">
      <c r="A730" s="2" t="str">
        <f>"Influencer" &amp;ROW(Table3[[#This Row],[Influencer Name]])</f>
        <v>Influencer730</v>
      </c>
      <c r="B730" s="2" t="s">
        <v>1016</v>
      </c>
      <c r="C730" s="2" t="s">
        <v>1020</v>
      </c>
      <c r="D730" s="2" t="s">
        <v>1037</v>
      </c>
      <c r="E730" s="2" t="str">
        <f>VLOOKUP(TRIM(Table3[[#This Row],[Brand]]), brand[], MATCH("Category", brand[#Headers], 0), FALSE)</f>
        <v>Fashion &amp; Beauty</v>
      </c>
      <c r="F730" s="2" t="s">
        <v>1028</v>
      </c>
      <c r="G730" s="3">
        <v>5885000</v>
      </c>
      <c r="H730" s="15">
        <v>442.2</v>
      </c>
      <c r="I730" s="3">
        <v>11052000</v>
      </c>
      <c r="J730" s="3">
        <v>1028400</v>
      </c>
      <c r="K730" s="3" t="str">
        <f>IF(Table3[[#This Row],[Engagements]]&lt;100000, "low",IF(Table3[[#This Row],[Engagements]]&lt;500000,"medium","high"))</f>
        <v>high</v>
      </c>
      <c r="L730" s="2">
        <v>183220</v>
      </c>
      <c r="M730" s="2">
        <v>30736</v>
      </c>
      <c r="N730" s="2">
        <v>36920</v>
      </c>
      <c r="O730" s="3">
        <v>169740</v>
      </c>
      <c r="P730" s="9">
        <f>Table3[[#This Row],[Revenue Generated ($)]]-Table3[[#This Row],[Campaign Spend ($)]]</f>
        <v>132820</v>
      </c>
    </row>
    <row r="731" spans="1:16" x14ac:dyDescent="0.3">
      <c r="A731" s="2" t="str">
        <f>"Influencer" &amp;ROW(Table3[[#This Row],[Influencer Name]])</f>
        <v>Influencer731</v>
      </c>
      <c r="B731" s="2" t="s">
        <v>1014</v>
      </c>
      <c r="C731" s="2" t="s">
        <v>1021</v>
      </c>
      <c r="D731" s="2" t="s">
        <v>1037</v>
      </c>
      <c r="E731" s="2" t="str">
        <f>VLOOKUP(TRIM(Table3[[#This Row],[Brand]]), brand[], MATCH("Category", brand[#Headers], 0), FALSE)</f>
        <v>Fashion &amp; Beauty</v>
      </c>
      <c r="F731" s="2" t="s">
        <v>1029</v>
      </c>
      <c r="G731" s="3">
        <v>5893000</v>
      </c>
      <c r="H731" s="15">
        <v>442.8</v>
      </c>
      <c r="I731" s="3">
        <v>11067000</v>
      </c>
      <c r="J731" s="3">
        <v>1029800</v>
      </c>
      <c r="K731" s="3" t="str">
        <f>IF(Table3[[#This Row],[Engagements]]&lt;100000, "low",IF(Table3[[#This Row],[Engagements]]&lt;500000,"medium","high"))</f>
        <v>high</v>
      </c>
      <c r="L731" s="3">
        <v>183470</v>
      </c>
      <c r="M731" s="2">
        <v>30778</v>
      </c>
      <c r="N731" s="2">
        <v>36970</v>
      </c>
      <c r="O731" s="3">
        <v>169970</v>
      </c>
      <c r="P731" s="9">
        <f>Table3[[#This Row],[Revenue Generated ($)]]-Table3[[#This Row],[Campaign Spend ($)]]</f>
        <v>133000</v>
      </c>
    </row>
    <row r="732" spans="1:16" x14ac:dyDescent="0.3">
      <c r="A732" s="2" t="str">
        <f>"Influencer" &amp;ROW(Table3[[#This Row],[Influencer Name]])</f>
        <v>Influencer732</v>
      </c>
      <c r="B732" s="2" t="s">
        <v>1015</v>
      </c>
      <c r="C732" s="2" t="s">
        <v>1017</v>
      </c>
      <c r="D732" t="s">
        <v>1039</v>
      </c>
      <c r="E732" t="str">
        <f>VLOOKUP(TRIM(Table3[[#This Row],[Brand]]), brand[], MATCH("Category", brand[#Headers], 0), FALSE)</f>
        <v>E-commerce &amp; Online Services</v>
      </c>
      <c r="F732" s="2" t="s">
        <v>1030</v>
      </c>
      <c r="G732" s="3">
        <v>5901000</v>
      </c>
      <c r="H732" s="15">
        <v>443.4</v>
      </c>
      <c r="I732" s="3">
        <v>11082000</v>
      </c>
      <c r="J732" s="3">
        <v>1031200</v>
      </c>
      <c r="K732" s="3" t="str">
        <f>IF(Table3[[#This Row],[Engagements]]&lt;100000, "low",IF(Table3[[#This Row],[Engagements]]&lt;500000,"medium","high"))</f>
        <v>high</v>
      </c>
      <c r="L732" s="3">
        <v>183720</v>
      </c>
      <c r="M732" s="2">
        <v>30820</v>
      </c>
      <c r="N732" s="2">
        <v>37020</v>
      </c>
      <c r="O732" s="3">
        <v>170200</v>
      </c>
      <c r="P732" s="9">
        <f>Table3[[#This Row],[Revenue Generated ($)]]-Table3[[#This Row],[Campaign Spend ($)]]</f>
        <v>133180</v>
      </c>
    </row>
    <row r="733" spans="1:16" x14ac:dyDescent="0.3">
      <c r="A733" s="2" t="str">
        <f>"Influencer" &amp;ROW(Table3[[#This Row],[Influencer Name]])</f>
        <v>Influencer733</v>
      </c>
      <c r="B733" s="2" t="s">
        <v>1016</v>
      </c>
      <c r="C733" s="2" t="s">
        <v>1018</v>
      </c>
      <c r="D733" t="s">
        <v>1040</v>
      </c>
      <c r="E733" t="str">
        <f>VLOOKUP(TRIM(Table3[[#This Row],[Brand]]), brand[], MATCH("Category", brand[#Headers], 0), FALSE)</f>
        <v>E-commerce &amp; Online Services</v>
      </c>
      <c r="F733" s="2" t="s">
        <v>1031</v>
      </c>
      <c r="G733" s="3">
        <v>5909000</v>
      </c>
      <c r="H733" s="15">
        <v>444</v>
      </c>
      <c r="I733" s="3">
        <v>11097000</v>
      </c>
      <c r="J733" s="3">
        <v>1032600</v>
      </c>
      <c r="K733" s="3" t="str">
        <f>IF(Table3[[#This Row],[Engagements]]&lt;100000, "low",IF(Table3[[#This Row],[Engagements]]&lt;500000,"medium","high"))</f>
        <v>high</v>
      </c>
      <c r="L733" s="3">
        <v>183970</v>
      </c>
      <c r="M733" s="2">
        <v>30862</v>
      </c>
      <c r="N733" s="2">
        <v>37070</v>
      </c>
      <c r="O733" s="3">
        <v>170430</v>
      </c>
      <c r="P733" s="9">
        <f>Table3[[#This Row],[Revenue Generated ($)]]-Table3[[#This Row],[Campaign Spend ($)]]</f>
        <v>133360</v>
      </c>
    </row>
    <row r="734" spans="1:16" x14ac:dyDescent="0.3">
      <c r="A734" s="2" t="str">
        <f>"Influencer" &amp;ROW(Table3[[#This Row],[Influencer Name]])</f>
        <v>Influencer734</v>
      </c>
      <c r="B734" s="2" t="s">
        <v>1014</v>
      </c>
      <c r="C734" s="2" t="s">
        <v>1019</v>
      </c>
      <c r="D734" t="s">
        <v>1041</v>
      </c>
      <c r="E734" t="str">
        <f>VLOOKUP(TRIM(Table3[[#This Row],[Brand]]), brand[], MATCH("Category", brand[#Headers], 0), FALSE)</f>
        <v>E-commerce &amp; Online Services</v>
      </c>
      <c r="F734" s="2" t="s">
        <v>1026</v>
      </c>
      <c r="G734" s="3">
        <v>5917000</v>
      </c>
      <c r="H734" s="15">
        <v>444.6</v>
      </c>
      <c r="I734" s="3">
        <v>11112000</v>
      </c>
      <c r="J734" s="3">
        <v>1034000</v>
      </c>
      <c r="K734" s="3" t="str">
        <f>IF(Table3[[#This Row],[Engagements]]&lt;100000, "low",IF(Table3[[#This Row],[Engagements]]&lt;500000,"medium","high"))</f>
        <v>high</v>
      </c>
      <c r="L734" s="3">
        <v>184220</v>
      </c>
      <c r="M734" s="2">
        <v>30904</v>
      </c>
      <c r="N734" s="2">
        <v>37120</v>
      </c>
      <c r="O734" s="3">
        <v>170660</v>
      </c>
      <c r="P734" s="9">
        <f>Table3[[#This Row],[Revenue Generated ($)]]-Table3[[#This Row],[Campaign Spend ($)]]</f>
        <v>133540</v>
      </c>
    </row>
    <row r="735" spans="1:16" x14ac:dyDescent="0.3">
      <c r="A735" s="2" t="str">
        <f>"Influencer" &amp;ROW(Table3[[#This Row],[Influencer Name]])</f>
        <v>Influencer735</v>
      </c>
      <c r="B735" s="2" t="s">
        <v>1015</v>
      </c>
      <c r="C735" s="2" t="s">
        <v>1020</v>
      </c>
      <c r="D735" t="s">
        <v>1042</v>
      </c>
      <c r="E735" t="str">
        <f>VLOOKUP(TRIM(Table3[[#This Row],[Brand]]), brand[], MATCH("Category", brand[#Headers], 0), FALSE)</f>
        <v>E-commerce &amp; Online Services</v>
      </c>
      <c r="F735" s="2" t="s">
        <v>1027</v>
      </c>
      <c r="G735" s="3">
        <v>5925000</v>
      </c>
      <c r="H735" s="15">
        <v>445.2</v>
      </c>
      <c r="I735" s="3">
        <v>11127000</v>
      </c>
      <c r="J735" s="3">
        <v>1035400</v>
      </c>
      <c r="K735" s="3" t="str">
        <f>IF(Table3[[#This Row],[Engagements]]&lt;100000, "low",IF(Table3[[#This Row],[Engagements]]&lt;500000,"medium","high"))</f>
        <v>high</v>
      </c>
      <c r="L735" s="2">
        <v>184470</v>
      </c>
      <c r="M735" s="2">
        <v>30946</v>
      </c>
      <c r="N735" s="2">
        <v>37170</v>
      </c>
      <c r="O735" s="3">
        <v>170890</v>
      </c>
      <c r="P735" s="9">
        <f>Table3[[#This Row],[Revenue Generated ($)]]-Table3[[#This Row],[Campaign Spend ($)]]</f>
        <v>133720</v>
      </c>
    </row>
    <row r="736" spans="1:16" x14ac:dyDescent="0.3">
      <c r="A736" s="2" t="str">
        <f>"Influencer" &amp;ROW(Table3[[#This Row],[Influencer Name]])</f>
        <v>Influencer736</v>
      </c>
      <c r="B736" s="2" t="s">
        <v>1016</v>
      </c>
      <c r="C736" s="2" t="s">
        <v>1021</v>
      </c>
      <c r="D736" t="s">
        <v>1043</v>
      </c>
      <c r="E736" t="str">
        <f>VLOOKUP(TRIM(Table3[[#This Row],[Brand]]), brand[], MATCH("Category", brand[#Headers], 0), FALSE)</f>
        <v>E-commerce &amp; Online Services</v>
      </c>
      <c r="F736" s="2" t="s">
        <v>1028</v>
      </c>
      <c r="G736" s="3">
        <v>5933000</v>
      </c>
      <c r="H736" s="15">
        <v>445.8</v>
      </c>
      <c r="I736" s="3">
        <v>11142000</v>
      </c>
      <c r="J736" s="3">
        <v>1036800</v>
      </c>
      <c r="K736" s="3" t="str">
        <f>IF(Table3[[#This Row],[Engagements]]&lt;100000, "low",IF(Table3[[#This Row],[Engagements]]&lt;500000,"medium","high"))</f>
        <v>high</v>
      </c>
      <c r="L736" s="3">
        <v>184720</v>
      </c>
      <c r="M736" s="2">
        <v>30988</v>
      </c>
      <c r="N736" s="2">
        <v>37220</v>
      </c>
      <c r="O736" s="3">
        <v>171120</v>
      </c>
      <c r="P736" s="9">
        <f>Table3[[#This Row],[Revenue Generated ($)]]-Table3[[#This Row],[Campaign Spend ($)]]</f>
        <v>133900</v>
      </c>
    </row>
    <row r="737" spans="1:16" ht="33" x14ac:dyDescent="0.3">
      <c r="A737" s="2" t="str">
        <f>"Influencer" &amp;ROW(Table3[[#This Row],[Influencer Name]])</f>
        <v>Influencer737</v>
      </c>
      <c r="B737" s="2" t="s">
        <v>1014</v>
      </c>
      <c r="C737" s="2" t="s">
        <v>1017</v>
      </c>
      <c r="D737" s="2" t="s">
        <v>1044</v>
      </c>
      <c r="E737" s="2" t="str">
        <f>VLOOKUP(TRIM(Table3[[#This Row],[Brand]]), brand[], MATCH("Category", brand[#Headers], 0), FALSE)</f>
        <v>Technology &amp; Gadgets</v>
      </c>
      <c r="F737" s="2" t="s">
        <v>1029</v>
      </c>
      <c r="G737" s="3">
        <v>5941000</v>
      </c>
      <c r="H737" s="15">
        <v>446.4</v>
      </c>
      <c r="I737" s="3">
        <v>11157000</v>
      </c>
      <c r="J737" s="3">
        <v>1038200</v>
      </c>
      <c r="K737" s="3" t="str">
        <f>IF(Table3[[#This Row],[Engagements]]&lt;100000, "low",IF(Table3[[#This Row],[Engagements]]&lt;500000,"medium","high"))</f>
        <v>high</v>
      </c>
      <c r="L737" s="3">
        <v>184970</v>
      </c>
      <c r="M737" s="2">
        <v>31030</v>
      </c>
      <c r="N737" s="2">
        <v>37270</v>
      </c>
      <c r="O737" s="3">
        <v>171350</v>
      </c>
      <c r="P737" s="9">
        <f>Table3[[#This Row],[Revenue Generated ($)]]-Table3[[#This Row],[Campaign Spend ($)]]</f>
        <v>134080</v>
      </c>
    </row>
    <row r="738" spans="1:16" ht="33" x14ac:dyDescent="0.3">
      <c r="A738" s="2" t="str">
        <f>"Influencer" &amp;ROW(Table3[[#This Row],[Influencer Name]])</f>
        <v>Influencer738</v>
      </c>
      <c r="B738" s="2" t="s">
        <v>1015</v>
      </c>
      <c r="C738" s="2" t="s">
        <v>1018</v>
      </c>
      <c r="D738" s="2" t="s">
        <v>1045</v>
      </c>
      <c r="E738" s="2" t="str">
        <f>VLOOKUP(TRIM(Table3[[#This Row],[Brand]]), brand[], MATCH("Category", brand[#Headers], 0), FALSE)</f>
        <v>Technology &amp; Gadgets</v>
      </c>
      <c r="F738" s="2" t="s">
        <v>1030</v>
      </c>
      <c r="G738" s="3">
        <v>5949000</v>
      </c>
      <c r="H738" s="15">
        <v>447</v>
      </c>
      <c r="I738" s="3">
        <v>11172000</v>
      </c>
      <c r="J738" s="3">
        <v>1039600</v>
      </c>
      <c r="K738" s="3" t="str">
        <f>IF(Table3[[#This Row],[Engagements]]&lt;100000, "low",IF(Table3[[#This Row],[Engagements]]&lt;500000,"medium","high"))</f>
        <v>high</v>
      </c>
      <c r="L738" s="3">
        <v>185220</v>
      </c>
      <c r="M738" s="2">
        <v>31072</v>
      </c>
      <c r="N738" s="2">
        <v>37320</v>
      </c>
      <c r="O738" s="3">
        <v>171580</v>
      </c>
      <c r="P738" s="9">
        <f>Table3[[#This Row],[Revenue Generated ($)]]-Table3[[#This Row],[Campaign Spend ($)]]</f>
        <v>134260</v>
      </c>
    </row>
    <row r="739" spans="1:16" ht="33" x14ac:dyDescent="0.3">
      <c r="A739" s="2" t="str">
        <f>"Influencer" &amp;ROW(Table3[[#This Row],[Influencer Name]])</f>
        <v>Influencer739</v>
      </c>
      <c r="B739" s="2" t="s">
        <v>1016</v>
      </c>
      <c r="C739" s="2" t="s">
        <v>1019</v>
      </c>
      <c r="D739" s="2" t="s">
        <v>1046</v>
      </c>
      <c r="E739" s="2" t="str">
        <f>VLOOKUP(TRIM(Table3[[#This Row],[Brand]]), brand[], MATCH("Category", brand[#Headers], 0), FALSE)</f>
        <v>Technology &amp; Gadgets</v>
      </c>
      <c r="F739" s="2" t="s">
        <v>1031</v>
      </c>
      <c r="G739" s="3">
        <v>5957000</v>
      </c>
      <c r="H739" s="15">
        <v>447.6</v>
      </c>
      <c r="I739" s="3">
        <v>11187000</v>
      </c>
      <c r="J739" s="3">
        <v>1041000</v>
      </c>
      <c r="K739" s="3" t="str">
        <f>IF(Table3[[#This Row],[Engagements]]&lt;100000, "low",IF(Table3[[#This Row],[Engagements]]&lt;500000,"medium","high"))</f>
        <v>high</v>
      </c>
      <c r="L739" s="3">
        <v>185470</v>
      </c>
      <c r="M739" s="2">
        <v>31114</v>
      </c>
      <c r="N739" s="2">
        <v>37370</v>
      </c>
      <c r="O739" s="3">
        <v>171810</v>
      </c>
      <c r="P739" s="9">
        <f>Table3[[#This Row],[Revenue Generated ($)]]-Table3[[#This Row],[Campaign Spend ($)]]</f>
        <v>134440</v>
      </c>
    </row>
    <row r="740" spans="1:16" x14ac:dyDescent="0.3">
      <c r="A740" s="2" t="str">
        <f>"Influencer" &amp;ROW(Table3[[#This Row],[Influencer Name]])</f>
        <v>Influencer740</v>
      </c>
      <c r="B740" s="2" t="s">
        <v>1014</v>
      </c>
      <c r="C740" s="2" t="s">
        <v>1020</v>
      </c>
      <c r="D740" s="2" t="s">
        <v>1047</v>
      </c>
      <c r="E740" s="2" t="str">
        <f>VLOOKUP(TRIM(Table3[[#This Row],[Brand]]), brand[], MATCH("Category", brand[#Headers], 0), FALSE)</f>
        <v>Lifestyle &amp; Fitness</v>
      </c>
      <c r="F740" s="2" t="s">
        <v>1026</v>
      </c>
      <c r="G740" s="3">
        <v>5965000</v>
      </c>
      <c r="H740" s="15">
        <v>448.2</v>
      </c>
      <c r="I740" s="3">
        <v>11202000</v>
      </c>
      <c r="J740" s="3">
        <v>1042400</v>
      </c>
      <c r="K740" s="3" t="str">
        <f>IF(Table3[[#This Row],[Engagements]]&lt;100000, "low",IF(Table3[[#This Row],[Engagements]]&lt;500000,"medium","high"))</f>
        <v>high</v>
      </c>
      <c r="L740" s="2">
        <v>185720</v>
      </c>
      <c r="M740" s="2">
        <v>31156</v>
      </c>
      <c r="N740" s="2">
        <v>37420</v>
      </c>
      <c r="O740" s="3">
        <v>172040</v>
      </c>
      <c r="P740" s="9">
        <f>Table3[[#This Row],[Revenue Generated ($)]]-Table3[[#This Row],[Campaign Spend ($)]]</f>
        <v>134620</v>
      </c>
    </row>
    <row r="741" spans="1:16" x14ac:dyDescent="0.3">
      <c r="A741" s="2" t="str">
        <f>"Influencer" &amp;ROW(Table3[[#This Row],[Influencer Name]])</f>
        <v>Influencer741</v>
      </c>
      <c r="B741" s="2" t="s">
        <v>1015</v>
      </c>
      <c r="C741" s="2" t="s">
        <v>1021</v>
      </c>
      <c r="D741" s="2" t="s">
        <v>1048</v>
      </c>
      <c r="E741" s="2" t="str">
        <f>VLOOKUP(TRIM(Table3[[#This Row],[Brand]]), brand[], MATCH("Category", brand[#Headers], 0), FALSE)</f>
        <v>Lifestyle &amp; Fitness</v>
      </c>
      <c r="F741" s="2" t="s">
        <v>1027</v>
      </c>
      <c r="G741" s="3">
        <v>5973000</v>
      </c>
      <c r="H741" s="15">
        <v>448.8</v>
      </c>
      <c r="I741" s="3">
        <v>11217000</v>
      </c>
      <c r="J741" s="3">
        <v>1043800</v>
      </c>
      <c r="K741" s="3" t="str">
        <f>IF(Table3[[#This Row],[Engagements]]&lt;100000, "low",IF(Table3[[#This Row],[Engagements]]&lt;500000,"medium","high"))</f>
        <v>high</v>
      </c>
      <c r="L741" s="3">
        <v>185970</v>
      </c>
      <c r="M741" s="2">
        <v>31198</v>
      </c>
      <c r="N741" s="2">
        <v>37470</v>
      </c>
      <c r="O741" s="3">
        <v>172270</v>
      </c>
      <c r="P741" s="9">
        <f>Table3[[#This Row],[Revenue Generated ($)]]-Table3[[#This Row],[Campaign Spend ($)]]</f>
        <v>134800</v>
      </c>
    </row>
    <row r="742" spans="1:16" x14ac:dyDescent="0.3">
      <c r="A742" s="2" t="str">
        <f>"Influencer" &amp;ROW(Table3[[#This Row],[Influencer Name]])</f>
        <v>Influencer742</v>
      </c>
      <c r="B742" s="2" t="s">
        <v>1016</v>
      </c>
      <c r="C742" s="2" t="s">
        <v>1017</v>
      </c>
      <c r="D742" t="s">
        <v>1049</v>
      </c>
      <c r="E742" t="str">
        <f>VLOOKUP(TRIM(Table3[[#This Row],[Brand]]), brand[], MATCH("Category", brand[#Headers], 0), FALSE)</f>
        <v>Food &amp; Beverages</v>
      </c>
      <c r="F742" s="2" t="s">
        <v>1028</v>
      </c>
      <c r="G742" s="3">
        <v>5981000</v>
      </c>
      <c r="H742" s="15">
        <v>449.4</v>
      </c>
      <c r="I742" s="3">
        <v>11232000</v>
      </c>
      <c r="J742" s="3">
        <v>1045200</v>
      </c>
      <c r="K742" s="3" t="str">
        <f>IF(Table3[[#This Row],[Engagements]]&lt;100000, "low",IF(Table3[[#This Row],[Engagements]]&lt;500000,"medium","high"))</f>
        <v>high</v>
      </c>
      <c r="L742" s="3">
        <v>186220</v>
      </c>
      <c r="M742" s="2">
        <v>31240</v>
      </c>
      <c r="N742" s="2">
        <v>37520</v>
      </c>
      <c r="O742" s="3">
        <v>172500</v>
      </c>
      <c r="P742" s="9">
        <f>Table3[[#This Row],[Revenue Generated ($)]]-Table3[[#This Row],[Campaign Spend ($)]]</f>
        <v>134980</v>
      </c>
    </row>
    <row r="743" spans="1:16" x14ac:dyDescent="0.3">
      <c r="A743" s="2" t="str">
        <f>"Influencer" &amp;ROW(Table3[[#This Row],[Influencer Name]])</f>
        <v>Influencer743</v>
      </c>
      <c r="B743" s="2" t="s">
        <v>1014</v>
      </c>
      <c r="C743" s="2" t="s">
        <v>1018</v>
      </c>
      <c r="D743" t="s">
        <v>1074</v>
      </c>
      <c r="E743" t="str">
        <f>VLOOKUP(TRIM(Table3[[#This Row],[Brand]]), brand[], MATCH("Category", brand[#Headers], 0), FALSE)</f>
        <v>Food &amp; Beverages</v>
      </c>
      <c r="F743" s="2" t="s">
        <v>1029</v>
      </c>
      <c r="G743" s="3">
        <v>5989000</v>
      </c>
      <c r="H743" s="15">
        <v>450</v>
      </c>
      <c r="I743" s="3">
        <v>11247000</v>
      </c>
      <c r="J743" s="3">
        <v>1046600</v>
      </c>
      <c r="K743" s="3" t="str">
        <f>IF(Table3[[#This Row],[Engagements]]&lt;100000, "low",IF(Table3[[#This Row],[Engagements]]&lt;500000,"medium","high"))</f>
        <v>high</v>
      </c>
      <c r="L743" s="3">
        <v>186470</v>
      </c>
      <c r="M743" s="2">
        <v>31282</v>
      </c>
      <c r="N743" s="2">
        <v>37570</v>
      </c>
      <c r="O743" s="3">
        <v>172730</v>
      </c>
      <c r="P743" s="9">
        <f>Table3[[#This Row],[Revenue Generated ($)]]-Table3[[#This Row],[Campaign Spend ($)]]</f>
        <v>135160</v>
      </c>
    </row>
    <row r="744" spans="1:16" x14ac:dyDescent="0.3">
      <c r="A744" s="2" t="str">
        <f>"Influencer" &amp;ROW(Table3[[#This Row],[Influencer Name]])</f>
        <v>Influencer744</v>
      </c>
      <c r="B744" s="2" t="s">
        <v>1015</v>
      </c>
      <c r="C744" s="2" t="s">
        <v>1019</v>
      </c>
      <c r="D744" t="s">
        <v>1050</v>
      </c>
      <c r="E744" t="str">
        <f>VLOOKUP(TRIM(Table3[[#This Row],[Brand]]), brand[], MATCH("Category", brand[#Headers], 0), FALSE)</f>
        <v>Food &amp; Beverages</v>
      </c>
      <c r="F744" s="2" t="s">
        <v>1030</v>
      </c>
      <c r="G744" s="3">
        <v>5997000</v>
      </c>
      <c r="H744" s="15">
        <v>450.6</v>
      </c>
      <c r="I744" s="3">
        <v>11262000</v>
      </c>
      <c r="J744" s="3">
        <v>1048000</v>
      </c>
      <c r="K744" s="3" t="str">
        <f>IF(Table3[[#This Row],[Engagements]]&lt;100000, "low",IF(Table3[[#This Row],[Engagements]]&lt;500000,"medium","high"))</f>
        <v>high</v>
      </c>
      <c r="L744" s="3">
        <v>186720</v>
      </c>
      <c r="M744" s="2">
        <v>31324</v>
      </c>
      <c r="N744" s="2">
        <v>37620</v>
      </c>
      <c r="O744" s="3">
        <v>172960</v>
      </c>
      <c r="P744" s="9">
        <f>Table3[[#This Row],[Revenue Generated ($)]]-Table3[[#This Row],[Campaign Spend ($)]]</f>
        <v>135340</v>
      </c>
    </row>
    <row r="745" spans="1:16" x14ac:dyDescent="0.3">
      <c r="A745" s="2" t="str">
        <f>"Influencer" &amp;ROW(Table3[[#This Row],[Influencer Name]])</f>
        <v>Influencer745</v>
      </c>
      <c r="B745" s="2" t="s">
        <v>1016</v>
      </c>
      <c r="C745" s="2" t="s">
        <v>1020</v>
      </c>
      <c r="D745" t="s">
        <v>1051</v>
      </c>
      <c r="E745" t="str">
        <f>VLOOKUP(TRIM(Table3[[#This Row],[Brand]]), brand[], MATCH("Category", brand[#Headers], 0), FALSE)</f>
        <v>Food &amp; Beverages</v>
      </c>
      <c r="F745" s="2" t="s">
        <v>1031</v>
      </c>
      <c r="G745" s="3">
        <v>6005000</v>
      </c>
      <c r="H745" s="15">
        <v>451.2</v>
      </c>
      <c r="I745" s="3">
        <v>11277000</v>
      </c>
      <c r="J745" s="3">
        <v>1049400</v>
      </c>
      <c r="K745" s="3" t="str">
        <f>IF(Table3[[#This Row],[Engagements]]&lt;100000, "low",IF(Table3[[#This Row],[Engagements]]&lt;500000,"medium","high"))</f>
        <v>high</v>
      </c>
      <c r="L745" s="2">
        <v>186970</v>
      </c>
      <c r="M745" s="2">
        <v>31366</v>
      </c>
      <c r="N745" s="2">
        <v>37670</v>
      </c>
      <c r="O745" s="3">
        <v>173190</v>
      </c>
      <c r="P745" s="9">
        <f>Table3[[#This Row],[Revenue Generated ($)]]-Table3[[#This Row],[Campaign Spend ($)]]</f>
        <v>135520</v>
      </c>
    </row>
    <row r="746" spans="1:16" x14ac:dyDescent="0.3">
      <c r="A746" s="2" t="str">
        <f>"Influencer" &amp;ROW(Table3[[#This Row],[Influencer Name]])</f>
        <v>Influencer746</v>
      </c>
      <c r="B746" s="2" t="s">
        <v>1014</v>
      </c>
      <c r="C746" s="2" t="s">
        <v>1021</v>
      </c>
      <c r="D746" s="2" t="s">
        <v>1038</v>
      </c>
      <c r="E746" s="2" t="str">
        <f>VLOOKUP(TRIM(Table3[[#This Row],[Brand]]), brand[], MATCH("Category", brand[#Headers], 0), FALSE)</f>
        <v>Fashion &amp; Beauty</v>
      </c>
      <c r="F746" s="2" t="s">
        <v>1026</v>
      </c>
      <c r="G746" s="3">
        <v>6013000</v>
      </c>
      <c r="H746" s="15">
        <v>451.8</v>
      </c>
      <c r="I746" s="3">
        <v>11292000</v>
      </c>
      <c r="J746" s="3">
        <v>1050800</v>
      </c>
      <c r="K746" s="3" t="str">
        <f>IF(Table3[[#This Row],[Engagements]]&lt;100000, "low",IF(Table3[[#This Row],[Engagements]]&lt;500000,"medium","high"))</f>
        <v>high</v>
      </c>
      <c r="L746" s="3">
        <v>187220</v>
      </c>
      <c r="M746" s="2">
        <v>31408</v>
      </c>
      <c r="N746" s="2">
        <v>37720</v>
      </c>
      <c r="O746" s="3">
        <v>173420</v>
      </c>
      <c r="P746" s="9">
        <f>Table3[[#This Row],[Revenue Generated ($)]]-Table3[[#This Row],[Campaign Spend ($)]]</f>
        <v>135700</v>
      </c>
    </row>
    <row r="747" spans="1:16" x14ac:dyDescent="0.3">
      <c r="A747" s="2" t="str">
        <f>"Influencer" &amp;ROW(Table3[[#This Row],[Influencer Name]])</f>
        <v>Influencer747</v>
      </c>
      <c r="B747" s="2" t="s">
        <v>1015</v>
      </c>
      <c r="C747" s="2" t="s">
        <v>1017</v>
      </c>
      <c r="D747" s="2" t="s">
        <v>1036</v>
      </c>
      <c r="E747" s="2" t="str">
        <f>VLOOKUP(TRIM(Table3[[#This Row],[Brand]]), brand[], MATCH("Category", brand[#Headers], 0), FALSE)</f>
        <v>Fashion &amp; Beauty</v>
      </c>
      <c r="F747" s="2" t="s">
        <v>1027</v>
      </c>
      <c r="G747" s="3">
        <v>6021000</v>
      </c>
      <c r="H747" s="15">
        <v>452.4</v>
      </c>
      <c r="I747" s="3">
        <v>11307000</v>
      </c>
      <c r="J747" s="3">
        <v>1052200</v>
      </c>
      <c r="K747" s="3" t="str">
        <f>IF(Table3[[#This Row],[Engagements]]&lt;100000, "low",IF(Table3[[#This Row],[Engagements]]&lt;500000,"medium","high"))</f>
        <v>high</v>
      </c>
      <c r="L747" s="3">
        <v>187470</v>
      </c>
      <c r="M747" s="2">
        <v>31450</v>
      </c>
      <c r="N747" s="2">
        <v>37770</v>
      </c>
      <c r="O747" s="3">
        <v>173650</v>
      </c>
      <c r="P747" s="9">
        <f>Table3[[#This Row],[Revenue Generated ($)]]-Table3[[#This Row],[Campaign Spend ($)]]</f>
        <v>135880</v>
      </c>
    </row>
    <row r="748" spans="1:16" x14ac:dyDescent="0.3">
      <c r="A748" s="2" t="str">
        <f>"Influencer" &amp;ROW(Table3[[#This Row],[Influencer Name]])</f>
        <v>Influencer748</v>
      </c>
      <c r="B748" s="2" t="s">
        <v>1016</v>
      </c>
      <c r="C748" s="2" t="s">
        <v>1018</v>
      </c>
      <c r="D748" s="2" t="s">
        <v>1034</v>
      </c>
      <c r="E748" s="2" t="str">
        <f>VLOOKUP(TRIM(Table3[[#This Row],[Brand]]), brand[], MATCH("Category", brand[#Headers], 0), FALSE)</f>
        <v>Fashion &amp; Beauty</v>
      </c>
      <c r="F748" s="2" t="s">
        <v>1028</v>
      </c>
      <c r="G748" s="3">
        <v>6029000</v>
      </c>
      <c r="H748" s="15">
        <v>453</v>
      </c>
      <c r="I748" s="3">
        <v>11322000</v>
      </c>
      <c r="J748" s="3">
        <v>1053600</v>
      </c>
      <c r="K748" s="3" t="str">
        <f>IF(Table3[[#This Row],[Engagements]]&lt;100000, "low",IF(Table3[[#This Row],[Engagements]]&lt;500000,"medium","high"))</f>
        <v>high</v>
      </c>
      <c r="L748" s="3">
        <v>187720</v>
      </c>
      <c r="M748" s="2">
        <v>31492</v>
      </c>
      <c r="N748" s="2">
        <v>37820</v>
      </c>
      <c r="O748" s="3">
        <v>173880</v>
      </c>
      <c r="P748" s="9">
        <f>Table3[[#This Row],[Revenue Generated ($)]]-Table3[[#This Row],[Campaign Spend ($)]]</f>
        <v>136060</v>
      </c>
    </row>
    <row r="749" spans="1:16" x14ac:dyDescent="0.3">
      <c r="A749" s="2" t="str">
        <f>"Influencer" &amp;ROW(Table3[[#This Row],[Influencer Name]])</f>
        <v>Influencer749</v>
      </c>
      <c r="B749" s="2" t="s">
        <v>1014</v>
      </c>
      <c r="C749" s="2" t="s">
        <v>1019</v>
      </c>
      <c r="D749" s="2" t="s">
        <v>1033</v>
      </c>
      <c r="E749" s="2" t="str">
        <f>VLOOKUP(TRIM(Table3[[#This Row],[Brand]]), brand[], MATCH("Category", brand[#Headers], 0), FALSE)</f>
        <v>Fashion &amp; Beauty</v>
      </c>
      <c r="F749" s="2" t="s">
        <v>1029</v>
      </c>
      <c r="G749" s="3">
        <v>6037000</v>
      </c>
      <c r="H749" s="15">
        <v>453.6</v>
      </c>
      <c r="I749" s="3">
        <v>11337000</v>
      </c>
      <c r="J749" s="3">
        <v>1055000</v>
      </c>
      <c r="K749" s="3" t="str">
        <f>IF(Table3[[#This Row],[Engagements]]&lt;100000, "low",IF(Table3[[#This Row],[Engagements]]&lt;500000,"medium","high"))</f>
        <v>high</v>
      </c>
      <c r="L749" s="3">
        <v>187970</v>
      </c>
      <c r="M749" s="2">
        <v>31534</v>
      </c>
      <c r="N749" s="2">
        <v>37870</v>
      </c>
      <c r="O749" s="3">
        <v>174110</v>
      </c>
      <c r="P749" s="9">
        <f>Table3[[#This Row],[Revenue Generated ($)]]-Table3[[#This Row],[Campaign Spend ($)]]</f>
        <v>136240</v>
      </c>
    </row>
    <row r="750" spans="1:16" x14ac:dyDescent="0.3">
      <c r="A750" s="2" t="str">
        <f>"Influencer" &amp;ROW(Table3[[#This Row],[Influencer Name]])</f>
        <v>Influencer750</v>
      </c>
      <c r="B750" s="2" t="s">
        <v>1015</v>
      </c>
      <c r="C750" s="2" t="s">
        <v>1020</v>
      </c>
      <c r="D750" s="2" t="s">
        <v>1032</v>
      </c>
      <c r="E750" s="2" t="str">
        <f>VLOOKUP(TRIM(Table3[[#This Row],[Brand]]), brand[], MATCH("Category", brand[#Headers], 0), FALSE)</f>
        <v>Fashion &amp; Beauty</v>
      </c>
      <c r="F750" s="2" t="s">
        <v>1030</v>
      </c>
      <c r="G750" s="3">
        <v>6045000</v>
      </c>
      <c r="H750" s="15">
        <v>454.2</v>
      </c>
      <c r="I750" s="3">
        <v>11352000</v>
      </c>
      <c r="J750" s="3">
        <v>1056400</v>
      </c>
      <c r="K750" s="3" t="str">
        <f>IF(Table3[[#This Row],[Engagements]]&lt;100000, "low",IF(Table3[[#This Row],[Engagements]]&lt;500000,"medium","high"))</f>
        <v>high</v>
      </c>
      <c r="L750" s="2">
        <v>188220</v>
      </c>
      <c r="M750" s="2">
        <v>31576</v>
      </c>
      <c r="N750" s="2">
        <v>37920</v>
      </c>
      <c r="O750" s="3">
        <v>174340</v>
      </c>
      <c r="P750" s="9">
        <f>Table3[[#This Row],[Revenue Generated ($)]]-Table3[[#This Row],[Campaign Spend ($)]]</f>
        <v>136420</v>
      </c>
    </row>
    <row r="751" spans="1:16" x14ac:dyDescent="0.3">
      <c r="A751" s="2" t="str">
        <f>"Influencer" &amp;ROW(Table3[[#This Row],[Influencer Name]])</f>
        <v>Influencer751</v>
      </c>
      <c r="B751" s="2" t="s">
        <v>1016</v>
      </c>
      <c r="C751" s="2" t="s">
        <v>1021</v>
      </c>
      <c r="D751" s="2" t="s">
        <v>1035</v>
      </c>
      <c r="E751" s="2" t="str">
        <f>VLOOKUP(TRIM(Table3[[#This Row],[Brand]]), brand[], MATCH("Category", brand[#Headers], 0), FALSE)</f>
        <v>Fashion &amp; Beauty</v>
      </c>
      <c r="F751" s="2" t="s">
        <v>1031</v>
      </c>
      <c r="G751" s="3">
        <v>6053000</v>
      </c>
      <c r="H751" s="15">
        <v>454.8</v>
      </c>
      <c r="I751" s="3">
        <v>11367000</v>
      </c>
      <c r="J751" s="3">
        <v>1057800</v>
      </c>
      <c r="K751" s="3" t="str">
        <f>IF(Table3[[#This Row],[Engagements]]&lt;100000, "low",IF(Table3[[#This Row],[Engagements]]&lt;500000,"medium","high"))</f>
        <v>high</v>
      </c>
      <c r="L751" s="3">
        <v>188470</v>
      </c>
      <c r="M751" s="2">
        <v>31618</v>
      </c>
      <c r="N751" s="2">
        <v>37970</v>
      </c>
      <c r="O751" s="3">
        <v>174570</v>
      </c>
      <c r="P751" s="9">
        <f>Table3[[#This Row],[Revenue Generated ($)]]-Table3[[#This Row],[Campaign Spend ($)]]</f>
        <v>136600</v>
      </c>
    </row>
    <row r="752" spans="1:16" x14ac:dyDescent="0.3">
      <c r="A752" s="2" t="str">
        <f>"Influencer" &amp;ROW(Table3[[#This Row],[Influencer Name]])</f>
        <v>Influencer752</v>
      </c>
      <c r="B752" s="2" t="s">
        <v>1014</v>
      </c>
      <c r="C752" s="2" t="s">
        <v>1017</v>
      </c>
      <c r="D752" s="2" t="s">
        <v>1037</v>
      </c>
      <c r="E752" s="2" t="str">
        <f>VLOOKUP(TRIM(Table3[[#This Row],[Brand]]), brand[], MATCH("Category", brand[#Headers], 0), FALSE)</f>
        <v>Fashion &amp; Beauty</v>
      </c>
      <c r="F752" s="2" t="s">
        <v>1026</v>
      </c>
      <c r="G752" s="3">
        <v>6061000</v>
      </c>
      <c r="H752" s="15">
        <v>455.4</v>
      </c>
      <c r="I752" s="3">
        <v>11382000</v>
      </c>
      <c r="J752" s="3">
        <v>1059200</v>
      </c>
      <c r="K752" s="3" t="str">
        <f>IF(Table3[[#This Row],[Engagements]]&lt;100000, "low",IF(Table3[[#This Row],[Engagements]]&lt;500000,"medium","high"))</f>
        <v>high</v>
      </c>
      <c r="L752" s="3">
        <v>188720</v>
      </c>
      <c r="M752" s="2">
        <v>31660</v>
      </c>
      <c r="N752" s="2">
        <v>38020</v>
      </c>
      <c r="O752" s="3">
        <v>174800</v>
      </c>
      <c r="P752" s="9">
        <f>Table3[[#This Row],[Revenue Generated ($)]]-Table3[[#This Row],[Campaign Spend ($)]]</f>
        <v>136780</v>
      </c>
    </row>
    <row r="753" spans="1:16" ht="33" x14ac:dyDescent="0.3">
      <c r="A753" s="2" t="str">
        <f>"Influencer" &amp;ROW(Table3[[#This Row],[Influencer Name]])</f>
        <v>Influencer753</v>
      </c>
      <c r="B753" s="2" t="s">
        <v>1015</v>
      </c>
      <c r="C753" s="2" t="s">
        <v>1018</v>
      </c>
      <c r="D753" s="2" t="s">
        <v>1073</v>
      </c>
      <c r="E753" s="2" t="str">
        <f>VLOOKUP(TRIM(Table3[[#This Row],[Brand]]), brand[], MATCH("Category", brand[#Headers], 0), FALSE)</f>
        <v>Food &amp; Beverages</v>
      </c>
      <c r="F753" s="2" t="s">
        <v>1027</v>
      </c>
      <c r="G753" s="3">
        <v>6069000</v>
      </c>
      <c r="H753" s="15">
        <v>456</v>
      </c>
      <c r="I753" s="3">
        <v>11397000</v>
      </c>
      <c r="J753" s="3">
        <v>1060600</v>
      </c>
      <c r="K753" s="3" t="str">
        <f>IF(Table3[[#This Row],[Engagements]]&lt;100000, "low",IF(Table3[[#This Row],[Engagements]]&lt;500000,"medium","high"))</f>
        <v>high</v>
      </c>
      <c r="L753" s="3">
        <v>188970</v>
      </c>
      <c r="M753" s="2">
        <v>31702</v>
      </c>
      <c r="N753" s="2">
        <v>38070</v>
      </c>
      <c r="O753" s="3">
        <v>175030</v>
      </c>
      <c r="P753" s="9">
        <f>Table3[[#This Row],[Revenue Generated ($)]]-Table3[[#This Row],[Campaign Spend ($)]]</f>
        <v>136960</v>
      </c>
    </row>
    <row r="754" spans="1:16" x14ac:dyDescent="0.3">
      <c r="A754" s="2" t="str">
        <f>"Influencer" &amp;ROW(Table3[[#This Row],[Influencer Name]])</f>
        <v>Influencer754</v>
      </c>
      <c r="B754" s="2" t="s">
        <v>1016</v>
      </c>
      <c r="C754" s="2" t="s">
        <v>1019</v>
      </c>
      <c r="D754" s="2" t="s">
        <v>1037</v>
      </c>
      <c r="E754" s="2" t="str">
        <f>VLOOKUP(TRIM(Table3[[#This Row],[Brand]]), brand[], MATCH("Category", brand[#Headers], 0), FALSE)</f>
        <v>Fashion &amp; Beauty</v>
      </c>
      <c r="F754" s="2" t="s">
        <v>1028</v>
      </c>
      <c r="G754" s="3">
        <v>6077000</v>
      </c>
      <c r="H754" s="15">
        <v>456.6</v>
      </c>
      <c r="I754" s="3">
        <v>11412000</v>
      </c>
      <c r="J754" s="3">
        <v>1062000</v>
      </c>
      <c r="K754" s="3" t="str">
        <f>IF(Table3[[#This Row],[Engagements]]&lt;100000, "low",IF(Table3[[#This Row],[Engagements]]&lt;500000,"medium","high"))</f>
        <v>high</v>
      </c>
      <c r="L754" s="3">
        <v>189220</v>
      </c>
      <c r="M754" s="2">
        <v>31744</v>
      </c>
      <c r="N754" s="2">
        <v>38120</v>
      </c>
      <c r="O754" s="3">
        <v>175260</v>
      </c>
      <c r="P754" s="9">
        <f>Table3[[#This Row],[Revenue Generated ($)]]-Table3[[#This Row],[Campaign Spend ($)]]</f>
        <v>137140</v>
      </c>
    </row>
    <row r="755" spans="1:16" x14ac:dyDescent="0.3">
      <c r="A755" s="2" t="str">
        <f>"Influencer" &amp;ROW(Table3[[#This Row],[Influencer Name]])</f>
        <v>Influencer755</v>
      </c>
      <c r="B755" s="2" t="s">
        <v>1014</v>
      </c>
      <c r="C755" s="2" t="s">
        <v>1020</v>
      </c>
      <c r="D755" s="2" t="s">
        <v>1037</v>
      </c>
      <c r="E755" s="2" t="str">
        <f>VLOOKUP(TRIM(Table3[[#This Row],[Brand]]), brand[], MATCH("Category", brand[#Headers], 0), FALSE)</f>
        <v>Fashion &amp; Beauty</v>
      </c>
      <c r="F755" s="2" t="s">
        <v>1029</v>
      </c>
      <c r="G755" s="3">
        <v>6085000</v>
      </c>
      <c r="H755" s="15">
        <v>457.2</v>
      </c>
      <c r="I755" s="3">
        <v>11427000</v>
      </c>
      <c r="J755" s="3">
        <v>1063400</v>
      </c>
      <c r="K755" s="3" t="str">
        <f>IF(Table3[[#This Row],[Engagements]]&lt;100000, "low",IF(Table3[[#This Row],[Engagements]]&lt;500000,"medium","high"))</f>
        <v>high</v>
      </c>
      <c r="L755" s="2">
        <v>189470</v>
      </c>
      <c r="M755" s="2">
        <v>31786</v>
      </c>
      <c r="N755" s="2">
        <v>38170</v>
      </c>
      <c r="O755" s="3">
        <v>175490</v>
      </c>
      <c r="P755" s="9">
        <f>Table3[[#This Row],[Revenue Generated ($)]]-Table3[[#This Row],[Campaign Spend ($)]]</f>
        <v>137320</v>
      </c>
    </row>
    <row r="756" spans="1:16" x14ac:dyDescent="0.3">
      <c r="A756" s="2" t="str">
        <f>"Influencer" &amp;ROW(Table3[[#This Row],[Influencer Name]])</f>
        <v>Influencer756</v>
      </c>
      <c r="B756" s="2" t="s">
        <v>1015</v>
      </c>
      <c r="C756" s="2" t="s">
        <v>1021</v>
      </c>
      <c r="D756" t="s">
        <v>1039</v>
      </c>
      <c r="E756" t="str">
        <f>VLOOKUP(TRIM(Table3[[#This Row],[Brand]]), brand[], MATCH("Category", brand[#Headers], 0), FALSE)</f>
        <v>E-commerce &amp; Online Services</v>
      </c>
      <c r="F756" s="2" t="s">
        <v>1030</v>
      </c>
      <c r="G756" s="3">
        <v>6093000</v>
      </c>
      <c r="H756" s="15">
        <v>457.8</v>
      </c>
      <c r="I756" s="3">
        <v>11442000</v>
      </c>
      <c r="J756" s="3">
        <v>1064800</v>
      </c>
      <c r="K756" s="3" t="str">
        <f>IF(Table3[[#This Row],[Engagements]]&lt;100000, "low",IF(Table3[[#This Row],[Engagements]]&lt;500000,"medium","high"))</f>
        <v>high</v>
      </c>
      <c r="L756" s="3">
        <v>189720</v>
      </c>
      <c r="M756" s="2">
        <v>31828</v>
      </c>
      <c r="N756" s="2">
        <v>38220</v>
      </c>
      <c r="O756" s="3">
        <v>175720</v>
      </c>
      <c r="P756" s="9">
        <f>Table3[[#This Row],[Revenue Generated ($)]]-Table3[[#This Row],[Campaign Spend ($)]]</f>
        <v>137500</v>
      </c>
    </row>
    <row r="757" spans="1:16" x14ac:dyDescent="0.3">
      <c r="A757" s="2" t="str">
        <f>"Influencer" &amp;ROW(Table3[[#This Row],[Influencer Name]])</f>
        <v>Influencer757</v>
      </c>
      <c r="B757" s="2" t="s">
        <v>1016</v>
      </c>
      <c r="C757" s="2" t="s">
        <v>1017</v>
      </c>
      <c r="D757" t="s">
        <v>1040</v>
      </c>
      <c r="E757" t="str">
        <f>VLOOKUP(TRIM(Table3[[#This Row],[Brand]]), brand[], MATCH("Category", brand[#Headers], 0), FALSE)</f>
        <v>E-commerce &amp; Online Services</v>
      </c>
      <c r="F757" s="2" t="s">
        <v>1031</v>
      </c>
      <c r="G757" s="3">
        <v>6101000</v>
      </c>
      <c r="H757" s="15">
        <v>458.4</v>
      </c>
      <c r="I757" s="3">
        <v>11457000</v>
      </c>
      <c r="J757" s="3">
        <v>1066200</v>
      </c>
      <c r="K757" s="3" t="str">
        <f>IF(Table3[[#This Row],[Engagements]]&lt;100000, "low",IF(Table3[[#This Row],[Engagements]]&lt;500000,"medium","high"))</f>
        <v>high</v>
      </c>
      <c r="L757" s="3">
        <v>189970</v>
      </c>
      <c r="M757" s="2">
        <v>31870</v>
      </c>
      <c r="N757" s="2">
        <v>38270</v>
      </c>
      <c r="O757" s="3">
        <v>175950</v>
      </c>
      <c r="P757" s="9">
        <f>Table3[[#This Row],[Revenue Generated ($)]]-Table3[[#This Row],[Campaign Spend ($)]]</f>
        <v>137680</v>
      </c>
    </row>
    <row r="758" spans="1:16" x14ac:dyDescent="0.3">
      <c r="A758" s="2" t="str">
        <f>"Influencer" &amp;ROW(Table3[[#This Row],[Influencer Name]])</f>
        <v>Influencer758</v>
      </c>
      <c r="B758" s="2" t="s">
        <v>1014</v>
      </c>
      <c r="C758" s="2" t="s">
        <v>1018</v>
      </c>
      <c r="D758" t="s">
        <v>1041</v>
      </c>
      <c r="E758" t="str">
        <f>VLOOKUP(TRIM(Table3[[#This Row],[Brand]]), brand[], MATCH("Category", brand[#Headers], 0), FALSE)</f>
        <v>E-commerce &amp; Online Services</v>
      </c>
      <c r="F758" s="2" t="s">
        <v>1026</v>
      </c>
      <c r="G758" s="3">
        <v>6109000</v>
      </c>
      <c r="H758" s="15">
        <v>459</v>
      </c>
      <c r="I758" s="3">
        <v>11472000</v>
      </c>
      <c r="J758" s="3">
        <v>1067600</v>
      </c>
      <c r="K758" s="3" t="str">
        <f>IF(Table3[[#This Row],[Engagements]]&lt;100000, "low",IF(Table3[[#This Row],[Engagements]]&lt;500000,"medium","high"))</f>
        <v>high</v>
      </c>
      <c r="L758" s="3">
        <v>190220</v>
      </c>
      <c r="M758" s="2">
        <v>31912</v>
      </c>
      <c r="N758" s="2">
        <v>38320</v>
      </c>
      <c r="O758" s="3">
        <v>176180</v>
      </c>
      <c r="P758" s="9">
        <f>Table3[[#This Row],[Revenue Generated ($)]]-Table3[[#This Row],[Campaign Spend ($)]]</f>
        <v>137860</v>
      </c>
    </row>
    <row r="759" spans="1:16" x14ac:dyDescent="0.3">
      <c r="A759" s="2" t="str">
        <f>"Influencer" &amp;ROW(Table3[[#This Row],[Influencer Name]])</f>
        <v>Influencer759</v>
      </c>
      <c r="B759" s="2" t="s">
        <v>1015</v>
      </c>
      <c r="C759" s="2" t="s">
        <v>1019</v>
      </c>
      <c r="D759" t="s">
        <v>1042</v>
      </c>
      <c r="E759" t="str">
        <f>VLOOKUP(TRIM(Table3[[#This Row],[Brand]]), brand[], MATCH("Category", brand[#Headers], 0), FALSE)</f>
        <v>E-commerce &amp; Online Services</v>
      </c>
      <c r="F759" s="2" t="s">
        <v>1027</v>
      </c>
      <c r="G759" s="3">
        <v>6117000</v>
      </c>
      <c r="H759" s="15">
        <v>459.6</v>
      </c>
      <c r="I759" s="3">
        <v>11487000</v>
      </c>
      <c r="J759" s="3">
        <v>1069000</v>
      </c>
      <c r="K759" s="3" t="str">
        <f>IF(Table3[[#This Row],[Engagements]]&lt;100000, "low",IF(Table3[[#This Row],[Engagements]]&lt;500000,"medium","high"))</f>
        <v>high</v>
      </c>
      <c r="L759" s="3">
        <v>190470</v>
      </c>
      <c r="M759" s="2">
        <v>31954</v>
      </c>
      <c r="N759" s="2">
        <v>38370</v>
      </c>
      <c r="O759" s="3">
        <v>176410</v>
      </c>
      <c r="P759" s="9">
        <f>Table3[[#This Row],[Revenue Generated ($)]]-Table3[[#This Row],[Campaign Spend ($)]]</f>
        <v>138040</v>
      </c>
    </row>
    <row r="760" spans="1:16" x14ac:dyDescent="0.3">
      <c r="A760" s="2" t="str">
        <f>"Influencer" &amp;ROW(Table3[[#This Row],[Influencer Name]])</f>
        <v>Influencer760</v>
      </c>
      <c r="B760" s="2" t="s">
        <v>1016</v>
      </c>
      <c r="C760" s="2" t="s">
        <v>1020</v>
      </c>
      <c r="D760" t="s">
        <v>1043</v>
      </c>
      <c r="E760" t="str">
        <f>VLOOKUP(TRIM(Table3[[#This Row],[Brand]]), brand[], MATCH("Category", brand[#Headers], 0), FALSE)</f>
        <v>E-commerce &amp; Online Services</v>
      </c>
      <c r="F760" s="2" t="s">
        <v>1028</v>
      </c>
      <c r="G760" s="3">
        <v>6125000</v>
      </c>
      <c r="H760" s="15">
        <v>460.2</v>
      </c>
      <c r="I760" s="3">
        <v>11502000</v>
      </c>
      <c r="J760" s="3">
        <v>1070400</v>
      </c>
      <c r="K760" s="3" t="str">
        <f>IF(Table3[[#This Row],[Engagements]]&lt;100000, "low",IF(Table3[[#This Row],[Engagements]]&lt;500000,"medium","high"))</f>
        <v>high</v>
      </c>
      <c r="L760" s="2">
        <v>190720</v>
      </c>
      <c r="M760" s="2">
        <v>31996</v>
      </c>
      <c r="N760" s="2">
        <v>38420</v>
      </c>
      <c r="O760" s="3">
        <v>176640</v>
      </c>
      <c r="P760" s="9">
        <f>Table3[[#This Row],[Revenue Generated ($)]]-Table3[[#This Row],[Campaign Spend ($)]]</f>
        <v>138220</v>
      </c>
    </row>
    <row r="761" spans="1:16" ht="33" x14ac:dyDescent="0.3">
      <c r="A761" s="2" t="str">
        <f>"Influencer" &amp;ROW(Table3[[#This Row],[Influencer Name]])</f>
        <v>Influencer761</v>
      </c>
      <c r="B761" s="2" t="s">
        <v>1014</v>
      </c>
      <c r="C761" s="2" t="s">
        <v>1021</v>
      </c>
      <c r="D761" s="2" t="s">
        <v>1044</v>
      </c>
      <c r="E761" s="2" t="str">
        <f>VLOOKUP(TRIM(Table3[[#This Row],[Brand]]), brand[], MATCH("Category", brand[#Headers], 0), FALSE)</f>
        <v>Technology &amp; Gadgets</v>
      </c>
      <c r="F761" s="2" t="s">
        <v>1029</v>
      </c>
      <c r="G761" s="3">
        <v>6133000</v>
      </c>
      <c r="H761" s="15">
        <v>460.8</v>
      </c>
      <c r="I761" s="3">
        <v>11517000</v>
      </c>
      <c r="J761" s="3">
        <v>1071800</v>
      </c>
      <c r="K761" s="3" t="str">
        <f>IF(Table3[[#This Row],[Engagements]]&lt;100000, "low",IF(Table3[[#This Row],[Engagements]]&lt;500000,"medium","high"))</f>
        <v>high</v>
      </c>
      <c r="L761" s="3">
        <v>190970</v>
      </c>
      <c r="M761" s="2">
        <v>32038</v>
      </c>
      <c r="N761" s="2">
        <v>38470</v>
      </c>
      <c r="O761" s="3">
        <v>176870</v>
      </c>
      <c r="P761" s="9">
        <f>Table3[[#This Row],[Revenue Generated ($)]]-Table3[[#This Row],[Campaign Spend ($)]]</f>
        <v>138400</v>
      </c>
    </row>
    <row r="762" spans="1:16" ht="33" x14ac:dyDescent="0.3">
      <c r="A762" s="2" t="str">
        <f>"Influencer" &amp;ROW(Table3[[#This Row],[Influencer Name]])</f>
        <v>Influencer762</v>
      </c>
      <c r="B762" s="2" t="s">
        <v>1015</v>
      </c>
      <c r="C762" s="2" t="s">
        <v>1019</v>
      </c>
      <c r="D762" s="2" t="s">
        <v>1045</v>
      </c>
      <c r="E762" s="2" t="str">
        <f>VLOOKUP(TRIM(Table3[[#This Row],[Brand]]), brand[], MATCH("Category", brand[#Headers], 0), FALSE)</f>
        <v>Technology &amp; Gadgets</v>
      </c>
      <c r="F762" s="2" t="s">
        <v>1030</v>
      </c>
      <c r="G762" s="3">
        <v>6141000</v>
      </c>
      <c r="H762" s="15">
        <v>461.4</v>
      </c>
      <c r="I762" s="3">
        <v>11532000</v>
      </c>
      <c r="J762" s="3">
        <v>1073200</v>
      </c>
      <c r="K762" s="3" t="str">
        <f>IF(Table3[[#This Row],[Engagements]]&lt;100000, "low",IF(Table3[[#This Row],[Engagements]]&lt;500000,"medium","high"))</f>
        <v>high</v>
      </c>
      <c r="L762" s="3">
        <v>191220</v>
      </c>
      <c r="M762" s="2">
        <v>32080</v>
      </c>
      <c r="N762" s="2">
        <v>38520</v>
      </c>
      <c r="O762" s="3">
        <v>177100</v>
      </c>
      <c r="P762" s="9">
        <f>Table3[[#This Row],[Revenue Generated ($)]]-Table3[[#This Row],[Campaign Spend ($)]]</f>
        <v>138580</v>
      </c>
    </row>
    <row r="763" spans="1:16" ht="33" x14ac:dyDescent="0.3">
      <c r="A763" s="2" t="str">
        <f>"Influencer" &amp;ROW(Table3[[#This Row],[Influencer Name]])</f>
        <v>Influencer763</v>
      </c>
      <c r="B763" s="2" t="s">
        <v>1016</v>
      </c>
      <c r="C763" s="2" t="s">
        <v>1019</v>
      </c>
      <c r="D763" s="2" t="s">
        <v>1046</v>
      </c>
      <c r="E763" s="2" t="str">
        <f>VLOOKUP(TRIM(Table3[[#This Row],[Brand]]), brand[], MATCH("Category", brand[#Headers], 0), FALSE)</f>
        <v>Technology &amp; Gadgets</v>
      </c>
      <c r="F763" s="2" t="s">
        <v>1031</v>
      </c>
      <c r="G763" s="3">
        <v>6149000</v>
      </c>
      <c r="H763" s="15">
        <v>462</v>
      </c>
      <c r="I763" s="3">
        <v>11547000</v>
      </c>
      <c r="J763" s="3">
        <v>1074600</v>
      </c>
      <c r="K763" s="3" t="str">
        <f>IF(Table3[[#This Row],[Engagements]]&lt;100000, "low",IF(Table3[[#This Row],[Engagements]]&lt;500000,"medium","high"))</f>
        <v>high</v>
      </c>
      <c r="L763" s="3">
        <v>191470</v>
      </c>
      <c r="M763" s="2">
        <v>32122</v>
      </c>
      <c r="N763" s="2">
        <v>38570</v>
      </c>
      <c r="O763" s="3">
        <v>177330</v>
      </c>
      <c r="P763" s="9">
        <f>Table3[[#This Row],[Revenue Generated ($)]]-Table3[[#This Row],[Campaign Spend ($)]]</f>
        <v>138760</v>
      </c>
    </row>
    <row r="764" spans="1:16" x14ac:dyDescent="0.3">
      <c r="A764" s="2" t="str">
        <f>"Influencer" &amp;ROW(Table3[[#This Row],[Influencer Name]])</f>
        <v>Influencer764</v>
      </c>
      <c r="B764" s="2" t="s">
        <v>1014</v>
      </c>
      <c r="C764" s="2" t="s">
        <v>1019</v>
      </c>
      <c r="D764" s="2" t="s">
        <v>1047</v>
      </c>
      <c r="E764" s="2" t="str">
        <f>VLOOKUP(TRIM(Table3[[#This Row],[Brand]]), brand[], MATCH("Category", brand[#Headers], 0), FALSE)</f>
        <v>Lifestyle &amp; Fitness</v>
      </c>
      <c r="F764" s="2" t="s">
        <v>1026</v>
      </c>
      <c r="G764" s="3">
        <v>6157000</v>
      </c>
      <c r="H764" s="15">
        <v>462.6</v>
      </c>
      <c r="I764" s="3">
        <v>11562000</v>
      </c>
      <c r="J764" s="3">
        <v>1076000</v>
      </c>
      <c r="K764" s="3" t="str">
        <f>IF(Table3[[#This Row],[Engagements]]&lt;100000, "low",IF(Table3[[#This Row],[Engagements]]&lt;500000,"medium","high"))</f>
        <v>high</v>
      </c>
      <c r="L764" s="3">
        <v>191720</v>
      </c>
      <c r="M764" s="2">
        <v>32164</v>
      </c>
      <c r="N764" s="2">
        <v>38620</v>
      </c>
      <c r="O764" s="3">
        <v>177560</v>
      </c>
      <c r="P764" s="9">
        <f>Table3[[#This Row],[Revenue Generated ($)]]-Table3[[#This Row],[Campaign Spend ($)]]</f>
        <v>138940</v>
      </c>
    </row>
    <row r="765" spans="1:16" x14ac:dyDescent="0.3">
      <c r="A765" s="2" t="str">
        <f>"Influencer" &amp;ROW(Table3[[#This Row],[Influencer Name]])</f>
        <v>Influencer765</v>
      </c>
      <c r="B765" s="2" t="s">
        <v>1015</v>
      </c>
      <c r="C765" s="2" t="s">
        <v>1019</v>
      </c>
      <c r="D765" s="2" t="s">
        <v>1048</v>
      </c>
      <c r="E765" s="2" t="str">
        <f>VLOOKUP(TRIM(Table3[[#This Row],[Brand]]), brand[], MATCH("Category", brand[#Headers], 0), FALSE)</f>
        <v>Lifestyle &amp; Fitness</v>
      </c>
      <c r="F765" s="2" t="s">
        <v>1027</v>
      </c>
      <c r="G765" s="3">
        <v>6165000</v>
      </c>
      <c r="H765" s="15">
        <v>463.2</v>
      </c>
      <c r="I765" s="3">
        <v>11577000</v>
      </c>
      <c r="J765" s="3">
        <v>1077400</v>
      </c>
      <c r="K765" s="3" t="str">
        <f>IF(Table3[[#This Row],[Engagements]]&lt;100000, "low",IF(Table3[[#This Row],[Engagements]]&lt;500000,"medium","high"))</f>
        <v>high</v>
      </c>
      <c r="L765" s="2">
        <v>191970</v>
      </c>
      <c r="M765" s="2">
        <v>32206</v>
      </c>
      <c r="N765" s="2">
        <v>38670</v>
      </c>
      <c r="O765" s="3">
        <v>177790</v>
      </c>
      <c r="P765" s="9">
        <f>Table3[[#This Row],[Revenue Generated ($)]]-Table3[[#This Row],[Campaign Spend ($)]]</f>
        <v>139120</v>
      </c>
    </row>
    <row r="766" spans="1:16" x14ac:dyDescent="0.3">
      <c r="A766" s="2" t="str">
        <f>"Influencer" &amp;ROW(Table3[[#This Row],[Influencer Name]])</f>
        <v>Influencer766</v>
      </c>
      <c r="B766" s="2" t="s">
        <v>1016</v>
      </c>
      <c r="C766" s="2" t="s">
        <v>1019</v>
      </c>
      <c r="D766" t="s">
        <v>1049</v>
      </c>
      <c r="E766" t="str">
        <f>VLOOKUP(TRIM(Table3[[#This Row],[Brand]]), brand[], MATCH("Category", brand[#Headers], 0), FALSE)</f>
        <v>Food &amp; Beverages</v>
      </c>
      <c r="F766" s="2" t="s">
        <v>1028</v>
      </c>
      <c r="G766" s="3">
        <v>6173000</v>
      </c>
      <c r="H766" s="15">
        <v>463.8</v>
      </c>
      <c r="I766" s="3">
        <v>11592000</v>
      </c>
      <c r="J766" s="3">
        <v>1078800</v>
      </c>
      <c r="K766" s="3" t="str">
        <f>IF(Table3[[#This Row],[Engagements]]&lt;100000, "low",IF(Table3[[#This Row],[Engagements]]&lt;500000,"medium","high"))</f>
        <v>high</v>
      </c>
      <c r="L766" s="3">
        <v>192220</v>
      </c>
      <c r="M766" s="2">
        <v>32248</v>
      </c>
      <c r="N766" s="2">
        <v>38720</v>
      </c>
      <c r="O766" s="3">
        <v>178020</v>
      </c>
      <c r="P766" s="9">
        <f>Table3[[#This Row],[Revenue Generated ($)]]-Table3[[#This Row],[Campaign Spend ($)]]</f>
        <v>139300</v>
      </c>
    </row>
    <row r="767" spans="1:16" x14ac:dyDescent="0.3">
      <c r="A767" s="2" t="str">
        <f>"Influencer" &amp;ROW(Table3[[#This Row],[Influencer Name]])</f>
        <v>Influencer767</v>
      </c>
      <c r="B767" s="2" t="s">
        <v>1014</v>
      </c>
      <c r="C767" s="2" t="s">
        <v>1019</v>
      </c>
      <c r="D767" t="s">
        <v>1074</v>
      </c>
      <c r="E767" t="str">
        <f>VLOOKUP(TRIM(Table3[[#This Row],[Brand]]), brand[], MATCH("Category", brand[#Headers], 0), FALSE)</f>
        <v>Food &amp; Beverages</v>
      </c>
      <c r="F767" s="2" t="s">
        <v>1029</v>
      </c>
      <c r="G767" s="3">
        <v>6181000</v>
      </c>
      <c r="H767" s="15">
        <v>464.4</v>
      </c>
      <c r="I767" s="3">
        <v>11607000</v>
      </c>
      <c r="J767" s="3">
        <v>1080200</v>
      </c>
      <c r="K767" s="3" t="str">
        <f>IF(Table3[[#This Row],[Engagements]]&lt;100000, "low",IF(Table3[[#This Row],[Engagements]]&lt;500000,"medium","high"))</f>
        <v>high</v>
      </c>
      <c r="L767" s="3">
        <v>192470</v>
      </c>
      <c r="M767" s="2">
        <v>32290</v>
      </c>
      <c r="N767" s="2">
        <v>38770</v>
      </c>
      <c r="O767" s="3">
        <v>178250</v>
      </c>
      <c r="P767" s="9">
        <f>Table3[[#This Row],[Revenue Generated ($)]]-Table3[[#This Row],[Campaign Spend ($)]]</f>
        <v>139480</v>
      </c>
    </row>
    <row r="768" spans="1:16" x14ac:dyDescent="0.3">
      <c r="A768" s="2" t="str">
        <f>"Influencer" &amp;ROW(Table3[[#This Row],[Influencer Name]])</f>
        <v>Influencer768</v>
      </c>
      <c r="B768" s="2" t="s">
        <v>1015</v>
      </c>
      <c r="C768" s="2" t="s">
        <v>1019</v>
      </c>
      <c r="D768" t="s">
        <v>1050</v>
      </c>
      <c r="E768" t="str">
        <f>VLOOKUP(TRIM(Table3[[#This Row],[Brand]]), brand[], MATCH("Category", brand[#Headers], 0), FALSE)</f>
        <v>Food &amp; Beverages</v>
      </c>
      <c r="F768" s="2" t="s">
        <v>1030</v>
      </c>
      <c r="G768" s="3">
        <v>6189000</v>
      </c>
      <c r="H768" s="15">
        <v>465</v>
      </c>
      <c r="I768" s="3">
        <v>11622000</v>
      </c>
      <c r="J768" s="3">
        <v>1081600</v>
      </c>
      <c r="K768" s="3" t="str">
        <f>IF(Table3[[#This Row],[Engagements]]&lt;100000, "low",IF(Table3[[#This Row],[Engagements]]&lt;500000,"medium","high"))</f>
        <v>high</v>
      </c>
      <c r="L768" s="3">
        <v>192720</v>
      </c>
      <c r="M768" s="2">
        <v>32332</v>
      </c>
      <c r="N768" s="2">
        <v>38820</v>
      </c>
      <c r="O768" s="3">
        <v>178480</v>
      </c>
      <c r="P768" s="9">
        <f>Table3[[#This Row],[Revenue Generated ($)]]-Table3[[#This Row],[Campaign Spend ($)]]</f>
        <v>139660</v>
      </c>
    </row>
    <row r="769" spans="1:16" x14ac:dyDescent="0.3">
      <c r="A769" s="2" t="str">
        <f>"Influencer" &amp;ROW(Table3[[#This Row],[Influencer Name]])</f>
        <v>Influencer769</v>
      </c>
      <c r="B769" s="2" t="s">
        <v>1016</v>
      </c>
      <c r="C769" s="2" t="s">
        <v>1019</v>
      </c>
      <c r="D769" t="s">
        <v>1051</v>
      </c>
      <c r="E769" t="str">
        <f>VLOOKUP(TRIM(Table3[[#This Row],[Brand]]), brand[], MATCH("Category", brand[#Headers], 0), FALSE)</f>
        <v>Food &amp; Beverages</v>
      </c>
      <c r="F769" s="2" t="s">
        <v>1031</v>
      </c>
      <c r="G769" s="3">
        <v>6197000</v>
      </c>
      <c r="H769" s="15">
        <v>465.6</v>
      </c>
      <c r="I769" s="3">
        <v>11637000</v>
      </c>
      <c r="J769" s="3">
        <v>1083000</v>
      </c>
      <c r="K769" s="3" t="str">
        <f>IF(Table3[[#This Row],[Engagements]]&lt;100000, "low",IF(Table3[[#This Row],[Engagements]]&lt;500000,"medium","high"))</f>
        <v>high</v>
      </c>
      <c r="L769" s="3">
        <v>192970</v>
      </c>
      <c r="M769" s="2">
        <v>32374</v>
      </c>
      <c r="N769" s="2">
        <v>38870</v>
      </c>
      <c r="O769" s="3">
        <v>178710</v>
      </c>
      <c r="P769" s="9">
        <f>Table3[[#This Row],[Revenue Generated ($)]]-Table3[[#This Row],[Campaign Spend ($)]]</f>
        <v>139840</v>
      </c>
    </row>
    <row r="770" spans="1:16" x14ac:dyDescent="0.3">
      <c r="A770" s="2" t="str">
        <f>"Influencer" &amp;ROW(Table3[[#This Row],[Influencer Name]])</f>
        <v>Influencer770</v>
      </c>
      <c r="B770" s="2" t="s">
        <v>1014</v>
      </c>
      <c r="C770" s="2" t="s">
        <v>1019</v>
      </c>
      <c r="D770" s="2" t="s">
        <v>1038</v>
      </c>
      <c r="E770" s="2" t="str">
        <f>VLOOKUP(TRIM(Table3[[#This Row],[Brand]]), brand[], MATCH("Category", brand[#Headers], 0), FALSE)</f>
        <v>Fashion &amp; Beauty</v>
      </c>
      <c r="F770" s="2" t="s">
        <v>1026</v>
      </c>
      <c r="G770" s="3">
        <v>6205000</v>
      </c>
      <c r="H770" s="15">
        <v>466.2</v>
      </c>
      <c r="I770" s="3">
        <v>11652000</v>
      </c>
      <c r="J770" s="3">
        <v>1084400</v>
      </c>
      <c r="K770" s="3" t="str">
        <f>IF(Table3[[#This Row],[Engagements]]&lt;100000, "low",IF(Table3[[#This Row],[Engagements]]&lt;500000,"medium","high"))</f>
        <v>high</v>
      </c>
      <c r="L770" s="2">
        <v>193220</v>
      </c>
      <c r="M770" s="2">
        <v>32416</v>
      </c>
      <c r="N770" s="2">
        <v>38920</v>
      </c>
      <c r="O770" s="3">
        <v>178940</v>
      </c>
      <c r="P770" s="9">
        <f>Table3[[#This Row],[Revenue Generated ($)]]-Table3[[#This Row],[Campaign Spend ($)]]</f>
        <v>140020</v>
      </c>
    </row>
    <row r="771" spans="1:16" x14ac:dyDescent="0.3">
      <c r="A771" s="2" t="str">
        <f>"Influencer" &amp;ROW(Table3[[#This Row],[Influencer Name]])</f>
        <v>Influencer771</v>
      </c>
      <c r="B771" s="2" t="s">
        <v>1015</v>
      </c>
      <c r="C771" s="2" t="s">
        <v>1019</v>
      </c>
      <c r="D771" s="2" t="s">
        <v>1036</v>
      </c>
      <c r="E771" s="2" t="str">
        <f>VLOOKUP(TRIM(Table3[[#This Row],[Brand]]), brand[], MATCH("Category", brand[#Headers], 0), FALSE)</f>
        <v>Fashion &amp; Beauty</v>
      </c>
      <c r="F771" s="2" t="s">
        <v>1027</v>
      </c>
      <c r="G771" s="3">
        <v>6213000</v>
      </c>
      <c r="H771" s="15">
        <v>466.8</v>
      </c>
      <c r="I771" s="3">
        <v>11667000</v>
      </c>
      <c r="J771" s="3">
        <v>1085800</v>
      </c>
      <c r="K771" s="3" t="str">
        <f>IF(Table3[[#This Row],[Engagements]]&lt;100000, "low",IF(Table3[[#This Row],[Engagements]]&lt;500000,"medium","high"))</f>
        <v>high</v>
      </c>
      <c r="L771" s="3">
        <v>193470</v>
      </c>
      <c r="M771" s="2">
        <v>32458</v>
      </c>
      <c r="N771" s="2">
        <v>38970</v>
      </c>
      <c r="O771" s="3">
        <v>179170</v>
      </c>
      <c r="P771" s="9">
        <f>Table3[[#This Row],[Revenue Generated ($)]]-Table3[[#This Row],[Campaign Spend ($)]]</f>
        <v>140200</v>
      </c>
    </row>
    <row r="772" spans="1:16" x14ac:dyDescent="0.3">
      <c r="A772" s="2" t="str">
        <f>"Influencer" &amp;ROW(Table3[[#This Row],[Influencer Name]])</f>
        <v>Influencer772</v>
      </c>
      <c r="B772" s="2" t="s">
        <v>1016</v>
      </c>
      <c r="C772" s="2" t="s">
        <v>1017</v>
      </c>
      <c r="D772" s="2" t="s">
        <v>1034</v>
      </c>
      <c r="E772" s="2" t="str">
        <f>VLOOKUP(TRIM(Table3[[#This Row],[Brand]]), brand[], MATCH("Category", brand[#Headers], 0), FALSE)</f>
        <v>Fashion &amp; Beauty</v>
      </c>
      <c r="F772" s="2" t="s">
        <v>1028</v>
      </c>
      <c r="G772" s="3">
        <v>6221000</v>
      </c>
      <c r="H772" s="15">
        <v>467.4</v>
      </c>
      <c r="I772" s="3">
        <v>11682000</v>
      </c>
      <c r="J772" s="3">
        <v>1087200</v>
      </c>
      <c r="K772" s="3" t="str">
        <f>IF(Table3[[#This Row],[Engagements]]&lt;100000, "low",IF(Table3[[#This Row],[Engagements]]&lt;500000,"medium","high"))</f>
        <v>high</v>
      </c>
      <c r="L772" s="3">
        <v>193720</v>
      </c>
      <c r="M772" s="2">
        <v>32500</v>
      </c>
      <c r="N772" s="2">
        <v>39020</v>
      </c>
      <c r="O772" s="3">
        <v>179400</v>
      </c>
      <c r="P772" s="9">
        <f>Table3[[#This Row],[Revenue Generated ($)]]-Table3[[#This Row],[Campaign Spend ($)]]</f>
        <v>140380</v>
      </c>
    </row>
    <row r="773" spans="1:16" x14ac:dyDescent="0.3">
      <c r="A773" s="2" t="str">
        <f>"Influencer" &amp;ROW(Table3[[#This Row],[Influencer Name]])</f>
        <v>Influencer773</v>
      </c>
      <c r="B773" s="2" t="s">
        <v>1014</v>
      </c>
      <c r="C773" s="2" t="s">
        <v>1018</v>
      </c>
      <c r="D773" s="2" t="s">
        <v>1033</v>
      </c>
      <c r="E773" s="2" t="str">
        <f>VLOOKUP(TRIM(Table3[[#This Row],[Brand]]), brand[], MATCH("Category", brand[#Headers], 0), FALSE)</f>
        <v>Fashion &amp; Beauty</v>
      </c>
      <c r="F773" s="2" t="s">
        <v>1029</v>
      </c>
      <c r="G773" s="3">
        <v>6229000</v>
      </c>
      <c r="H773" s="15">
        <v>468</v>
      </c>
      <c r="I773" s="3">
        <v>11697000</v>
      </c>
      <c r="J773" s="3">
        <v>1088600</v>
      </c>
      <c r="K773" s="3" t="str">
        <f>IF(Table3[[#This Row],[Engagements]]&lt;100000, "low",IF(Table3[[#This Row],[Engagements]]&lt;500000,"medium","high"))</f>
        <v>high</v>
      </c>
      <c r="L773" s="3">
        <v>193970</v>
      </c>
      <c r="M773" s="2">
        <v>32542</v>
      </c>
      <c r="N773" s="2">
        <v>39070</v>
      </c>
      <c r="O773" s="3">
        <v>179630</v>
      </c>
      <c r="P773" s="9">
        <f>Table3[[#This Row],[Revenue Generated ($)]]-Table3[[#This Row],[Campaign Spend ($)]]</f>
        <v>140560</v>
      </c>
    </row>
    <row r="774" spans="1:16" x14ac:dyDescent="0.3">
      <c r="A774" s="2" t="str">
        <f>"Influencer" &amp;ROW(Table3[[#This Row],[Influencer Name]])</f>
        <v>Influencer774</v>
      </c>
      <c r="B774" s="2" t="s">
        <v>1015</v>
      </c>
      <c r="C774" s="2" t="s">
        <v>1019</v>
      </c>
      <c r="D774" s="2" t="s">
        <v>1032</v>
      </c>
      <c r="E774" s="2" t="str">
        <f>VLOOKUP(TRIM(Table3[[#This Row],[Brand]]), brand[], MATCH("Category", brand[#Headers], 0), FALSE)</f>
        <v>Fashion &amp; Beauty</v>
      </c>
      <c r="F774" s="2" t="s">
        <v>1030</v>
      </c>
      <c r="G774" s="3">
        <v>6237000</v>
      </c>
      <c r="H774" s="15">
        <v>468.6</v>
      </c>
      <c r="I774" s="3">
        <v>11712000</v>
      </c>
      <c r="J774" s="3">
        <v>1090000</v>
      </c>
      <c r="K774" s="3" t="str">
        <f>IF(Table3[[#This Row],[Engagements]]&lt;100000, "low",IF(Table3[[#This Row],[Engagements]]&lt;500000,"medium","high"))</f>
        <v>high</v>
      </c>
      <c r="L774" s="3">
        <v>194220</v>
      </c>
      <c r="M774" s="2">
        <v>32584</v>
      </c>
      <c r="N774" s="2">
        <v>39120</v>
      </c>
      <c r="O774" s="3">
        <v>179860</v>
      </c>
      <c r="P774" s="9">
        <f>Table3[[#This Row],[Revenue Generated ($)]]-Table3[[#This Row],[Campaign Spend ($)]]</f>
        <v>140740</v>
      </c>
    </row>
    <row r="775" spans="1:16" x14ac:dyDescent="0.3">
      <c r="A775" s="2" t="str">
        <f>"Influencer" &amp;ROW(Table3[[#This Row],[Influencer Name]])</f>
        <v>Influencer775</v>
      </c>
      <c r="B775" s="2" t="s">
        <v>1016</v>
      </c>
      <c r="C775" s="2" t="s">
        <v>1020</v>
      </c>
      <c r="D775" s="2" t="s">
        <v>1035</v>
      </c>
      <c r="E775" s="2" t="str">
        <f>VLOOKUP(TRIM(Table3[[#This Row],[Brand]]), brand[], MATCH("Category", brand[#Headers], 0), FALSE)</f>
        <v>Fashion &amp; Beauty</v>
      </c>
      <c r="F775" s="2" t="s">
        <v>1031</v>
      </c>
      <c r="G775" s="3">
        <v>6245000</v>
      </c>
      <c r="H775" s="15">
        <v>469.2</v>
      </c>
      <c r="I775" s="3">
        <v>11727000</v>
      </c>
      <c r="J775" s="3">
        <v>1091400</v>
      </c>
      <c r="K775" s="3" t="str">
        <f>IF(Table3[[#This Row],[Engagements]]&lt;100000, "low",IF(Table3[[#This Row],[Engagements]]&lt;500000,"medium","high"))</f>
        <v>high</v>
      </c>
      <c r="L775" s="2">
        <v>194470</v>
      </c>
      <c r="M775" s="2">
        <v>32626</v>
      </c>
      <c r="N775" s="2">
        <v>39170</v>
      </c>
      <c r="O775" s="3">
        <v>180090</v>
      </c>
      <c r="P775" s="9">
        <f>Table3[[#This Row],[Revenue Generated ($)]]-Table3[[#This Row],[Campaign Spend ($)]]</f>
        <v>140920</v>
      </c>
    </row>
    <row r="776" spans="1:16" x14ac:dyDescent="0.3">
      <c r="A776" s="2" t="str">
        <f>"Influencer" &amp;ROW(Table3[[#This Row],[Influencer Name]])</f>
        <v>Influencer776</v>
      </c>
      <c r="B776" s="2" t="s">
        <v>1014</v>
      </c>
      <c r="C776" s="2" t="s">
        <v>1021</v>
      </c>
      <c r="D776" s="2" t="s">
        <v>1037</v>
      </c>
      <c r="E776" s="2" t="str">
        <f>VLOOKUP(TRIM(Table3[[#This Row],[Brand]]), brand[], MATCH("Category", brand[#Headers], 0), FALSE)</f>
        <v>Fashion &amp; Beauty</v>
      </c>
      <c r="F776" s="2" t="s">
        <v>1026</v>
      </c>
      <c r="G776" s="3">
        <v>6253000</v>
      </c>
      <c r="H776" s="15">
        <v>469.8</v>
      </c>
      <c r="I776" s="3">
        <v>11742000</v>
      </c>
      <c r="J776" s="3">
        <v>1092800</v>
      </c>
      <c r="K776" s="3" t="str">
        <f>IF(Table3[[#This Row],[Engagements]]&lt;100000, "low",IF(Table3[[#This Row],[Engagements]]&lt;500000,"medium","high"))</f>
        <v>high</v>
      </c>
      <c r="L776" s="3">
        <v>194720</v>
      </c>
      <c r="M776" s="2">
        <v>32668</v>
      </c>
      <c r="N776" s="2">
        <v>39220</v>
      </c>
      <c r="O776" s="3">
        <v>180320</v>
      </c>
      <c r="P776" s="9">
        <f>Table3[[#This Row],[Revenue Generated ($)]]-Table3[[#This Row],[Campaign Spend ($)]]</f>
        <v>141100</v>
      </c>
    </row>
    <row r="777" spans="1:16" ht="33" x14ac:dyDescent="0.3">
      <c r="A777" s="2" t="str">
        <f>"Influencer" &amp;ROW(Table3[[#This Row],[Influencer Name]])</f>
        <v>Influencer777</v>
      </c>
      <c r="B777" s="2" t="s">
        <v>1015</v>
      </c>
      <c r="C777" s="2" t="s">
        <v>1017</v>
      </c>
      <c r="D777" s="2" t="s">
        <v>1073</v>
      </c>
      <c r="E777" s="2" t="str">
        <f>VLOOKUP(TRIM(Table3[[#This Row],[Brand]]), brand[], MATCH("Category", brand[#Headers], 0), FALSE)</f>
        <v>Food &amp; Beverages</v>
      </c>
      <c r="F777" s="2" t="s">
        <v>1027</v>
      </c>
      <c r="G777" s="3">
        <v>6261000</v>
      </c>
      <c r="H777" s="15">
        <v>470.4</v>
      </c>
      <c r="I777" s="3">
        <v>11757000</v>
      </c>
      <c r="J777" s="3">
        <v>1094200</v>
      </c>
      <c r="K777" s="3" t="str">
        <f>IF(Table3[[#This Row],[Engagements]]&lt;100000, "low",IF(Table3[[#This Row],[Engagements]]&lt;500000,"medium","high"))</f>
        <v>high</v>
      </c>
      <c r="L777" s="3">
        <v>194970</v>
      </c>
      <c r="M777" s="2">
        <v>32710</v>
      </c>
      <c r="N777" s="2">
        <v>39270</v>
      </c>
      <c r="O777" s="3">
        <v>180550</v>
      </c>
      <c r="P777" s="9">
        <f>Table3[[#This Row],[Revenue Generated ($)]]-Table3[[#This Row],[Campaign Spend ($)]]</f>
        <v>141280</v>
      </c>
    </row>
    <row r="778" spans="1:16" x14ac:dyDescent="0.3">
      <c r="A778" s="2" t="str">
        <f>"Influencer" &amp;ROW(Table3[[#This Row],[Influencer Name]])</f>
        <v>Influencer778</v>
      </c>
      <c r="B778" s="2" t="s">
        <v>1016</v>
      </c>
      <c r="C778" s="2" t="s">
        <v>1018</v>
      </c>
      <c r="D778" s="2" t="s">
        <v>1037</v>
      </c>
      <c r="E778" s="2" t="str">
        <f>VLOOKUP(TRIM(Table3[[#This Row],[Brand]]), brand[], MATCH("Category", brand[#Headers], 0), FALSE)</f>
        <v>Fashion &amp; Beauty</v>
      </c>
      <c r="F778" s="2" t="s">
        <v>1028</v>
      </c>
      <c r="G778" s="3">
        <v>6269000</v>
      </c>
      <c r="H778" s="15">
        <v>471</v>
      </c>
      <c r="I778" s="3">
        <v>11772000</v>
      </c>
      <c r="J778" s="3">
        <v>1095600</v>
      </c>
      <c r="K778" s="3" t="str">
        <f>IF(Table3[[#This Row],[Engagements]]&lt;100000, "low",IF(Table3[[#This Row],[Engagements]]&lt;500000,"medium","high"))</f>
        <v>high</v>
      </c>
      <c r="L778" s="3">
        <v>195220</v>
      </c>
      <c r="M778" s="2">
        <v>32752</v>
      </c>
      <c r="N778" s="2">
        <v>39320</v>
      </c>
      <c r="O778" s="3">
        <v>180780</v>
      </c>
      <c r="P778" s="9">
        <f>Table3[[#This Row],[Revenue Generated ($)]]-Table3[[#This Row],[Campaign Spend ($)]]</f>
        <v>141460</v>
      </c>
    </row>
    <row r="779" spans="1:16" x14ac:dyDescent="0.3">
      <c r="A779" s="2" t="str">
        <f>"Influencer" &amp;ROW(Table3[[#This Row],[Influencer Name]])</f>
        <v>Influencer779</v>
      </c>
      <c r="B779" s="2" t="s">
        <v>1014</v>
      </c>
      <c r="C779" s="2" t="s">
        <v>1019</v>
      </c>
      <c r="D779" s="2" t="s">
        <v>1037</v>
      </c>
      <c r="E779" s="2" t="str">
        <f>VLOOKUP(TRIM(Table3[[#This Row],[Brand]]), brand[], MATCH("Category", brand[#Headers], 0), FALSE)</f>
        <v>Fashion &amp; Beauty</v>
      </c>
      <c r="F779" s="2" t="s">
        <v>1029</v>
      </c>
      <c r="G779" s="3">
        <v>6277000</v>
      </c>
      <c r="H779" s="15">
        <v>471.6</v>
      </c>
      <c r="I779" s="3">
        <v>11787000</v>
      </c>
      <c r="J779" s="3">
        <v>1097000</v>
      </c>
      <c r="K779" s="3" t="str">
        <f>IF(Table3[[#This Row],[Engagements]]&lt;100000, "low",IF(Table3[[#This Row],[Engagements]]&lt;500000,"medium","high"))</f>
        <v>high</v>
      </c>
      <c r="L779" s="3">
        <v>195470</v>
      </c>
      <c r="M779" s="2">
        <v>32794</v>
      </c>
      <c r="N779" s="2">
        <v>39370</v>
      </c>
      <c r="O779" s="3">
        <v>181010</v>
      </c>
      <c r="P779" s="9">
        <f>Table3[[#This Row],[Revenue Generated ($)]]-Table3[[#This Row],[Campaign Spend ($)]]</f>
        <v>141640</v>
      </c>
    </row>
    <row r="780" spans="1:16" x14ac:dyDescent="0.3">
      <c r="A780" s="2" t="str">
        <f>"Influencer" &amp;ROW(Table3[[#This Row],[Influencer Name]])</f>
        <v>Influencer780</v>
      </c>
      <c r="B780" s="2" t="s">
        <v>1015</v>
      </c>
      <c r="C780" s="2" t="s">
        <v>1020</v>
      </c>
      <c r="D780" t="s">
        <v>1039</v>
      </c>
      <c r="E780" t="str">
        <f>VLOOKUP(TRIM(Table3[[#This Row],[Brand]]), brand[], MATCH("Category", brand[#Headers], 0), FALSE)</f>
        <v>E-commerce &amp; Online Services</v>
      </c>
      <c r="F780" s="2" t="s">
        <v>1030</v>
      </c>
      <c r="G780" s="3">
        <v>6285000</v>
      </c>
      <c r="H780" s="15">
        <v>472.2</v>
      </c>
      <c r="I780" s="3">
        <v>11802000</v>
      </c>
      <c r="J780" s="3">
        <v>1098400</v>
      </c>
      <c r="K780" s="3" t="str">
        <f>IF(Table3[[#This Row],[Engagements]]&lt;100000, "low",IF(Table3[[#This Row],[Engagements]]&lt;500000,"medium","high"))</f>
        <v>high</v>
      </c>
      <c r="L780" s="2">
        <v>195720</v>
      </c>
      <c r="M780" s="2">
        <v>32836</v>
      </c>
      <c r="N780" s="2">
        <v>39420</v>
      </c>
      <c r="O780" s="3">
        <v>181240</v>
      </c>
      <c r="P780" s="9">
        <f>Table3[[#This Row],[Revenue Generated ($)]]-Table3[[#This Row],[Campaign Spend ($)]]</f>
        <v>141820</v>
      </c>
    </row>
    <row r="781" spans="1:16" x14ac:dyDescent="0.3">
      <c r="A781" s="2" t="str">
        <f>"Influencer" &amp;ROW(Table3[[#This Row],[Influencer Name]])</f>
        <v>Influencer781</v>
      </c>
      <c r="B781" s="2" t="s">
        <v>1016</v>
      </c>
      <c r="C781" s="2" t="s">
        <v>1021</v>
      </c>
      <c r="D781" t="s">
        <v>1040</v>
      </c>
      <c r="E781" t="str">
        <f>VLOOKUP(TRIM(Table3[[#This Row],[Brand]]), brand[], MATCH("Category", brand[#Headers], 0), FALSE)</f>
        <v>E-commerce &amp; Online Services</v>
      </c>
      <c r="F781" s="2" t="s">
        <v>1031</v>
      </c>
      <c r="G781" s="3">
        <v>6293000</v>
      </c>
      <c r="H781" s="15">
        <v>472.8</v>
      </c>
      <c r="I781" s="3">
        <v>11817000</v>
      </c>
      <c r="J781" s="3">
        <v>1099800</v>
      </c>
      <c r="K781" s="3" t="str">
        <f>IF(Table3[[#This Row],[Engagements]]&lt;100000, "low",IF(Table3[[#This Row],[Engagements]]&lt;500000,"medium","high"))</f>
        <v>high</v>
      </c>
      <c r="L781" s="3">
        <v>195970</v>
      </c>
      <c r="M781" s="2">
        <v>32878</v>
      </c>
      <c r="N781" s="2">
        <v>39470</v>
      </c>
      <c r="O781" s="3">
        <v>181470</v>
      </c>
      <c r="P781" s="9">
        <f>Table3[[#This Row],[Revenue Generated ($)]]-Table3[[#This Row],[Campaign Spend ($)]]</f>
        <v>142000</v>
      </c>
    </row>
    <row r="782" spans="1:16" x14ac:dyDescent="0.3">
      <c r="A782" s="2" t="str">
        <f>"Influencer" &amp;ROW(Table3[[#This Row],[Influencer Name]])</f>
        <v>Influencer782</v>
      </c>
      <c r="B782" s="2" t="s">
        <v>1014</v>
      </c>
      <c r="C782" s="2" t="s">
        <v>1017</v>
      </c>
      <c r="D782" t="s">
        <v>1041</v>
      </c>
      <c r="E782" t="str">
        <f>VLOOKUP(TRIM(Table3[[#This Row],[Brand]]), brand[], MATCH("Category", brand[#Headers], 0), FALSE)</f>
        <v>E-commerce &amp; Online Services</v>
      </c>
      <c r="F782" s="2" t="s">
        <v>1026</v>
      </c>
      <c r="G782" s="3">
        <v>6301000</v>
      </c>
      <c r="H782" s="15">
        <v>473.4</v>
      </c>
      <c r="I782" s="3">
        <v>11832000</v>
      </c>
      <c r="J782" s="3">
        <v>1101200</v>
      </c>
      <c r="K782" s="3" t="str">
        <f>IF(Table3[[#This Row],[Engagements]]&lt;100000, "low",IF(Table3[[#This Row],[Engagements]]&lt;500000,"medium","high"))</f>
        <v>high</v>
      </c>
      <c r="L782" s="3">
        <v>196220</v>
      </c>
      <c r="M782" s="2">
        <v>32920</v>
      </c>
      <c r="N782" s="2">
        <v>39520</v>
      </c>
      <c r="O782" s="3">
        <v>181700</v>
      </c>
      <c r="P782" s="9">
        <f>Table3[[#This Row],[Revenue Generated ($)]]-Table3[[#This Row],[Campaign Spend ($)]]</f>
        <v>142180</v>
      </c>
    </row>
    <row r="783" spans="1:16" x14ac:dyDescent="0.3">
      <c r="A783" s="2" t="str">
        <f>"Influencer" &amp;ROW(Table3[[#This Row],[Influencer Name]])</f>
        <v>Influencer783</v>
      </c>
      <c r="B783" s="2" t="s">
        <v>1015</v>
      </c>
      <c r="C783" s="2" t="s">
        <v>1018</v>
      </c>
      <c r="D783" t="s">
        <v>1042</v>
      </c>
      <c r="E783" t="str">
        <f>VLOOKUP(TRIM(Table3[[#This Row],[Brand]]), brand[], MATCH("Category", brand[#Headers], 0), FALSE)</f>
        <v>E-commerce &amp; Online Services</v>
      </c>
      <c r="F783" s="2" t="s">
        <v>1027</v>
      </c>
      <c r="G783" s="3">
        <v>6309000</v>
      </c>
      <c r="H783" s="15">
        <v>474</v>
      </c>
      <c r="I783" s="3">
        <v>11847000</v>
      </c>
      <c r="J783" s="3">
        <v>1102600</v>
      </c>
      <c r="K783" s="3" t="str">
        <f>IF(Table3[[#This Row],[Engagements]]&lt;100000, "low",IF(Table3[[#This Row],[Engagements]]&lt;500000,"medium","high"))</f>
        <v>high</v>
      </c>
      <c r="L783" s="3">
        <v>196470</v>
      </c>
      <c r="M783" s="2">
        <v>32962</v>
      </c>
      <c r="N783" s="2">
        <v>39570</v>
      </c>
      <c r="O783" s="3">
        <v>181930</v>
      </c>
      <c r="P783" s="9">
        <f>Table3[[#This Row],[Revenue Generated ($)]]-Table3[[#This Row],[Campaign Spend ($)]]</f>
        <v>142360</v>
      </c>
    </row>
    <row r="784" spans="1:16" x14ac:dyDescent="0.3">
      <c r="A784" s="2" t="str">
        <f>"Influencer" &amp;ROW(Table3[[#This Row],[Influencer Name]])</f>
        <v>Influencer784</v>
      </c>
      <c r="B784" s="2" t="s">
        <v>1016</v>
      </c>
      <c r="C784" s="2" t="s">
        <v>1019</v>
      </c>
      <c r="D784" t="s">
        <v>1043</v>
      </c>
      <c r="E784" t="str">
        <f>VLOOKUP(TRIM(Table3[[#This Row],[Brand]]), brand[], MATCH("Category", brand[#Headers], 0), FALSE)</f>
        <v>E-commerce &amp; Online Services</v>
      </c>
      <c r="F784" s="2" t="s">
        <v>1028</v>
      </c>
      <c r="G784" s="3">
        <v>6317000</v>
      </c>
      <c r="H784" s="15">
        <v>474.6</v>
      </c>
      <c r="I784" s="3">
        <v>11862000</v>
      </c>
      <c r="J784" s="3">
        <v>1104000</v>
      </c>
      <c r="K784" s="3" t="str">
        <f>IF(Table3[[#This Row],[Engagements]]&lt;100000, "low",IF(Table3[[#This Row],[Engagements]]&lt;500000,"medium","high"))</f>
        <v>high</v>
      </c>
      <c r="L784" s="3">
        <v>196720</v>
      </c>
      <c r="M784" s="2">
        <v>33004</v>
      </c>
      <c r="N784" s="2">
        <v>39620</v>
      </c>
      <c r="O784" s="3">
        <v>182160</v>
      </c>
      <c r="P784" s="9">
        <f>Table3[[#This Row],[Revenue Generated ($)]]-Table3[[#This Row],[Campaign Spend ($)]]</f>
        <v>142540</v>
      </c>
    </row>
    <row r="785" spans="1:16" ht="33" x14ac:dyDescent="0.3">
      <c r="A785" s="2" t="str">
        <f>"Influencer" &amp;ROW(Table3[[#This Row],[Influencer Name]])</f>
        <v>Influencer785</v>
      </c>
      <c r="B785" s="2" t="s">
        <v>1014</v>
      </c>
      <c r="C785" s="2" t="s">
        <v>1020</v>
      </c>
      <c r="D785" s="2" t="s">
        <v>1044</v>
      </c>
      <c r="E785" s="2" t="str">
        <f>VLOOKUP(TRIM(Table3[[#This Row],[Brand]]), brand[], MATCH("Category", brand[#Headers], 0), FALSE)</f>
        <v>Technology &amp; Gadgets</v>
      </c>
      <c r="F785" s="2" t="s">
        <v>1029</v>
      </c>
      <c r="G785" s="3">
        <v>6325000</v>
      </c>
      <c r="H785" s="15">
        <v>475.2</v>
      </c>
      <c r="I785" s="3">
        <v>11877000</v>
      </c>
      <c r="J785" s="3">
        <v>1105400</v>
      </c>
      <c r="K785" s="3" t="str">
        <f>IF(Table3[[#This Row],[Engagements]]&lt;100000, "low",IF(Table3[[#This Row],[Engagements]]&lt;500000,"medium","high"))</f>
        <v>high</v>
      </c>
      <c r="L785" s="2">
        <v>196970</v>
      </c>
      <c r="M785" s="2">
        <v>33046</v>
      </c>
      <c r="N785" s="2">
        <v>39670</v>
      </c>
      <c r="O785" s="3">
        <v>182390</v>
      </c>
      <c r="P785" s="9">
        <f>Table3[[#This Row],[Revenue Generated ($)]]-Table3[[#This Row],[Campaign Spend ($)]]</f>
        <v>142720</v>
      </c>
    </row>
    <row r="786" spans="1:16" ht="33" x14ac:dyDescent="0.3">
      <c r="A786" s="2" t="str">
        <f>"Influencer" &amp;ROW(Table3[[#This Row],[Influencer Name]])</f>
        <v>Influencer786</v>
      </c>
      <c r="B786" s="2" t="s">
        <v>1015</v>
      </c>
      <c r="C786" s="2" t="s">
        <v>1021</v>
      </c>
      <c r="D786" s="2" t="s">
        <v>1045</v>
      </c>
      <c r="E786" s="2" t="str">
        <f>VLOOKUP(TRIM(Table3[[#This Row],[Brand]]), brand[], MATCH("Category", brand[#Headers], 0), FALSE)</f>
        <v>Technology &amp; Gadgets</v>
      </c>
      <c r="F786" s="2" t="s">
        <v>1030</v>
      </c>
      <c r="G786" s="3">
        <v>6333000</v>
      </c>
      <c r="H786" s="15">
        <v>475.8</v>
      </c>
      <c r="I786" s="3">
        <v>11892000</v>
      </c>
      <c r="J786" s="3">
        <v>1106800</v>
      </c>
      <c r="K786" s="3" t="str">
        <f>IF(Table3[[#This Row],[Engagements]]&lt;100000, "low",IF(Table3[[#This Row],[Engagements]]&lt;500000,"medium","high"))</f>
        <v>high</v>
      </c>
      <c r="L786" s="3">
        <v>197220</v>
      </c>
      <c r="M786" s="2">
        <v>33088</v>
      </c>
      <c r="N786" s="2">
        <v>39720</v>
      </c>
      <c r="O786" s="3">
        <v>182620</v>
      </c>
      <c r="P786" s="9">
        <f>Table3[[#This Row],[Revenue Generated ($)]]-Table3[[#This Row],[Campaign Spend ($)]]</f>
        <v>142900</v>
      </c>
    </row>
    <row r="787" spans="1:16" ht="33" x14ac:dyDescent="0.3">
      <c r="A787" s="2" t="str">
        <f>"Influencer" &amp;ROW(Table3[[#This Row],[Influencer Name]])</f>
        <v>Influencer787</v>
      </c>
      <c r="B787" s="2" t="s">
        <v>1016</v>
      </c>
      <c r="C787" s="2" t="s">
        <v>1017</v>
      </c>
      <c r="D787" s="2" t="s">
        <v>1046</v>
      </c>
      <c r="E787" s="2" t="str">
        <f>VLOOKUP(TRIM(Table3[[#This Row],[Brand]]), brand[], MATCH("Category", brand[#Headers], 0), FALSE)</f>
        <v>Technology &amp; Gadgets</v>
      </c>
      <c r="F787" s="2" t="s">
        <v>1031</v>
      </c>
      <c r="G787" s="3">
        <v>6341000</v>
      </c>
      <c r="H787" s="15">
        <v>476.4</v>
      </c>
      <c r="I787" s="3">
        <v>11907000</v>
      </c>
      <c r="J787" s="3">
        <v>1108200</v>
      </c>
      <c r="K787" s="3" t="str">
        <f>IF(Table3[[#This Row],[Engagements]]&lt;100000, "low",IF(Table3[[#This Row],[Engagements]]&lt;500000,"medium","high"))</f>
        <v>high</v>
      </c>
      <c r="L787" s="3">
        <v>197470</v>
      </c>
      <c r="M787" s="2">
        <v>33130</v>
      </c>
      <c r="N787" s="2">
        <v>39770</v>
      </c>
      <c r="O787" s="3">
        <v>182850</v>
      </c>
      <c r="P787" s="9">
        <f>Table3[[#This Row],[Revenue Generated ($)]]-Table3[[#This Row],[Campaign Spend ($)]]</f>
        <v>143080</v>
      </c>
    </row>
    <row r="788" spans="1:16" x14ac:dyDescent="0.3">
      <c r="A788" s="2" t="str">
        <f>"Influencer" &amp;ROW(Table3[[#This Row],[Influencer Name]])</f>
        <v>Influencer788</v>
      </c>
      <c r="B788" s="2" t="s">
        <v>1014</v>
      </c>
      <c r="C788" s="2" t="s">
        <v>1018</v>
      </c>
      <c r="D788" s="2" t="s">
        <v>1047</v>
      </c>
      <c r="E788" s="2" t="str">
        <f>VLOOKUP(TRIM(Table3[[#This Row],[Brand]]), brand[], MATCH("Category", brand[#Headers], 0), FALSE)</f>
        <v>Lifestyle &amp; Fitness</v>
      </c>
      <c r="F788" s="2" t="s">
        <v>1026</v>
      </c>
      <c r="G788" s="3">
        <v>6349000</v>
      </c>
      <c r="H788" s="15">
        <v>477</v>
      </c>
      <c r="I788" s="3">
        <v>11922000</v>
      </c>
      <c r="J788" s="3">
        <v>1109600</v>
      </c>
      <c r="K788" s="3" t="str">
        <f>IF(Table3[[#This Row],[Engagements]]&lt;100000, "low",IF(Table3[[#This Row],[Engagements]]&lt;500000,"medium","high"))</f>
        <v>high</v>
      </c>
      <c r="L788" s="3">
        <v>197720</v>
      </c>
      <c r="M788" s="2">
        <v>33172</v>
      </c>
      <c r="N788" s="2">
        <v>39820</v>
      </c>
      <c r="O788" s="3">
        <v>183080</v>
      </c>
      <c r="P788" s="9">
        <f>Table3[[#This Row],[Revenue Generated ($)]]-Table3[[#This Row],[Campaign Spend ($)]]</f>
        <v>143260</v>
      </c>
    </row>
    <row r="789" spans="1:16" x14ac:dyDescent="0.3">
      <c r="A789" s="2" t="str">
        <f>"Influencer" &amp;ROW(Table3[[#This Row],[Influencer Name]])</f>
        <v>Influencer789</v>
      </c>
      <c r="B789" s="2" t="s">
        <v>1015</v>
      </c>
      <c r="C789" s="2" t="s">
        <v>1019</v>
      </c>
      <c r="D789" s="2" t="s">
        <v>1048</v>
      </c>
      <c r="E789" s="2" t="str">
        <f>VLOOKUP(TRIM(Table3[[#This Row],[Brand]]), brand[], MATCH("Category", brand[#Headers], 0), FALSE)</f>
        <v>Lifestyle &amp; Fitness</v>
      </c>
      <c r="F789" s="2" t="s">
        <v>1027</v>
      </c>
      <c r="G789" s="3">
        <v>6357000</v>
      </c>
      <c r="H789" s="15">
        <v>477.6</v>
      </c>
      <c r="I789" s="3">
        <v>11937000</v>
      </c>
      <c r="J789" s="3">
        <v>1111000</v>
      </c>
      <c r="K789" s="3" t="str">
        <f>IF(Table3[[#This Row],[Engagements]]&lt;100000, "low",IF(Table3[[#This Row],[Engagements]]&lt;500000,"medium","high"))</f>
        <v>high</v>
      </c>
      <c r="L789" s="3">
        <v>197970</v>
      </c>
      <c r="M789" s="2">
        <v>33214</v>
      </c>
      <c r="N789" s="2">
        <v>39870</v>
      </c>
      <c r="O789" s="3">
        <v>183310</v>
      </c>
      <c r="P789" s="9">
        <f>Table3[[#This Row],[Revenue Generated ($)]]-Table3[[#This Row],[Campaign Spend ($)]]</f>
        <v>143440</v>
      </c>
    </row>
    <row r="790" spans="1:16" x14ac:dyDescent="0.3">
      <c r="A790" s="2" t="str">
        <f>"Influencer" &amp;ROW(Table3[[#This Row],[Influencer Name]])</f>
        <v>Influencer790</v>
      </c>
      <c r="B790" s="2" t="s">
        <v>1016</v>
      </c>
      <c r="C790" s="2" t="s">
        <v>1020</v>
      </c>
      <c r="D790" t="s">
        <v>1049</v>
      </c>
      <c r="E790" t="str">
        <f>VLOOKUP(TRIM(Table3[[#This Row],[Brand]]), brand[], MATCH("Category", brand[#Headers], 0), FALSE)</f>
        <v>Food &amp; Beverages</v>
      </c>
      <c r="F790" s="2" t="s">
        <v>1028</v>
      </c>
      <c r="G790" s="3">
        <v>6365000</v>
      </c>
      <c r="H790" s="15">
        <v>478.2</v>
      </c>
      <c r="I790" s="3">
        <v>11952000</v>
      </c>
      <c r="J790" s="3">
        <v>1112400</v>
      </c>
      <c r="K790" s="3" t="str">
        <f>IF(Table3[[#This Row],[Engagements]]&lt;100000, "low",IF(Table3[[#This Row],[Engagements]]&lt;500000,"medium","high"))</f>
        <v>high</v>
      </c>
      <c r="L790" s="2">
        <v>198220</v>
      </c>
      <c r="M790" s="2">
        <v>33256</v>
      </c>
      <c r="N790" s="2">
        <v>39920</v>
      </c>
      <c r="O790" s="3">
        <v>183540</v>
      </c>
      <c r="P790" s="9">
        <f>Table3[[#This Row],[Revenue Generated ($)]]-Table3[[#This Row],[Campaign Spend ($)]]</f>
        <v>143620</v>
      </c>
    </row>
    <row r="791" spans="1:16" x14ac:dyDescent="0.3">
      <c r="A791" s="2" t="str">
        <f>"Influencer" &amp;ROW(Table3[[#This Row],[Influencer Name]])</f>
        <v>Influencer791</v>
      </c>
      <c r="B791" s="2" t="s">
        <v>1014</v>
      </c>
      <c r="C791" s="2" t="s">
        <v>1021</v>
      </c>
      <c r="D791" t="s">
        <v>1074</v>
      </c>
      <c r="E791" t="str">
        <f>VLOOKUP(TRIM(Table3[[#This Row],[Brand]]), brand[], MATCH("Category", brand[#Headers], 0), FALSE)</f>
        <v>Food &amp; Beverages</v>
      </c>
      <c r="F791" s="2" t="s">
        <v>1029</v>
      </c>
      <c r="G791" s="3">
        <v>6373000</v>
      </c>
      <c r="H791" s="15">
        <v>478.8</v>
      </c>
      <c r="I791" s="3">
        <v>11967000</v>
      </c>
      <c r="J791" s="3">
        <v>1113800</v>
      </c>
      <c r="K791" s="3" t="str">
        <f>IF(Table3[[#This Row],[Engagements]]&lt;100000, "low",IF(Table3[[#This Row],[Engagements]]&lt;500000,"medium","high"))</f>
        <v>high</v>
      </c>
      <c r="L791" s="3">
        <v>198470</v>
      </c>
      <c r="M791" s="2">
        <v>33298</v>
      </c>
      <c r="N791" s="2">
        <v>39970</v>
      </c>
      <c r="O791" s="3">
        <v>183770</v>
      </c>
      <c r="P791" s="9">
        <f>Table3[[#This Row],[Revenue Generated ($)]]-Table3[[#This Row],[Campaign Spend ($)]]</f>
        <v>143800</v>
      </c>
    </row>
    <row r="792" spans="1:16" x14ac:dyDescent="0.3">
      <c r="A792" s="2" t="str">
        <f>"Influencer" &amp;ROW(Table3[[#This Row],[Influencer Name]])</f>
        <v>Influencer792</v>
      </c>
      <c r="B792" s="2" t="s">
        <v>1015</v>
      </c>
      <c r="C792" s="2" t="s">
        <v>1017</v>
      </c>
      <c r="D792" t="s">
        <v>1050</v>
      </c>
      <c r="E792" t="str">
        <f>VLOOKUP(TRIM(Table3[[#This Row],[Brand]]), brand[], MATCH("Category", brand[#Headers], 0), FALSE)</f>
        <v>Food &amp; Beverages</v>
      </c>
      <c r="F792" s="2" t="s">
        <v>1030</v>
      </c>
      <c r="G792" s="3">
        <v>6381000</v>
      </c>
      <c r="H792" s="15">
        <v>479.4</v>
      </c>
      <c r="I792" s="3">
        <v>11982000</v>
      </c>
      <c r="J792" s="3">
        <v>1115200</v>
      </c>
      <c r="K792" s="3" t="str">
        <f>IF(Table3[[#This Row],[Engagements]]&lt;100000, "low",IF(Table3[[#This Row],[Engagements]]&lt;500000,"medium","high"))</f>
        <v>high</v>
      </c>
      <c r="L792" s="3">
        <v>198720</v>
      </c>
      <c r="M792" s="2">
        <v>33340</v>
      </c>
      <c r="N792" s="2">
        <v>40020</v>
      </c>
      <c r="O792" s="3">
        <v>184000</v>
      </c>
      <c r="P792" s="9">
        <f>Table3[[#This Row],[Revenue Generated ($)]]-Table3[[#This Row],[Campaign Spend ($)]]</f>
        <v>143980</v>
      </c>
    </row>
    <row r="793" spans="1:16" x14ac:dyDescent="0.3">
      <c r="A793" s="2" t="str">
        <f>"Influencer" &amp;ROW(Table3[[#This Row],[Influencer Name]])</f>
        <v>Influencer793</v>
      </c>
      <c r="B793" s="2" t="s">
        <v>1016</v>
      </c>
      <c r="C793" s="2" t="s">
        <v>1018</v>
      </c>
      <c r="D793" t="s">
        <v>1051</v>
      </c>
      <c r="E793" t="str">
        <f>VLOOKUP(TRIM(Table3[[#This Row],[Brand]]), brand[], MATCH("Category", brand[#Headers], 0), FALSE)</f>
        <v>Food &amp; Beverages</v>
      </c>
      <c r="F793" s="2" t="s">
        <v>1031</v>
      </c>
      <c r="G793" s="3">
        <v>6389000</v>
      </c>
      <c r="H793" s="15">
        <v>480</v>
      </c>
      <c r="I793" s="3">
        <v>11997000</v>
      </c>
      <c r="J793" s="3">
        <v>1116600</v>
      </c>
      <c r="K793" s="3" t="str">
        <f>IF(Table3[[#This Row],[Engagements]]&lt;100000, "low",IF(Table3[[#This Row],[Engagements]]&lt;500000,"medium","high"))</f>
        <v>high</v>
      </c>
      <c r="L793" s="3">
        <v>198970</v>
      </c>
      <c r="M793" s="2">
        <v>33382</v>
      </c>
      <c r="N793" s="2">
        <v>40070</v>
      </c>
      <c r="O793" s="3">
        <v>184230</v>
      </c>
      <c r="P793" s="9">
        <f>Table3[[#This Row],[Revenue Generated ($)]]-Table3[[#This Row],[Campaign Spend ($)]]</f>
        <v>144160</v>
      </c>
    </row>
    <row r="794" spans="1:16" x14ac:dyDescent="0.3">
      <c r="A794" s="2" t="str">
        <f>"Influencer" &amp;ROW(Table3[[#This Row],[Influencer Name]])</f>
        <v>Influencer794</v>
      </c>
      <c r="B794" s="2" t="s">
        <v>1014</v>
      </c>
      <c r="C794" s="2" t="s">
        <v>1019</v>
      </c>
      <c r="D794" s="2" t="s">
        <v>1038</v>
      </c>
      <c r="E794" s="2" t="str">
        <f>VLOOKUP(TRIM(Table3[[#This Row],[Brand]]), brand[], MATCH("Category", brand[#Headers], 0), FALSE)</f>
        <v>Fashion &amp; Beauty</v>
      </c>
      <c r="F794" s="2" t="s">
        <v>1026</v>
      </c>
      <c r="G794" s="3">
        <v>6397000</v>
      </c>
      <c r="H794" s="15">
        <v>480.6</v>
      </c>
      <c r="I794" s="3">
        <v>12012000</v>
      </c>
      <c r="J794" s="3">
        <v>1118000</v>
      </c>
      <c r="K794" s="3" t="str">
        <f>IF(Table3[[#This Row],[Engagements]]&lt;100000, "low",IF(Table3[[#This Row],[Engagements]]&lt;500000,"medium","high"))</f>
        <v>high</v>
      </c>
      <c r="L794" s="3">
        <v>199220</v>
      </c>
      <c r="M794" s="2">
        <v>33424</v>
      </c>
      <c r="N794" s="2">
        <v>40120</v>
      </c>
      <c r="O794" s="3">
        <v>184460</v>
      </c>
      <c r="P794" s="9">
        <f>Table3[[#This Row],[Revenue Generated ($)]]-Table3[[#This Row],[Campaign Spend ($)]]</f>
        <v>144340</v>
      </c>
    </row>
    <row r="795" spans="1:16" x14ac:dyDescent="0.3">
      <c r="A795" s="2" t="str">
        <f>"Influencer" &amp;ROW(Table3[[#This Row],[Influencer Name]])</f>
        <v>Influencer795</v>
      </c>
      <c r="B795" s="2" t="s">
        <v>1015</v>
      </c>
      <c r="C795" s="2" t="s">
        <v>1020</v>
      </c>
      <c r="D795" s="2" t="s">
        <v>1036</v>
      </c>
      <c r="E795" s="2" t="str">
        <f>VLOOKUP(TRIM(Table3[[#This Row],[Brand]]), brand[], MATCH("Category", brand[#Headers], 0), FALSE)</f>
        <v>Fashion &amp; Beauty</v>
      </c>
      <c r="F795" s="2" t="s">
        <v>1027</v>
      </c>
      <c r="G795" s="3">
        <v>6405000</v>
      </c>
      <c r="H795" s="15">
        <v>481.2</v>
      </c>
      <c r="I795" s="3">
        <v>12027000</v>
      </c>
      <c r="J795" s="3">
        <v>1119400</v>
      </c>
      <c r="K795" s="3" t="str">
        <f>IF(Table3[[#This Row],[Engagements]]&lt;100000, "low",IF(Table3[[#This Row],[Engagements]]&lt;500000,"medium","high"))</f>
        <v>high</v>
      </c>
      <c r="L795" s="2">
        <v>199470</v>
      </c>
      <c r="M795" s="2">
        <v>33466</v>
      </c>
      <c r="N795" s="2">
        <v>40170</v>
      </c>
      <c r="O795" s="3">
        <v>184690</v>
      </c>
      <c r="P795" s="9">
        <f>Table3[[#This Row],[Revenue Generated ($)]]-Table3[[#This Row],[Campaign Spend ($)]]</f>
        <v>144520</v>
      </c>
    </row>
    <row r="796" spans="1:16" x14ac:dyDescent="0.3">
      <c r="A796" s="2" t="str">
        <f>"Influencer" &amp;ROW(Table3[[#This Row],[Influencer Name]])</f>
        <v>Influencer796</v>
      </c>
      <c r="B796" s="2" t="s">
        <v>1016</v>
      </c>
      <c r="C796" s="2" t="s">
        <v>1021</v>
      </c>
      <c r="D796" s="2" t="s">
        <v>1034</v>
      </c>
      <c r="E796" s="2" t="str">
        <f>VLOOKUP(TRIM(Table3[[#This Row],[Brand]]), brand[], MATCH("Category", brand[#Headers], 0), FALSE)</f>
        <v>Fashion &amp; Beauty</v>
      </c>
      <c r="F796" s="2" t="s">
        <v>1028</v>
      </c>
      <c r="G796" s="3">
        <v>6413000</v>
      </c>
      <c r="H796" s="15">
        <v>481.8</v>
      </c>
      <c r="I796" s="3">
        <v>12042000</v>
      </c>
      <c r="J796" s="3">
        <v>1120800</v>
      </c>
      <c r="K796" s="3" t="str">
        <f>IF(Table3[[#This Row],[Engagements]]&lt;100000, "low",IF(Table3[[#This Row],[Engagements]]&lt;500000,"medium","high"))</f>
        <v>high</v>
      </c>
      <c r="L796" s="3">
        <v>199720</v>
      </c>
      <c r="M796" s="2">
        <v>33508</v>
      </c>
      <c r="N796" s="2">
        <v>40220</v>
      </c>
      <c r="O796" s="3">
        <v>184920</v>
      </c>
      <c r="P796" s="9">
        <f>Table3[[#This Row],[Revenue Generated ($)]]-Table3[[#This Row],[Campaign Spend ($)]]</f>
        <v>144700</v>
      </c>
    </row>
    <row r="797" spans="1:16" x14ac:dyDescent="0.3">
      <c r="A797" s="2" t="str">
        <f>"Influencer" &amp;ROW(Table3[[#This Row],[Influencer Name]])</f>
        <v>Influencer797</v>
      </c>
      <c r="B797" s="2" t="s">
        <v>1014</v>
      </c>
      <c r="C797" s="2" t="s">
        <v>1017</v>
      </c>
      <c r="D797" s="2" t="s">
        <v>1033</v>
      </c>
      <c r="E797" s="2" t="str">
        <f>VLOOKUP(TRIM(Table3[[#This Row],[Brand]]), brand[], MATCH("Category", brand[#Headers], 0), FALSE)</f>
        <v>Fashion &amp; Beauty</v>
      </c>
      <c r="F797" s="2" t="s">
        <v>1029</v>
      </c>
      <c r="G797" s="3">
        <v>6421000</v>
      </c>
      <c r="H797" s="15">
        <v>482.4</v>
      </c>
      <c r="I797" s="3">
        <v>12057000</v>
      </c>
      <c r="J797" s="3">
        <v>1122200</v>
      </c>
      <c r="K797" s="3" t="str">
        <f>IF(Table3[[#This Row],[Engagements]]&lt;100000, "low",IF(Table3[[#This Row],[Engagements]]&lt;500000,"medium","high"))</f>
        <v>high</v>
      </c>
      <c r="L797" s="3">
        <v>199970</v>
      </c>
      <c r="M797" s="2">
        <v>33550</v>
      </c>
      <c r="N797" s="2">
        <v>40270</v>
      </c>
      <c r="O797" s="3">
        <v>185150</v>
      </c>
      <c r="P797" s="9">
        <f>Table3[[#This Row],[Revenue Generated ($)]]-Table3[[#This Row],[Campaign Spend ($)]]</f>
        <v>144880</v>
      </c>
    </row>
    <row r="798" spans="1:16" x14ac:dyDescent="0.3">
      <c r="A798" s="2" t="str">
        <f>"Influencer" &amp;ROW(Table3[[#This Row],[Influencer Name]])</f>
        <v>Influencer798</v>
      </c>
      <c r="B798" s="2" t="s">
        <v>1015</v>
      </c>
      <c r="C798" s="2" t="s">
        <v>1018</v>
      </c>
      <c r="D798" s="2" t="s">
        <v>1032</v>
      </c>
      <c r="E798" s="2" t="str">
        <f>VLOOKUP(TRIM(Table3[[#This Row],[Brand]]), brand[], MATCH("Category", brand[#Headers], 0), FALSE)</f>
        <v>Fashion &amp; Beauty</v>
      </c>
      <c r="F798" s="2" t="s">
        <v>1030</v>
      </c>
      <c r="G798" s="3">
        <v>6429000</v>
      </c>
      <c r="H798" s="15">
        <v>483</v>
      </c>
      <c r="I798" s="3">
        <v>12072000</v>
      </c>
      <c r="J798" s="3">
        <v>1123600</v>
      </c>
      <c r="K798" s="3" t="str">
        <f>IF(Table3[[#This Row],[Engagements]]&lt;100000, "low",IF(Table3[[#This Row],[Engagements]]&lt;500000,"medium","high"))</f>
        <v>high</v>
      </c>
      <c r="L798" s="3">
        <v>200220</v>
      </c>
      <c r="M798" s="2">
        <v>33592</v>
      </c>
      <c r="N798" s="2">
        <v>40320</v>
      </c>
      <c r="O798" s="3">
        <v>185380</v>
      </c>
      <c r="P798" s="9">
        <f>Table3[[#This Row],[Revenue Generated ($)]]-Table3[[#This Row],[Campaign Spend ($)]]</f>
        <v>145060</v>
      </c>
    </row>
    <row r="799" spans="1:16" x14ac:dyDescent="0.3">
      <c r="A799" s="2" t="str">
        <f>"Influencer" &amp;ROW(Table3[[#This Row],[Influencer Name]])</f>
        <v>Influencer799</v>
      </c>
      <c r="B799" s="2" t="s">
        <v>1016</v>
      </c>
      <c r="C799" s="2" t="s">
        <v>1019</v>
      </c>
      <c r="D799" s="2" t="s">
        <v>1035</v>
      </c>
      <c r="E799" s="2" t="str">
        <f>VLOOKUP(TRIM(Table3[[#This Row],[Brand]]), brand[], MATCH("Category", brand[#Headers], 0), FALSE)</f>
        <v>Fashion &amp; Beauty</v>
      </c>
      <c r="F799" s="2" t="s">
        <v>1031</v>
      </c>
      <c r="G799" s="3">
        <v>6437000</v>
      </c>
      <c r="H799" s="15">
        <v>483.6</v>
      </c>
      <c r="I799" s="3">
        <v>12087000</v>
      </c>
      <c r="J799" s="3">
        <v>1125000</v>
      </c>
      <c r="K799" s="3" t="str">
        <f>IF(Table3[[#This Row],[Engagements]]&lt;100000, "low",IF(Table3[[#This Row],[Engagements]]&lt;500000,"medium","high"))</f>
        <v>high</v>
      </c>
      <c r="L799" s="3">
        <v>200470</v>
      </c>
      <c r="M799" s="2">
        <v>33634</v>
      </c>
      <c r="N799" s="2">
        <v>40370</v>
      </c>
      <c r="O799" s="3">
        <v>185610</v>
      </c>
      <c r="P799" s="9">
        <f>Table3[[#This Row],[Revenue Generated ($)]]-Table3[[#This Row],[Campaign Spend ($)]]</f>
        <v>145240</v>
      </c>
    </row>
    <row r="800" spans="1:16" x14ac:dyDescent="0.3">
      <c r="A800" s="2" t="str">
        <f>"Influencer" &amp;ROW(Table3[[#This Row],[Influencer Name]])</f>
        <v>Influencer800</v>
      </c>
      <c r="B800" s="2" t="s">
        <v>1014</v>
      </c>
      <c r="C800" s="2" t="s">
        <v>1020</v>
      </c>
      <c r="D800" s="2" t="s">
        <v>1037</v>
      </c>
      <c r="E800" s="2" t="str">
        <f>VLOOKUP(TRIM(Table3[[#This Row],[Brand]]), brand[], MATCH("Category", brand[#Headers], 0), FALSE)</f>
        <v>Fashion &amp; Beauty</v>
      </c>
      <c r="F800" s="2" t="s">
        <v>1026</v>
      </c>
      <c r="G800" s="3">
        <v>6445000</v>
      </c>
      <c r="H800" s="15">
        <v>484.2</v>
      </c>
      <c r="I800" s="3">
        <v>12102000</v>
      </c>
      <c r="J800" s="3">
        <v>1126400</v>
      </c>
      <c r="K800" s="3" t="str">
        <f>IF(Table3[[#This Row],[Engagements]]&lt;100000, "low",IF(Table3[[#This Row],[Engagements]]&lt;500000,"medium","high"))</f>
        <v>high</v>
      </c>
      <c r="L800" s="2">
        <v>200720</v>
      </c>
      <c r="M800" s="2">
        <v>33676</v>
      </c>
      <c r="N800" s="2">
        <v>40420</v>
      </c>
      <c r="O800" s="3">
        <v>185840</v>
      </c>
      <c r="P800" s="9">
        <f>Table3[[#This Row],[Revenue Generated ($)]]-Table3[[#This Row],[Campaign Spend ($)]]</f>
        <v>145420</v>
      </c>
    </row>
    <row r="801" spans="1:16" ht="33" x14ac:dyDescent="0.3">
      <c r="A801" s="2" t="str">
        <f>"Influencer" &amp;ROW(Table3[[#This Row],[Influencer Name]])</f>
        <v>Influencer801</v>
      </c>
      <c r="B801" s="2" t="s">
        <v>1015</v>
      </c>
      <c r="C801" s="2" t="s">
        <v>1021</v>
      </c>
      <c r="D801" s="2" t="s">
        <v>1073</v>
      </c>
      <c r="E801" s="2" t="str">
        <f>VLOOKUP(TRIM(Table3[[#This Row],[Brand]]), brand[], MATCH("Category", brand[#Headers], 0), FALSE)</f>
        <v>Food &amp; Beverages</v>
      </c>
      <c r="F801" s="2" t="s">
        <v>1027</v>
      </c>
      <c r="G801" s="3">
        <v>6453000</v>
      </c>
      <c r="H801" s="15">
        <v>484.8</v>
      </c>
      <c r="I801" s="3">
        <v>12117000</v>
      </c>
      <c r="J801" s="3">
        <v>1127800</v>
      </c>
      <c r="K801" s="3" t="str">
        <f>IF(Table3[[#This Row],[Engagements]]&lt;100000, "low",IF(Table3[[#This Row],[Engagements]]&lt;500000,"medium","high"))</f>
        <v>high</v>
      </c>
      <c r="L801" s="3">
        <v>200970</v>
      </c>
      <c r="M801" s="2">
        <v>33718</v>
      </c>
      <c r="N801" s="2">
        <v>40470</v>
      </c>
      <c r="O801" s="3">
        <v>186070</v>
      </c>
      <c r="P801" s="9">
        <f>Table3[[#This Row],[Revenue Generated ($)]]-Table3[[#This Row],[Campaign Spend ($)]]</f>
        <v>145600</v>
      </c>
    </row>
    <row r="802" spans="1:16" x14ac:dyDescent="0.3">
      <c r="A802" s="2" t="str">
        <f>"Influencer" &amp;ROW(Table3[[#This Row],[Influencer Name]])</f>
        <v>Influencer802</v>
      </c>
      <c r="B802" s="2" t="s">
        <v>1016</v>
      </c>
      <c r="C802" s="2" t="s">
        <v>1017</v>
      </c>
      <c r="D802" s="2" t="s">
        <v>1037</v>
      </c>
      <c r="E802" s="2" t="str">
        <f>VLOOKUP(TRIM(Table3[[#This Row],[Brand]]), brand[], MATCH("Category", brand[#Headers], 0), FALSE)</f>
        <v>Fashion &amp; Beauty</v>
      </c>
      <c r="F802" s="2" t="s">
        <v>1028</v>
      </c>
      <c r="G802" s="3">
        <v>6461000</v>
      </c>
      <c r="H802" s="15">
        <v>485.4</v>
      </c>
      <c r="I802" s="3">
        <v>12132000</v>
      </c>
      <c r="J802" s="3">
        <v>1129200</v>
      </c>
      <c r="K802" s="3" t="str">
        <f>IF(Table3[[#This Row],[Engagements]]&lt;100000, "low",IF(Table3[[#This Row],[Engagements]]&lt;500000,"medium","high"))</f>
        <v>high</v>
      </c>
      <c r="L802" s="3">
        <v>201220</v>
      </c>
      <c r="M802" s="2">
        <v>33760</v>
      </c>
      <c r="N802" s="2">
        <v>40520</v>
      </c>
      <c r="O802" s="3">
        <v>186300</v>
      </c>
      <c r="P802" s="9">
        <f>Table3[[#This Row],[Revenue Generated ($)]]-Table3[[#This Row],[Campaign Spend ($)]]</f>
        <v>145780</v>
      </c>
    </row>
    <row r="803" spans="1:16" x14ac:dyDescent="0.3">
      <c r="A803" s="2" t="str">
        <f>"Influencer" &amp;ROW(Table3[[#This Row],[Influencer Name]])</f>
        <v>Influencer803</v>
      </c>
      <c r="B803" s="2" t="s">
        <v>1014</v>
      </c>
      <c r="C803" s="2" t="s">
        <v>1018</v>
      </c>
      <c r="D803" s="2" t="s">
        <v>1037</v>
      </c>
      <c r="E803" s="2" t="str">
        <f>VLOOKUP(TRIM(Table3[[#This Row],[Brand]]), brand[], MATCH("Category", brand[#Headers], 0), FALSE)</f>
        <v>Fashion &amp; Beauty</v>
      </c>
      <c r="F803" s="2" t="s">
        <v>1029</v>
      </c>
      <c r="G803" s="3">
        <v>6469000</v>
      </c>
      <c r="H803" s="15">
        <v>486</v>
      </c>
      <c r="I803" s="3">
        <v>12147000</v>
      </c>
      <c r="J803" s="3">
        <v>1130600</v>
      </c>
      <c r="K803" s="3" t="str">
        <f>IF(Table3[[#This Row],[Engagements]]&lt;100000, "low",IF(Table3[[#This Row],[Engagements]]&lt;500000,"medium","high"))</f>
        <v>high</v>
      </c>
      <c r="L803" s="3">
        <v>201470</v>
      </c>
      <c r="M803" s="2">
        <v>33802</v>
      </c>
      <c r="N803" s="2">
        <v>40570</v>
      </c>
      <c r="O803" s="3">
        <v>186530</v>
      </c>
      <c r="P803" s="9">
        <f>Table3[[#This Row],[Revenue Generated ($)]]-Table3[[#This Row],[Campaign Spend ($)]]</f>
        <v>145960</v>
      </c>
    </row>
    <row r="804" spans="1:16" x14ac:dyDescent="0.3">
      <c r="A804" s="2" t="str">
        <f>"Influencer" &amp;ROW(Table3[[#This Row],[Influencer Name]])</f>
        <v>Influencer804</v>
      </c>
      <c r="B804" s="2" t="s">
        <v>1015</v>
      </c>
      <c r="C804" s="2" t="s">
        <v>1019</v>
      </c>
      <c r="D804" t="s">
        <v>1039</v>
      </c>
      <c r="E804" t="str">
        <f>VLOOKUP(TRIM(Table3[[#This Row],[Brand]]), brand[], MATCH("Category", brand[#Headers], 0), FALSE)</f>
        <v>E-commerce &amp; Online Services</v>
      </c>
      <c r="F804" s="2" t="s">
        <v>1030</v>
      </c>
      <c r="G804" s="3">
        <v>6477000</v>
      </c>
      <c r="H804" s="15">
        <v>486.6</v>
      </c>
      <c r="I804" s="3">
        <v>12162000</v>
      </c>
      <c r="J804" s="3">
        <v>1132000</v>
      </c>
      <c r="K804" s="3" t="str">
        <f>IF(Table3[[#This Row],[Engagements]]&lt;100000, "low",IF(Table3[[#This Row],[Engagements]]&lt;500000,"medium","high"))</f>
        <v>high</v>
      </c>
      <c r="L804" s="3">
        <v>201720</v>
      </c>
      <c r="M804" s="2">
        <v>33844</v>
      </c>
      <c r="N804" s="2">
        <v>40620</v>
      </c>
      <c r="O804" s="3">
        <v>186760</v>
      </c>
      <c r="P804" s="9">
        <f>Table3[[#This Row],[Revenue Generated ($)]]-Table3[[#This Row],[Campaign Spend ($)]]</f>
        <v>146140</v>
      </c>
    </row>
    <row r="805" spans="1:16" x14ac:dyDescent="0.3">
      <c r="A805" s="2" t="str">
        <f>"Influencer" &amp;ROW(Table3[[#This Row],[Influencer Name]])</f>
        <v>Influencer805</v>
      </c>
      <c r="B805" s="2" t="s">
        <v>1016</v>
      </c>
      <c r="C805" s="2" t="s">
        <v>1020</v>
      </c>
      <c r="D805" t="s">
        <v>1040</v>
      </c>
      <c r="E805" t="str">
        <f>VLOOKUP(TRIM(Table3[[#This Row],[Brand]]), brand[], MATCH("Category", brand[#Headers], 0), FALSE)</f>
        <v>E-commerce &amp; Online Services</v>
      </c>
      <c r="F805" s="2" t="s">
        <v>1031</v>
      </c>
      <c r="G805" s="3">
        <v>6485000</v>
      </c>
      <c r="H805" s="15">
        <v>487.2</v>
      </c>
      <c r="I805" s="3">
        <v>12177000</v>
      </c>
      <c r="J805" s="3">
        <v>1133400</v>
      </c>
      <c r="K805" s="3" t="str">
        <f>IF(Table3[[#This Row],[Engagements]]&lt;100000, "low",IF(Table3[[#This Row],[Engagements]]&lt;500000,"medium","high"))</f>
        <v>high</v>
      </c>
      <c r="L805" s="2">
        <v>201970</v>
      </c>
      <c r="M805" s="2">
        <v>33886</v>
      </c>
      <c r="N805" s="2">
        <v>40670</v>
      </c>
      <c r="O805" s="3">
        <v>186990</v>
      </c>
      <c r="P805" s="9">
        <f>Table3[[#This Row],[Revenue Generated ($)]]-Table3[[#This Row],[Campaign Spend ($)]]</f>
        <v>146320</v>
      </c>
    </row>
    <row r="806" spans="1:16" x14ac:dyDescent="0.3">
      <c r="A806" s="2" t="str">
        <f>"Influencer" &amp;ROW(Table3[[#This Row],[Influencer Name]])</f>
        <v>Influencer806</v>
      </c>
      <c r="B806" s="2" t="s">
        <v>1014</v>
      </c>
      <c r="C806" s="2" t="s">
        <v>1021</v>
      </c>
      <c r="D806" t="s">
        <v>1041</v>
      </c>
      <c r="E806" t="str">
        <f>VLOOKUP(TRIM(Table3[[#This Row],[Brand]]), brand[], MATCH("Category", brand[#Headers], 0), FALSE)</f>
        <v>E-commerce &amp; Online Services</v>
      </c>
      <c r="F806" s="2" t="s">
        <v>1026</v>
      </c>
      <c r="G806" s="3">
        <v>6493000</v>
      </c>
      <c r="H806" s="15">
        <v>487.8</v>
      </c>
      <c r="I806" s="3">
        <v>12192000</v>
      </c>
      <c r="J806" s="3">
        <v>1134800</v>
      </c>
      <c r="K806" s="3" t="str">
        <f>IF(Table3[[#This Row],[Engagements]]&lt;100000, "low",IF(Table3[[#This Row],[Engagements]]&lt;500000,"medium","high"))</f>
        <v>high</v>
      </c>
      <c r="L806" s="3">
        <v>202220</v>
      </c>
      <c r="M806" s="2">
        <v>33928</v>
      </c>
      <c r="N806" s="2">
        <v>40720</v>
      </c>
      <c r="O806" s="3">
        <v>187220</v>
      </c>
      <c r="P806" s="9">
        <f>Table3[[#This Row],[Revenue Generated ($)]]-Table3[[#This Row],[Campaign Spend ($)]]</f>
        <v>146500</v>
      </c>
    </row>
    <row r="807" spans="1:16" x14ac:dyDescent="0.3">
      <c r="A807" s="2" t="str">
        <f>"Influencer" &amp;ROW(Table3[[#This Row],[Influencer Name]])</f>
        <v>Influencer807</v>
      </c>
      <c r="B807" s="2" t="s">
        <v>1015</v>
      </c>
      <c r="C807" s="2" t="s">
        <v>1017</v>
      </c>
      <c r="D807" t="s">
        <v>1042</v>
      </c>
      <c r="E807" t="str">
        <f>VLOOKUP(TRIM(Table3[[#This Row],[Brand]]), brand[], MATCH("Category", brand[#Headers], 0), FALSE)</f>
        <v>E-commerce &amp; Online Services</v>
      </c>
      <c r="F807" s="2" t="s">
        <v>1027</v>
      </c>
      <c r="G807" s="3">
        <v>6501000</v>
      </c>
      <c r="H807" s="15">
        <v>488.4</v>
      </c>
      <c r="I807" s="3">
        <v>12207000</v>
      </c>
      <c r="J807" s="3">
        <v>1136200</v>
      </c>
      <c r="K807" s="3" t="str">
        <f>IF(Table3[[#This Row],[Engagements]]&lt;100000, "low",IF(Table3[[#This Row],[Engagements]]&lt;500000,"medium","high"))</f>
        <v>high</v>
      </c>
      <c r="L807" s="3">
        <v>202470</v>
      </c>
      <c r="M807" s="2">
        <v>33970</v>
      </c>
      <c r="N807" s="2">
        <v>40770</v>
      </c>
      <c r="O807" s="3">
        <v>187450</v>
      </c>
      <c r="P807" s="9">
        <f>Table3[[#This Row],[Revenue Generated ($)]]-Table3[[#This Row],[Campaign Spend ($)]]</f>
        <v>146680</v>
      </c>
    </row>
    <row r="808" spans="1:16" x14ac:dyDescent="0.3">
      <c r="A808" s="2" t="str">
        <f>"Influencer" &amp;ROW(Table3[[#This Row],[Influencer Name]])</f>
        <v>Influencer808</v>
      </c>
      <c r="B808" s="2" t="s">
        <v>1016</v>
      </c>
      <c r="C808" s="2" t="s">
        <v>1018</v>
      </c>
      <c r="D808" t="s">
        <v>1043</v>
      </c>
      <c r="E808" t="str">
        <f>VLOOKUP(TRIM(Table3[[#This Row],[Brand]]), brand[], MATCH("Category", brand[#Headers], 0), FALSE)</f>
        <v>E-commerce &amp; Online Services</v>
      </c>
      <c r="F808" s="2" t="s">
        <v>1028</v>
      </c>
      <c r="G808" s="3">
        <v>6509000</v>
      </c>
      <c r="H808" s="15">
        <v>489</v>
      </c>
      <c r="I808" s="3">
        <v>12222000</v>
      </c>
      <c r="J808" s="3">
        <v>1137600</v>
      </c>
      <c r="K808" s="3" t="str">
        <f>IF(Table3[[#This Row],[Engagements]]&lt;100000, "low",IF(Table3[[#This Row],[Engagements]]&lt;500000,"medium","high"))</f>
        <v>high</v>
      </c>
      <c r="L808" s="3">
        <v>202720</v>
      </c>
      <c r="M808" s="2">
        <v>34012</v>
      </c>
      <c r="N808" s="2">
        <v>40820</v>
      </c>
      <c r="O808" s="3">
        <v>187680</v>
      </c>
      <c r="P808" s="9">
        <f>Table3[[#This Row],[Revenue Generated ($)]]-Table3[[#This Row],[Campaign Spend ($)]]</f>
        <v>146860</v>
      </c>
    </row>
    <row r="809" spans="1:16" ht="33" x14ac:dyDescent="0.3">
      <c r="A809" s="2" t="str">
        <f>"Influencer" &amp;ROW(Table3[[#This Row],[Influencer Name]])</f>
        <v>Influencer809</v>
      </c>
      <c r="B809" s="2" t="s">
        <v>1014</v>
      </c>
      <c r="C809" s="2" t="s">
        <v>1019</v>
      </c>
      <c r="D809" s="2" t="s">
        <v>1044</v>
      </c>
      <c r="E809" s="2" t="str">
        <f>VLOOKUP(TRIM(Table3[[#This Row],[Brand]]), brand[], MATCH("Category", brand[#Headers], 0), FALSE)</f>
        <v>Technology &amp; Gadgets</v>
      </c>
      <c r="F809" s="2" t="s">
        <v>1029</v>
      </c>
      <c r="G809" s="3">
        <v>6517000</v>
      </c>
      <c r="H809" s="15">
        <v>489.6</v>
      </c>
      <c r="I809" s="3">
        <v>12237000</v>
      </c>
      <c r="J809" s="3">
        <v>1139000</v>
      </c>
      <c r="K809" s="3" t="str">
        <f>IF(Table3[[#This Row],[Engagements]]&lt;100000, "low",IF(Table3[[#This Row],[Engagements]]&lt;500000,"medium","high"))</f>
        <v>high</v>
      </c>
      <c r="L809" s="3">
        <v>202970</v>
      </c>
      <c r="M809" s="2">
        <v>34054</v>
      </c>
      <c r="N809" s="2">
        <v>40870</v>
      </c>
      <c r="O809" s="3">
        <v>187910</v>
      </c>
      <c r="P809" s="9">
        <f>Table3[[#This Row],[Revenue Generated ($)]]-Table3[[#This Row],[Campaign Spend ($)]]</f>
        <v>147040</v>
      </c>
    </row>
    <row r="810" spans="1:16" ht="33" x14ac:dyDescent="0.3">
      <c r="A810" s="2" t="str">
        <f>"Influencer" &amp;ROW(Table3[[#This Row],[Influencer Name]])</f>
        <v>Influencer810</v>
      </c>
      <c r="B810" s="2" t="s">
        <v>1015</v>
      </c>
      <c r="C810" s="2" t="s">
        <v>1020</v>
      </c>
      <c r="D810" s="2" t="s">
        <v>1045</v>
      </c>
      <c r="E810" s="2" t="str">
        <f>VLOOKUP(TRIM(Table3[[#This Row],[Brand]]), brand[], MATCH("Category", brand[#Headers], 0), FALSE)</f>
        <v>Technology &amp; Gadgets</v>
      </c>
      <c r="F810" s="2" t="s">
        <v>1030</v>
      </c>
      <c r="G810" s="3">
        <v>6525000</v>
      </c>
      <c r="H810" s="15">
        <v>490.2</v>
      </c>
      <c r="I810" s="3">
        <v>12252000</v>
      </c>
      <c r="J810" s="3">
        <v>1140400</v>
      </c>
      <c r="K810" s="3" t="str">
        <f>IF(Table3[[#This Row],[Engagements]]&lt;100000, "low",IF(Table3[[#This Row],[Engagements]]&lt;500000,"medium","high"))</f>
        <v>high</v>
      </c>
      <c r="L810" s="2">
        <v>203220</v>
      </c>
      <c r="M810" s="2">
        <v>34096</v>
      </c>
      <c r="N810" s="2">
        <v>40920</v>
      </c>
      <c r="O810" s="3">
        <v>188140</v>
      </c>
      <c r="P810" s="9">
        <f>Table3[[#This Row],[Revenue Generated ($)]]-Table3[[#This Row],[Campaign Spend ($)]]</f>
        <v>147220</v>
      </c>
    </row>
    <row r="811" spans="1:16" ht="33" x14ac:dyDescent="0.3">
      <c r="A811" s="2" t="str">
        <f>"Influencer" &amp;ROW(Table3[[#This Row],[Influencer Name]])</f>
        <v>Influencer811</v>
      </c>
      <c r="B811" s="2" t="s">
        <v>1016</v>
      </c>
      <c r="C811" s="2" t="s">
        <v>1021</v>
      </c>
      <c r="D811" s="2" t="s">
        <v>1046</v>
      </c>
      <c r="E811" s="2" t="str">
        <f>VLOOKUP(TRIM(Table3[[#This Row],[Brand]]), brand[], MATCH("Category", brand[#Headers], 0), FALSE)</f>
        <v>Technology &amp; Gadgets</v>
      </c>
      <c r="F811" s="2" t="s">
        <v>1031</v>
      </c>
      <c r="G811" s="3">
        <v>6533000</v>
      </c>
      <c r="H811" s="15">
        <v>490.8</v>
      </c>
      <c r="I811" s="3">
        <v>12267000</v>
      </c>
      <c r="J811" s="3">
        <v>1141800</v>
      </c>
      <c r="K811" s="3" t="str">
        <f>IF(Table3[[#This Row],[Engagements]]&lt;100000, "low",IF(Table3[[#This Row],[Engagements]]&lt;500000,"medium","high"))</f>
        <v>high</v>
      </c>
      <c r="L811" s="3">
        <v>203470</v>
      </c>
      <c r="M811" s="2">
        <v>34138</v>
      </c>
      <c r="N811" s="2">
        <v>40970</v>
      </c>
      <c r="O811" s="3">
        <v>188370</v>
      </c>
      <c r="P811" s="9">
        <f>Table3[[#This Row],[Revenue Generated ($)]]-Table3[[#This Row],[Campaign Spend ($)]]</f>
        <v>147400</v>
      </c>
    </row>
    <row r="812" spans="1:16" x14ac:dyDescent="0.3">
      <c r="A812" s="2" t="str">
        <f>"Influencer" &amp;ROW(Table3[[#This Row],[Influencer Name]])</f>
        <v>Influencer812</v>
      </c>
      <c r="B812" s="2" t="s">
        <v>1014</v>
      </c>
      <c r="C812" s="2" t="s">
        <v>1017</v>
      </c>
      <c r="D812" s="2" t="s">
        <v>1047</v>
      </c>
      <c r="E812" s="2" t="str">
        <f>VLOOKUP(TRIM(Table3[[#This Row],[Brand]]), brand[], MATCH("Category", brand[#Headers], 0), FALSE)</f>
        <v>Lifestyle &amp; Fitness</v>
      </c>
      <c r="F812" s="2" t="s">
        <v>1026</v>
      </c>
      <c r="G812" s="3">
        <v>6541000</v>
      </c>
      <c r="H812" s="15">
        <v>491.4</v>
      </c>
      <c r="I812" s="3">
        <v>12282000</v>
      </c>
      <c r="J812" s="3">
        <v>1143200</v>
      </c>
      <c r="K812" s="3" t="str">
        <f>IF(Table3[[#This Row],[Engagements]]&lt;100000, "low",IF(Table3[[#This Row],[Engagements]]&lt;500000,"medium","high"))</f>
        <v>high</v>
      </c>
      <c r="L812" s="3">
        <v>203720</v>
      </c>
      <c r="M812" s="2">
        <v>34180</v>
      </c>
      <c r="N812" s="2">
        <v>41020</v>
      </c>
      <c r="O812" s="3">
        <v>188600</v>
      </c>
      <c r="P812" s="9">
        <f>Table3[[#This Row],[Revenue Generated ($)]]-Table3[[#This Row],[Campaign Spend ($)]]</f>
        <v>147580</v>
      </c>
    </row>
    <row r="813" spans="1:16" x14ac:dyDescent="0.3">
      <c r="A813" s="2" t="str">
        <f>"Influencer" &amp;ROW(Table3[[#This Row],[Influencer Name]])</f>
        <v>Influencer813</v>
      </c>
      <c r="B813" s="2" t="s">
        <v>1015</v>
      </c>
      <c r="C813" s="2" t="s">
        <v>1018</v>
      </c>
      <c r="D813" s="2" t="s">
        <v>1048</v>
      </c>
      <c r="E813" s="2" t="str">
        <f>VLOOKUP(TRIM(Table3[[#This Row],[Brand]]), brand[], MATCH("Category", brand[#Headers], 0), FALSE)</f>
        <v>Lifestyle &amp; Fitness</v>
      </c>
      <c r="F813" s="2" t="s">
        <v>1027</v>
      </c>
      <c r="G813" s="3">
        <v>6549000</v>
      </c>
      <c r="H813" s="15">
        <v>492</v>
      </c>
      <c r="I813" s="3">
        <v>12297000</v>
      </c>
      <c r="J813" s="3">
        <v>1144600</v>
      </c>
      <c r="K813" s="3" t="str">
        <f>IF(Table3[[#This Row],[Engagements]]&lt;100000, "low",IF(Table3[[#This Row],[Engagements]]&lt;500000,"medium","high"))</f>
        <v>high</v>
      </c>
      <c r="L813" s="3">
        <v>203970</v>
      </c>
      <c r="M813" s="2">
        <v>34222</v>
      </c>
      <c r="N813" s="2">
        <v>41070</v>
      </c>
      <c r="O813" s="3">
        <v>188830</v>
      </c>
      <c r="P813" s="9">
        <f>Table3[[#This Row],[Revenue Generated ($)]]-Table3[[#This Row],[Campaign Spend ($)]]</f>
        <v>147760</v>
      </c>
    </row>
    <row r="814" spans="1:16" x14ac:dyDescent="0.3">
      <c r="A814" s="2" t="str">
        <f>"Influencer" &amp;ROW(Table3[[#This Row],[Influencer Name]])</f>
        <v>Influencer814</v>
      </c>
      <c r="B814" s="2" t="s">
        <v>1016</v>
      </c>
      <c r="C814" s="2" t="s">
        <v>1019</v>
      </c>
      <c r="D814" t="s">
        <v>1049</v>
      </c>
      <c r="E814" t="str">
        <f>VLOOKUP(TRIM(Table3[[#This Row],[Brand]]), brand[], MATCH("Category", brand[#Headers], 0), FALSE)</f>
        <v>Food &amp; Beverages</v>
      </c>
      <c r="F814" s="2" t="s">
        <v>1028</v>
      </c>
      <c r="G814" s="3">
        <v>6557000</v>
      </c>
      <c r="H814" s="15">
        <v>492.6</v>
      </c>
      <c r="I814" s="3">
        <v>12312000</v>
      </c>
      <c r="J814" s="3">
        <v>1146000</v>
      </c>
      <c r="K814" s="3" t="str">
        <f>IF(Table3[[#This Row],[Engagements]]&lt;100000, "low",IF(Table3[[#This Row],[Engagements]]&lt;500000,"medium","high"))</f>
        <v>high</v>
      </c>
      <c r="L814" s="3">
        <v>204220</v>
      </c>
      <c r="M814" s="2">
        <v>34264</v>
      </c>
      <c r="N814" s="2">
        <v>41120</v>
      </c>
      <c r="O814" s="3">
        <v>189060</v>
      </c>
      <c r="P814" s="9">
        <f>Table3[[#This Row],[Revenue Generated ($)]]-Table3[[#This Row],[Campaign Spend ($)]]</f>
        <v>147940</v>
      </c>
    </row>
    <row r="815" spans="1:16" x14ac:dyDescent="0.3">
      <c r="A815" s="2" t="str">
        <f>"Influencer" &amp;ROW(Table3[[#This Row],[Influencer Name]])</f>
        <v>Influencer815</v>
      </c>
      <c r="B815" s="2" t="s">
        <v>1014</v>
      </c>
      <c r="C815" s="2" t="s">
        <v>1020</v>
      </c>
      <c r="D815" t="s">
        <v>1074</v>
      </c>
      <c r="E815" t="str">
        <f>VLOOKUP(TRIM(Table3[[#This Row],[Brand]]), brand[], MATCH("Category", brand[#Headers], 0), FALSE)</f>
        <v>Food &amp; Beverages</v>
      </c>
      <c r="F815" s="2" t="s">
        <v>1029</v>
      </c>
      <c r="G815" s="3">
        <v>6565000</v>
      </c>
      <c r="H815" s="15">
        <v>493.2</v>
      </c>
      <c r="I815" s="3">
        <v>12327000</v>
      </c>
      <c r="J815" s="3">
        <v>1147400</v>
      </c>
      <c r="K815" s="3" t="str">
        <f>IF(Table3[[#This Row],[Engagements]]&lt;100000, "low",IF(Table3[[#This Row],[Engagements]]&lt;500000,"medium","high"))</f>
        <v>high</v>
      </c>
      <c r="L815" s="2">
        <v>204470</v>
      </c>
      <c r="M815" s="2">
        <v>34306</v>
      </c>
      <c r="N815" s="2">
        <v>41170</v>
      </c>
      <c r="O815" s="3">
        <v>189290</v>
      </c>
      <c r="P815" s="9">
        <f>Table3[[#This Row],[Revenue Generated ($)]]-Table3[[#This Row],[Campaign Spend ($)]]</f>
        <v>148120</v>
      </c>
    </row>
    <row r="816" spans="1:16" x14ac:dyDescent="0.3">
      <c r="A816" s="2" t="str">
        <f>"Influencer" &amp;ROW(Table3[[#This Row],[Influencer Name]])</f>
        <v>Influencer816</v>
      </c>
      <c r="B816" s="2" t="s">
        <v>1015</v>
      </c>
      <c r="C816" s="2" t="s">
        <v>1021</v>
      </c>
      <c r="D816" t="s">
        <v>1050</v>
      </c>
      <c r="E816" t="str">
        <f>VLOOKUP(TRIM(Table3[[#This Row],[Brand]]), brand[], MATCH("Category", brand[#Headers], 0), FALSE)</f>
        <v>Food &amp; Beverages</v>
      </c>
      <c r="F816" s="2" t="s">
        <v>1030</v>
      </c>
      <c r="G816" s="3">
        <v>6573000</v>
      </c>
      <c r="H816" s="15">
        <v>493.8</v>
      </c>
      <c r="I816" s="3">
        <v>12342000</v>
      </c>
      <c r="J816" s="3">
        <v>1148800</v>
      </c>
      <c r="K816" s="3" t="str">
        <f>IF(Table3[[#This Row],[Engagements]]&lt;100000, "low",IF(Table3[[#This Row],[Engagements]]&lt;500000,"medium","high"))</f>
        <v>high</v>
      </c>
      <c r="L816" s="3">
        <v>204720</v>
      </c>
      <c r="M816" s="2">
        <v>34348</v>
      </c>
      <c r="N816" s="2">
        <v>41220</v>
      </c>
      <c r="O816" s="3">
        <v>189520</v>
      </c>
      <c r="P816" s="9">
        <f>Table3[[#This Row],[Revenue Generated ($)]]-Table3[[#This Row],[Campaign Spend ($)]]</f>
        <v>148300</v>
      </c>
    </row>
    <row r="817" spans="1:16" x14ac:dyDescent="0.3">
      <c r="A817" s="2" t="str">
        <f>"Influencer" &amp;ROW(Table3[[#This Row],[Influencer Name]])</f>
        <v>Influencer817</v>
      </c>
      <c r="B817" s="2" t="s">
        <v>1016</v>
      </c>
      <c r="C817" s="2" t="s">
        <v>1017</v>
      </c>
      <c r="D817" t="s">
        <v>1051</v>
      </c>
      <c r="E817" t="str">
        <f>VLOOKUP(TRIM(Table3[[#This Row],[Brand]]), brand[], MATCH("Category", brand[#Headers], 0), FALSE)</f>
        <v>Food &amp; Beverages</v>
      </c>
      <c r="F817" s="2" t="s">
        <v>1031</v>
      </c>
      <c r="G817" s="3">
        <v>6581000</v>
      </c>
      <c r="H817" s="15">
        <v>494.4</v>
      </c>
      <c r="I817" s="3">
        <v>12357000</v>
      </c>
      <c r="J817" s="3">
        <v>1150200</v>
      </c>
      <c r="K817" s="3" t="str">
        <f>IF(Table3[[#This Row],[Engagements]]&lt;100000, "low",IF(Table3[[#This Row],[Engagements]]&lt;500000,"medium","high"))</f>
        <v>high</v>
      </c>
      <c r="L817" s="3">
        <v>204970</v>
      </c>
      <c r="M817" s="2">
        <v>34390</v>
      </c>
      <c r="N817" s="2">
        <v>41270</v>
      </c>
      <c r="O817" s="3">
        <v>189750</v>
      </c>
      <c r="P817" s="9">
        <f>Table3[[#This Row],[Revenue Generated ($)]]-Table3[[#This Row],[Campaign Spend ($)]]</f>
        <v>148480</v>
      </c>
    </row>
    <row r="818" spans="1:16" x14ac:dyDescent="0.3">
      <c r="A818" s="2" t="str">
        <f>"Influencer" &amp;ROW(Table3[[#This Row],[Influencer Name]])</f>
        <v>Influencer818</v>
      </c>
      <c r="B818" s="2" t="s">
        <v>1014</v>
      </c>
      <c r="C818" s="2" t="s">
        <v>1018</v>
      </c>
      <c r="D818" s="2" t="s">
        <v>1038</v>
      </c>
      <c r="E818" s="2" t="str">
        <f>VLOOKUP(TRIM(Table3[[#This Row],[Brand]]), brand[], MATCH("Category", brand[#Headers], 0), FALSE)</f>
        <v>Fashion &amp; Beauty</v>
      </c>
      <c r="F818" s="2" t="s">
        <v>1026</v>
      </c>
      <c r="G818" s="3">
        <v>6589000</v>
      </c>
      <c r="H818" s="15">
        <v>495</v>
      </c>
      <c r="I818" s="3">
        <v>12372000</v>
      </c>
      <c r="J818" s="3">
        <v>1151600</v>
      </c>
      <c r="K818" s="3" t="str">
        <f>IF(Table3[[#This Row],[Engagements]]&lt;100000, "low",IF(Table3[[#This Row],[Engagements]]&lt;500000,"medium","high"))</f>
        <v>high</v>
      </c>
      <c r="L818" s="3">
        <v>205220</v>
      </c>
      <c r="M818" s="2">
        <v>34432</v>
      </c>
      <c r="N818" s="2">
        <v>41320</v>
      </c>
      <c r="O818" s="3">
        <v>189980</v>
      </c>
      <c r="P818" s="9">
        <f>Table3[[#This Row],[Revenue Generated ($)]]-Table3[[#This Row],[Campaign Spend ($)]]</f>
        <v>148660</v>
      </c>
    </row>
    <row r="819" spans="1:16" x14ac:dyDescent="0.3">
      <c r="A819" s="2" t="str">
        <f>"Influencer" &amp;ROW(Table3[[#This Row],[Influencer Name]])</f>
        <v>Influencer819</v>
      </c>
      <c r="B819" s="2" t="s">
        <v>1015</v>
      </c>
      <c r="C819" s="2" t="s">
        <v>1019</v>
      </c>
      <c r="D819" s="2" t="s">
        <v>1036</v>
      </c>
      <c r="E819" s="2" t="str">
        <f>VLOOKUP(TRIM(Table3[[#This Row],[Brand]]), brand[], MATCH("Category", brand[#Headers], 0), FALSE)</f>
        <v>Fashion &amp; Beauty</v>
      </c>
      <c r="F819" s="2" t="s">
        <v>1027</v>
      </c>
      <c r="G819" s="3">
        <v>6597000</v>
      </c>
      <c r="H819" s="15">
        <v>495.6</v>
      </c>
      <c r="I819" s="3">
        <v>12387000</v>
      </c>
      <c r="J819" s="3">
        <v>1153000</v>
      </c>
      <c r="K819" s="3" t="str">
        <f>IF(Table3[[#This Row],[Engagements]]&lt;100000, "low",IF(Table3[[#This Row],[Engagements]]&lt;500000,"medium","high"))</f>
        <v>high</v>
      </c>
      <c r="L819" s="3">
        <v>205470</v>
      </c>
      <c r="M819" s="2">
        <v>34474</v>
      </c>
      <c r="N819" s="2">
        <v>41370</v>
      </c>
      <c r="O819" s="3">
        <v>190210</v>
      </c>
      <c r="P819" s="9">
        <f>Table3[[#This Row],[Revenue Generated ($)]]-Table3[[#This Row],[Campaign Spend ($)]]</f>
        <v>148840</v>
      </c>
    </row>
    <row r="820" spans="1:16" x14ac:dyDescent="0.3">
      <c r="A820" s="2" t="str">
        <f>"Influencer" &amp;ROW(Table3[[#This Row],[Influencer Name]])</f>
        <v>Influencer820</v>
      </c>
      <c r="B820" s="2" t="s">
        <v>1016</v>
      </c>
      <c r="C820" s="2" t="s">
        <v>1020</v>
      </c>
      <c r="D820" s="2" t="s">
        <v>1034</v>
      </c>
      <c r="E820" s="2" t="str">
        <f>VLOOKUP(TRIM(Table3[[#This Row],[Brand]]), brand[], MATCH("Category", brand[#Headers], 0), FALSE)</f>
        <v>Fashion &amp; Beauty</v>
      </c>
      <c r="F820" s="2" t="s">
        <v>1028</v>
      </c>
      <c r="G820" s="3">
        <v>6605000</v>
      </c>
      <c r="H820" s="15">
        <v>496.2</v>
      </c>
      <c r="I820" s="3">
        <v>12402000</v>
      </c>
      <c r="J820" s="3">
        <v>1154400</v>
      </c>
      <c r="K820" s="3" t="str">
        <f>IF(Table3[[#This Row],[Engagements]]&lt;100000, "low",IF(Table3[[#This Row],[Engagements]]&lt;500000,"medium","high"))</f>
        <v>high</v>
      </c>
      <c r="L820" s="2">
        <v>205720</v>
      </c>
      <c r="M820" s="2">
        <v>34516</v>
      </c>
      <c r="N820" s="2">
        <v>41420</v>
      </c>
      <c r="O820" s="3">
        <v>190440</v>
      </c>
      <c r="P820" s="9">
        <f>Table3[[#This Row],[Revenue Generated ($)]]-Table3[[#This Row],[Campaign Spend ($)]]</f>
        <v>149020</v>
      </c>
    </row>
    <row r="821" spans="1:16" x14ac:dyDescent="0.3">
      <c r="A821" s="2" t="str">
        <f>"Influencer" &amp;ROW(Table3[[#This Row],[Influencer Name]])</f>
        <v>Influencer821</v>
      </c>
      <c r="B821" s="2" t="s">
        <v>1014</v>
      </c>
      <c r="C821" s="2" t="s">
        <v>1021</v>
      </c>
      <c r="D821" s="2" t="s">
        <v>1033</v>
      </c>
      <c r="E821" s="2" t="str">
        <f>VLOOKUP(TRIM(Table3[[#This Row],[Brand]]), brand[], MATCH("Category", brand[#Headers], 0), FALSE)</f>
        <v>Fashion &amp; Beauty</v>
      </c>
      <c r="F821" s="2" t="s">
        <v>1029</v>
      </c>
      <c r="G821" s="3">
        <v>6613000</v>
      </c>
      <c r="H821" s="15">
        <v>496.8</v>
      </c>
      <c r="I821" s="3">
        <v>12417000</v>
      </c>
      <c r="J821" s="3">
        <v>1155800</v>
      </c>
      <c r="K821" s="3" t="str">
        <f>IF(Table3[[#This Row],[Engagements]]&lt;100000, "low",IF(Table3[[#This Row],[Engagements]]&lt;500000,"medium","high"))</f>
        <v>high</v>
      </c>
      <c r="L821" s="3">
        <v>205970</v>
      </c>
      <c r="M821" s="2">
        <v>34558</v>
      </c>
      <c r="N821" s="2">
        <v>41470</v>
      </c>
      <c r="O821" s="3">
        <v>190670</v>
      </c>
      <c r="P821" s="9">
        <f>Table3[[#This Row],[Revenue Generated ($)]]-Table3[[#This Row],[Campaign Spend ($)]]</f>
        <v>149200</v>
      </c>
    </row>
    <row r="822" spans="1:16" x14ac:dyDescent="0.3">
      <c r="A822" s="2" t="str">
        <f>"Influencer" &amp;ROW(Table3[[#This Row],[Influencer Name]])</f>
        <v>Influencer822</v>
      </c>
      <c r="B822" s="2" t="s">
        <v>1015</v>
      </c>
      <c r="C822" s="2" t="s">
        <v>1017</v>
      </c>
      <c r="D822" s="2" t="s">
        <v>1032</v>
      </c>
      <c r="E822" s="2" t="str">
        <f>VLOOKUP(TRIM(Table3[[#This Row],[Brand]]), brand[], MATCH("Category", brand[#Headers], 0), FALSE)</f>
        <v>Fashion &amp; Beauty</v>
      </c>
      <c r="F822" s="2" t="s">
        <v>1030</v>
      </c>
      <c r="G822" s="3">
        <v>6621000</v>
      </c>
      <c r="H822" s="15">
        <v>497.4</v>
      </c>
      <c r="I822" s="3">
        <v>12432000</v>
      </c>
      <c r="J822" s="3">
        <v>1157200</v>
      </c>
      <c r="K822" s="3" t="str">
        <f>IF(Table3[[#This Row],[Engagements]]&lt;100000, "low",IF(Table3[[#This Row],[Engagements]]&lt;500000,"medium","high"))</f>
        <v>high</v>
      </c>
      <c r="L822" s="3">
        <v>206220</v>
      </c>
      <c r="M822" s="2">
        <v>34600</v>
      </c>
      <c r="N822" s="2">
        <v>41520</v>
      </c>
      <c r="O822" s="3">
        <v>190900</v>
      </c>
      <c r="P822" s="9">
        <f>Table3[[#This Row],[Revenue Generated ($)]]-Table3[[#This Row],[Campaign Spend ($)]]</f>
        <v>149380</v>
      </c>
    </row>
    <row r="823" spans="1:16" x14ac:dyDescent="0.3">
      <c r="A823" s="2" t="str">
        <f>"Influencer" &amp;ROW(Table3[[#This Row],[Influencer Name]])</f>
        <v>Influencer823</v>
      </c>
      <c r="B823" s="2" t="s">
        <v>1016</v>
      </c>
      <c r="C823" s="2" t="s">
        <v>1018</v>
      </c>
      <c r="D823" s="2" t="s">
        <v>1035</v>
      </c>
      <c r="E823" s="2" t="str">
        <f>VLOOKUP(TRIM(Table3[[#This Row],[Brand]]), brand[], MATCH("Category", brand[#Headers], 0), FALSE)</f>
        <v>Fashion &amp; Beauty</v>
      </c>
      <c r="F823" s="2" t="s">
        <v>1031</v>
      </c>
      <c r="G823" s="3">
        <v>6629000</v>
      </c>
      <c r="H823" s="15">
        <v>498</v>
      </c>
      <c r="I823" s="3">
        <v>12447000</v>
      </c>
      <c r="J823" s="3">
        <v>1158600</v>
      </c>
      <c r="K823" s="3" t="str">
        <f>IF(Table3[[#This Row],[Engagements]]&lt;100000, "low",IF(Table3[[#This Row],[Engagements]]&lt;500000,"medium","high"))</f>
        <v>high</v>
      </c>
      <c r="L823" s="3">
        <v>206470</v>
      </c>
      <c r="M823" s="2">
        <v>34642</v>
      </c>
      <c r="N823" s="2">
        <v>41570</v>
      </c>
      <c r="O823" s="3">
        <v>191130</v>
      </c>
      <c r="P823" s="9">
        <f>Table3[[#This Row],[Revenue Generated ($)]]-Table3[[#This Row],[Campaign Spend ($)]]</f>
        <v>149560</v>
      </c>
    </row>
    <row r="824" spans="1:16" x14ac:dyDescent="0.3">
      <c r="A824" s="2" t="str">
        <f>"Influencer" &amp;ROW(Table3[[#This Row],[Influencer Name]])</f>
        <v>Influencer824</v>
      </c>
      <c r="B824" s="2" t="s">
        <v>1014</v>
      </c>
      <c r="C824" s="2" t="s">
        <v>1019</v>
      </c>
      <c r="D824" s="2" t="s">
        <v>1037</v>
      </c>
      <c r="E824" s="2" t="str">
        <f>VLOOKUP(TRIM(Table3[[#This Row],[Brand]]), brand[], MATCH("Category", brand[#Headers], 0), FALSE)</f>
        <v>Fashion &amp; Beauty</v>
      </c>
      <c r="F824" s="2" t="s">
        <v>1026</v>
      </c>
      <c r="G824" s="3">
        <v>6637000</v>
      </c>
      <c r="H824" s="15">
        <v>498.6</v>
      </c>
      <c r="I824" s="3">
        <v>12462000</v>
      </c>
      <c r="J824" s="3">
        <v>1160000</v>
      </c>
      <c r="K824" s="3" t="str">
        <f>IF(Table3[[#This Row],[Engagements]]&lt;100000, "low",IF(Table3[[#This Row],[Engagements]]&lt;500000,"medium","high"))</f>
        <v>high</v>
      </c>
      <c r="L824" s="3">
        <v>206720</v>
      </c>
      <c r="M824" s="2">
        <v>34684</v>
      </c>
      <c r="N824" s="2">
        <v>41620</v>
      </c>
      <c r="O824" s="3">
        <v>191360</v>
      </c>
      <c r="P824" s="9">
        <f>Table3[[#This Row],[Revenue Generated ($)]]-Table3[[#This Row],[Campaign Spend ($)]]</f>
        <v>149740</v>
      </c>
    </row>
    <row r="825" spans="1:16" ht="33" x14ac:dyDescent="0.3">
      <c r="A825" s="2" t="str">
        <f>"Influencer" &amp;ROW(Table3[[#This Row],[Influencer Name]])</f>
        <v>Influencer825</v>
      </c>
      <c r="B825" s="2" t="s">
        <v>1015</v>
      </c>
      <c r="C825" s="2" t="s">
        <v>1020</v>
      </c>
      <c r="D825" s="2" t="s">
        <v>1073</v>
      </c>
      <c r="E825" s="2" t="str">
        <f>VLOOKUP(TRIM(Table3[[#This Row],[Brand]]), brand[], MATCH("Category", brand[#Headers], 0), FALSE)</f>
        <v>Food &amp; Beverages</v>
      </c>
      <c r="F825" s="2" t="s">
        <v>1027</v>
      </c>
      <c r="G825" s="3">
        <v>6645000</v>
      </c>
      <c r="H825" s="15">
        <v>499.2</v>
      </c>
      <c r="I825" s="3">
        <v>12477000</v>
      </c>
      <c r="J825" s="3">
        <v>1161400</v>
      </c>
      <c r="K825" s="3" t="str">
        <f>IF(Table3[[#This Row],[Engagements]]&lt;100000, "low",IF(Table3[[#This Row],[Engagements]]&lt;500000,"medium","high"))</f>
        <v>high</v>
      </c>
      <c r="L825" s="2">
        <v>206970</v>
      </c>
      <c r="M825" s="2">
        <v>34726</v>
      </c>
      <c r="N825" s="2">
        <v>41670</v>
      </c>
      <c r="O825" s="3">
        <v>191590</v>
      </c>
      <c r="P825" s="9">
        <f>Table3[[#This Row],[Revenue Generated ($)]]-Table3[[#This Row],[Campaign Spend ($)]]</f>
        <v>149920</v>
      </c>
    </row>
    <row r="826" spans="1:16" x14ac:dyDescent="0.3">
      <c r="A826" s="2" t="str">
        <f>"Influencer" &amp;ROW(Table3[[#This Row],[Influencer Name]])</f>
        <v>Influencer826</v>
      </c>
      <c r="B826" s="2" t="s">
        <v>1016</v>
      </c>
      <c r="C826" s="2" t="s">
        <v>1021</v>
      </c>
      <c r="D826" s="2" t="s">
        <v>1037</v>
      </c>
      <c r="E826" s="2" t="str">
        <f>VLOOKUP(TRIM(Table3[[#This Row],[Brand]]), brand[], MATCH("Category", brand[#Headers], 0), FALSE)</f>
        <v>Fashion &amp; Beauty</v>
      </c>
      <c r="F826" s="2" t="s">
        <v>1028</v>
      </c>
      <c r="G826" s="3">
        <v>6653000</v>
      </c>
      <c r="H826" s="15">
        <v>499.8</v>
      </c>
      <c r="I826" s="3">
        <v>12492000</v>
      </c>
      <c r="J826" s="3">
        <v>1162800</v>
      </c>
      <c r="K826" s="3" t="str">
        <f>IF(Table3[[#This Row],[Engagements]]&lt;100000, "low",IF(Table3[[#This Row],[Engagements]]&lt;500000,"medium","high"))</f>
        <v>high</v>
      </c>
      <c r="L826" s="3">
        <v>207220</v>
      </c>
      <c r="M826" s="2">
        <v>34768</v>
      </c>
      <c r="N826" s="2">
        <v>41720</v>
      </c>
      <c r="O826" s="3">
        <v>191820</v>
      </c>
      <c r="P826" s="9">
        <f>Table3[[#This Row],[Revenue Generated ($)]]-Table3[[#This Row],[Campaign Spend ($)]]</f>
        <v>150100</v>
      </c>
    </row>
    <row r="827" spans="1:16" x14ac:dyDescent="0.3">
      <c r="A827" s="2" t="str">
        <f>"Influencer" &amp;ROW(Table3[[#This Row],[Influencer Name]])</f>
        <v>Influencer827</v>
      </c>
      <c r="B827" s="2" t="s">
        <v>1014</v>
      </c>
      <c r="C827" s="2" t="s">
        <v>1017</v>
      </c>
      <c r="D827" s="2" t="s">
        <v>1037</v>
      </c>
      <c r="E827" s="2" t="str">
        <f>VLOOKUP(TRIM(Table3[[#This Row],[Brand]]), brand[], MATCH("Category", brand[#Headers], 0), FALSE)</f>
        <v>Fashion &amp; Beauty</v>
      </c>
      <c r="F827" s="2" t="s">
        <v>1029</v>
      </c>
      <c r="G827" s="3">
        <v>6661000</v>
      </c>
      <c r="H827" s="15">
        <v>500.4</v>
      </c>
      <c r="I827" s="3">
        <v>12507000</v>
      </c>
      <c r="J827" s="3">
        <v>1164200</v>
      </c>
      <c r="K827" s="3" t="str">
        <f>IF(Table3[[#This Row],[Engagements]]&lt;100000, "low",IF(Table3[[#This Row],[Engagements]]&lt;500000,"medium","high"))</f>
        <v>high</v>
      </c>
      <c r="L827" s="3">
        <v>207470</v>
      </c>
      <c r="M827" s="2">
        <v>34810</v>
      </c>
      <c r="N827" s="2">
        <v>41770</v>
      </c>
      <c r="O827" s="3">
        <v>192050</v>
      </c>
      <c r="P827" s="9">
        <f>Table3[[#This Row],[Revenue Generated ($)]]-Table3[[#This Row],[Campaign Spend ($)]]</f>
        <v>150280</v>
      </c>
    </row>
    <row r="828" spans="1:16" x14ac:dyDescent="0.3">
      <c r="A828" s="2" t="str">
        <f>"Influencer" &amp;ROW(Table3[[#This Row],[Influencer Name]])</f>
        <v>Influencer828</v>
      </c>
      <c r="B828" s="2" t="s">
        <v>1015</v>
      </c>
      <c r="C828" s="2" t="s">
        <v>1018</v>
      </c>
      <c r="D828" t="s">
        <v>1039</v>
      </c>
      <c r="E828" t="str">
        <f>VLOOKUP(TRIM(Table3[[#This Row],[Brand]]), brand[], MATCH("Category", brand[#Headers], 0), FALSE)</f>
        <v>E-commerce &amp; Online Services</v>
      </c>
      <c r="F828" s="2" t="s">
        <v>1030</v>
      </c>
      <c r="G828" s="3">
        <v>6669000</v>
      </c>
      <c r="H828" s="15">
        <v>501</v>
      </c>
      <c r="I828" s="3">
        <v>12522000</v>
      </c>
      <c r="J828" s="3">
        <v>1165600</v>
      </c>
      <c r="K828" s="3" t="str">
        <f>IF(Table3[[#This Row],[Engagements]]&lt;100000, "low",IF(Table3[[#This Row],[Engagements]]&lt;500000,"medium","high"))</f>
        <v>high</v>
      </c>
      <c r="L828" s="3">
        <v>207720</v>
      </c>
      <c r="M828" s="2">
        <v>34852</v>
      </c>
      <c r="N828" s="2">
        <v>41820</v>
      </c>
      <c r="O828" s="3">
        <v>192280</v>
      </c>
      <c r="P828" s="9">
        <f>Table3[[#This Row],[Revenue Generated ($)]]-Table3[[#This Row],[Campaign Spend ($)]]</f>
        <v>150460</v>
      </c>
    </row>
    <row r="829" spans="1:16" x14ac:dyDescent="0.3">
      <c r="A829" s="2" t="str">
        <f>"Influencer" &amp;ROW(Table3[[#This Row],[Influencer Name]])</f>
        <v>Influencer829</v>
      </c>
      <c r="B829" s="2" t="s">
        <v>1016</v>
      </c>
      <c r="C829" s="2" t="s">
        <v>1019</v>
      </c>
      <c r="D829" t="s">
        <v>1040</v>
      </c>
      <c r="E829" t="str">
        <f>VLOOKUP(TRIM(Table3[[#This Row],[Brand]]), brand[], MATCH("Category", brand[#Headers], 0), FALSE)</f>
        <v>E-commerce &amp; Online Services</v>
      </c>
      <c r="F829" s="2" t="s">
        <v>1031</v>
      </c>
      <c r="G829" s="3">
        <v>6677000</v>
      </c>
      <c r="H829" s="15">
        <v>501.6</v>
      </c>
      <c r="I829" s="3">
        <v>12537000</v>
      </c>
      <c r="J829" s="3">
        <v>1167000</v>
      </c>
      <c r="K829" s="3" t="str">
        <f>IF(Table3[[#This Row],[Engagements]]&lt;100000, "low",IF(Table3[[#This Row],[Engagements]]&lt;500000,"medium","high"))</f>
        <v>high</v>
      </c>
      <c r="L829" s="3">
        <v>207970</v>
      </c>
      <c r="M829" s="2">
        <v>34894</v>
      </c>
      <c r="N829" s="2">
        <v>41870</v>
      </c>
      <c r="O829" s="3">
        <v>192510</v>
      </c>
      <c r="P829" s="9">
        <f>Table3[[#This Row],[Revenue Generated ($)]]-Table3[[#This Row],[Campaign Spend ($)]]</f>
        <v>150640</v>
      </c>
    </row>
    <row r="830" spans="1:16" x14ac:dyDescent="0.3">
      <c r="A830" s="2" t="str">
        <f>"Influencer" &amp;ROW(Table3[[#This Row],[Influencer Name]])</f>
        <v>Influencer830</v>
      </c>
      <c r="B830" s="2" t="s">
        <v>1014</v>
      </c>
      <c r="C830" s="2" t="s">
        <v>1020</v>
      </c>
      <c r="D830" t="s">
        <v>1041</v>
      </c>
      <c r="E830" t="str">
        <f>VLOOKUP(TRIM(Table3[[#This Row],[Brand]]), brand[], MATCH("Category", brand[#Headers], 0), FALSE)</f>
        <v>E-commerce &amp; Online Services</v>
      </c>
      <c r="F830" s="2" t="s">
        <v>1026</v>
      </c>
      <c r="G830" s="3">
        <v>6685000</v>
      </c>
      <c r="H830" s="15">
        <v>502.2</v>
      </c>
      <c r="I830" s="3">
        <v>12552000</v>
      </c>
      <c r="J830" s="3">
        <v>1168400</v>
      </c>
      <c r="K830" s="3" t="str">
        <f>IF(Table3[[#This Row],[Engagements]]&lt;100000, "low",IF(Table3[[#This Row],[Engagements]]&lt;500000,"medium","high"))</f>
        <v>high</v>
      </c>
      <c r="L830" s="2">
        <v>208220</v>
      </c>
      <c r="M830" s="2">
        <v>34936</v>
      </c>
      <c r="N830" s="2">
        <v>41920</v>
      </c>
      <c r="O830" s="3">
        <v>192740</v>
      </c>
      <c r="P830" s="9">
        <f>Table3[[#This Row],[Revenue Generated ($)]]-Table3[[#This Row],[Campaign Spend ($)]]</f>
        <v>150820</v>
      </c>
    </row>
    <row r="831" spans="1:16" x14ac:dyDescent="0.3">
      <c r="A831" s="2" t="str">
        <f>"Influencer" &amp;ROW(Table3[[#This Row],[Influencer Name]])</f>
        <v>Influencer831</v>
      </c>
      <c r="B831" s="2" t="s">
        <v>1015</v>
      </c>
      <c r="C831" s="2" t="s">
        <v>1021</v>
      </c>
      <c r="D831" t="s">
        <v>1042</v>
      </c>
      <c r="E831" t="str">
        <f>VLOOKUP(TRIM(Table3[[#This Row],[Brand]]), brand[], MATCH("Category", brand[#Headers], 0), FALSE)</f>
        <v>E-commerce &amp; Online Services</v>
      </c>
      <c r="F831" s="2" t="s">
        <v>1027</v>
      </c>
      <c r="G831" s="3">
        <v>6693000</v>
      </c>
      <c r="H831" s="15">
        <v>502.8</v>
      </c>
      <c r="I831" s="3">
        <v>12567000</v>
      </c>
      <c r="J831" s="3">
        <v>1169800</v>
      </c>
      <c r="K831" s="3" t="str">
        <f>IF(Table3[[#This Row],[Engagements]]&lt;100000, "low",IF(Table3[[#This Row],[Engagements]]&lt;500000,"medium","high"))</f>
        <v>high</v>
      </c>
      <c r="L831" s="3">
        <v>208470</v>
      </c>
      <c r="M831" s="2">
        <v>34978</v>
      </c>
      <c r="N831" s="2">
        <v>41970</v>
      </c>
      <c r="O831" s="3">
        <v>192970</v>
      </c>
      <c r="P831" s="9">
        <f>Table3[[#This Row],[Revenue Generated ($)]]-Table3[[#This Row],[Campaign Spend ($)]]</f>
        <v>151000</v>
      </c>
    </row>
    <row r="832" spans="1:16" x14ac:dyDescent="0.3">
      <c r="A832" s="2" t="str">
        <f>"Influencer" &amp;ROW(Table3[[#This Row],[Influencer Name]])</f>
        <v>Influencer832</v>
      </c>
      <c r="B832" s="2" t="s">
        <v>1016</v>
      </c>
      <c r="C832" s="2" t="s">
        <v>1017</v>
      </c>
      <c r="D832" t="s">
        <v>1043</v>
      </c>
      <c r="E832" t="str">
        <f>VLOOKUP(TRIM(Table3[[#This Row],[Brand]]), brand[], MATCH("Category", brand[#Headers], 0), FALSE)</f>
        <v>E-commerce &amp; Online Services</v>
      </c>
      <c r="F832" s="2" t="s">
        <v>1028</v>
      </c>
      <c r="G832" s="3">
        <v>6701000</v>
      </c>
      <c r="H832" s="15">
        <v>503.4</v>
      </c>
      <c r="I832" s="3">
        <v>12582000</v>
      </c>
      <c r="J832" s="3">
        <v>1171200</v>
      </c>
      <c r="K832" s="3" t="str">
        <f>IF(Table3[[#This Row],[Engagements]]&lt;100000, "low",IF(Table3[[#This Row],[Engagements]]&lt;500000,"medium","high"))</f>
        <v>high</v>
      </c>
      <c r="L832" s="3">
        <v>208720</v>
      </c>
      <c r="M832" s="2">
        <v>35020</v>
      </c>
      <c r="N832" s="2">
        <v>42020</v>
      </c>
      <c r="O832" s="3">
        <v>193200</v>
      </c>
      <c r="P832" s="9">
        <f>Table3[[#This Row],[Revenue Generated ($)]]-Table3[[#This Row],[Campaign Spend ($)]]</f>
        <v>151180</v>
      </c>
    </row>
    <row r="833" spans="1:16" ht="33" x14ac:dyDescent="0.3">
      <c r="A833" s="2" t="str">
        <f>"Influencer" &amp;ROW(Table3[[#This Row],[Influencer Name]])</f>
        <v>Influencer833</v>
      </c>
      <c r="B833" s="2" t="s">
        <v>1014</v>
      </c>
      <c r="C833" s="2" t="s">
        <v>1018</v>
      </c>
      <c r="D833" s="2" t="s">
        <v>1044</v>
      </c>
      <c r="E833" s="2" t="str">
        <f>VLOOKUP(TRIM(Table3[[#This Row],[Brand]]), brand[], MATCH("Category", brand[#Headers], 0), FALSE)</f>
        <v>Technology &amp; Gadgets</v>
      </c>
      <c r="F833" s="2" t="s">
        <v>1029</v>
      </c>
      <c r="G833" s="3">
        <v>6709000</v>
      </c>
      <c r="H833" s="15">
        <v>504</v>
      </c>
      <c r="I833" s="3">
        <v>12597000</v>
      </c>
      <c r="J833" s="3">
        <v>1172600</v>
      </c>
      <c r="K833" s="3" t="str">
        <f>IF(Table3[[#This Row],[Engagements]]&lt;100000, "low",IF(Table3[[#This Row],[Engagements]]&lt;500000,"medium","high"))</f>
        <v>high</v>
      </c>
      <c r="L833" s="3">
        <v>208970</v>
      </c>
      <c r="M833" s="2">
        <v>35062</v>
      </c>
      <c r="N833" s="2">
        <v>42070</v>
      </c>
      <c r="O833" s="3">
        <v>193430</v>
      </c>
      <c r="P833" s="9">
        <f>Table3[[#This Row],[Revenue Generated ($)]]-Table3[[#This Row],[Campaign Spend ($)]]</f>
        <v>151360</v>
      </c>
    </row>
    <row r="834" spans="1:16" ht="33" x14ac:dyDescent="0.3">
      <c r="A834" s="2" t="str">
        <f>"Influencer" &amp;ROW(Table3[[#This Row],[Influencer Name]])</f>
        <v>Influencer834</v>
      </c>
      <c r="B834" s="2" t="s">
        <v>1015</v>
      </c>
      <c r="C834" s="2" t="s">
        <v>1019</v>
      </c>
      <c r="D834" s="2" t="s">
        <v>1045</v>
      </c>
      <c r="E834" s="2" t="str">
        <f>VLOOKUP(TRIM(Table3[[#This Row],[Brand]]), brand[], MATCH("Category", brand[#Headers], 0), FALSE)</f>
        <v>Technology &amp; Gadgets</v>
      </c>
      <c r="F834" s="2" t="s">
        <v>1030</v>
      </c>
      <c r="G834" s="3">
        <v>6717000</v>
      </c>
      <c r="H834" s="15">
        <v>504.6</v>
      </c>
      <c r="I834" s="3">
        <v>12612000</v>
      </c>
      <c r="J834" s="3">
        <v>1174000</v>
      </c>
      <c r="K834" s="3" t="str">
        <f>IF(Table3[[#This Row],[Engagements]]&lt;100000, "low",IF(Table3[[#This Row],[Engagements]]&lt;500000,"medium","high"))</f>
        <v>high</v>
      </c>
      <c r="L834" s="3">
        <v>209220</v>
      </c>
      <c r="M834" s="2">
        <v>35104</v>
      </c>
      <c r="N834" s="2">
        <v>42120</v>
      </c>
      <c r="O834" s="3">
        <v>193660</v>
      </c>
      <c r="P834" s="9">
        <f>Table3[[#This Row],[Revenue Generated ($)]]-Table3[[#This Row],[Campaign Spend ($)]]</f>
        <v>151540</v>
      </c>
    </row>
    <row r="835" spans="1:16" ht="33" x14ac:dyDescent="0.3">
      <c r="A835" s="2" t="str">
        <f>"Influencer" &amp;ROW(Table3[[#This Row],[Influencer Name]])</f>
        <v>Influencer835</v>
      </c>
      <c r="B835" s="2" t="s">
        <v>1016</v>
      </c>
      <c r="C835" s="2" t="s">
        <v>1020</v>
      </c>
      <c r="D835" s="2" t="s">
        <v>1046</v>
      </c>
      <c r="E835" s="2" t="str">
        <f>VLOOKUP(TRIM(Table3[[#This Row],[Brand]]), brand[], MATCH("Category", brand[#Headers], 0), FALSE)</f>
        <v>Technology &amp; Gadgets</v>
      </c>
      <c r="F835" s="2" t="s">
        <v>1031</v>
      </c>
      <c r="G835" s="3">
        <v>6725000</v>
      </c>
      <c r="H835" s="15">
        <v>505.2</v>
      </c>
      <c r="I835" s="3">
        <v>12627000</v>
      </c>
      <c r="J835" s="3">
        <v>1175400</v>
      </c>
      <c r="K835" s="3" t="str">
        <f>IF(Table3[[#This Row],[Engagements]]&lt;100000, "low",IF(Table3[[#This Row],[Engagements]]&lt;500000,"medium","high"))</f>
        <v>high</v>
      </c>
      <c r="L835" s="2">
        <v>209470</v>
      </c>
      <c r="M835" s="2">
        <v>35146</v>
      </c>
      <c r="N835" s="2">
        <v>42170</v>
      </c>
      <c r="O835" s="3">
        <v>193890</v>
      </c>
      <c r="P835" s="9">
        <f>Table3[[#This Row],[Revenue Generated ($)]]-Table3[[#This Row],[Campaign Spend ($)]]</f>
        <v>151720</v>
      </c>
    </row>
    <row r="836" spans="1:16" x14ac:dyDescent="0.3">
      <c r="A836" s="2" t="str">
        <f>"Influencer" &amp;ROW(Table3[[#This Row],[Influencer Name]])</f>
        <v>Influencer836</v>
      </c>
      <c r="B836" s="2" t="s">
        <v>1014</v>
      </c>
      <c r="C836" s="2" t="s">
        <v>1021</v>
      </c>
      <c r="D836" s="2" t="s">
        <v>1047</v>
      </c>
      <c r="E836" s="2" t="str">
        <f>VLOOKUP(TRIM(Table3[[#This Row],[Brand]]), brand[], MATCH("Category", brand[#Headers], 0), FALSE)</f>
        <v>Lifestyle &amp; Fitness</v>
      </c>
      <c r="F836" s="2" t="s">
        <v>1026</v>
      </c>
      <c r="G836" s="3">
        <v>6733000</v>
      </c>
      <c r="H836" s="15">
        <v>505.8</v>
      </c>
      <c r="I836" s="3">
        <v>12642000</v>
      </c>
      <c r="J836" s="3">
        <v>1176800</v>
      </c>
      <c r="K836" s="3" t="str">
        <f>IF(Table3[[#This Row],[Engagements]]&lt;100000, "low",IF(Table3[[#This Row],[Engagements]]&lt;500000,"medium","high"))</f>
        <v>high</v>
      </c>
      <c r="L836" s="3">
        <v>209720</v>
      </c>
      <c r="M836" s="2">
        <v>35188</v>
      </c>
      <c r="N836" s="2">
        <v>42220</v>
      </c>
      <c r="O836" s="3">
        <v>194120</v>
      </c>
      <c r="P836" s="9">
        <f>Table3[[#This Row],[Revenue Generated ($)]]-Table3[[#This Row],[Campaign Spend ($)]]</f>
        <v>151900</v>
      </c>
    </row>
    <row r="837" spans="1:16" x14ac:dyDescent="0.3">
      <c r="A837" s="2" t="str">
        <f>"Influencer" &amp;ROW(Table3[[#This Row],[Influencer Name]])</f>
        <v>Influencer837</v>
      </c>
      <c r="B837" s="2" t="s">
        <v>1015</v>
      </c>
      <c r="C837" s="2" t="s">
        <v>1017</v>
      </c>
      <c r="D837" s="2" t="s">
        <v>1048</v>
      </c>
      <c r="E837" s="2" t="str">
        <f>VLOOKUP(TRIM(Table3[[#This Row],[Brand]]), brand[], MATCH("Category", brand[#Headers], 0), FALSE)</f>
        <v>Lifestyle &amp; Fitness</v>
      </c>
      <c r="F837" s="2" t="s">
        <v>1027</v>
      </c>
      <c r="G837" s="3">
        <v>6741000</v>
      </c>
      <c r="H837" s="15">
        <v>506.4</v>
      </c>
      <c r="I837" s="3">
        <v>12657000</v>
      </c>
      <c r="J837" s="3">
        <v>1178200</v>
      </c>
      <c r="K837" s="3" t="str">
        <f>IF(Table3[[#This Row],[Engagements]]&lt;100000, "low",IF(Table3[[#This Row],[Engagements]]&lt;500000,"medium","high"))</f>
        <v>high</v>
      </c>
      <c r="L837" s="3">
        <v>209970</v>
      </c>
      <c r="M837" s="2">
        <v>35230</v>
      </c>
      <c r="N837" s="2">
        <v>42270</v>
      </c>
      <c r="O837" s="3">
        <v>194350</v>
      </c>
      <c r="P837" s="9">
        <f>Table3[[#This Row],[Revenue Generated ($)]]-Table3[[#This Row],[Campaign Spend ($)]]</f>
        <v>152080</v>
      </c>
    </row>
    <row r="838" spans="1:16" x14ac:dyDescent="0.3">
      <c r="A838" s="2" t="str">
        <f>"Influencer" &amp;ROW(Table3[[#This Row],[Influencer Name]])</f>
        <v>Influencer838</v>
      </c>
      <c r="B838" s="2" t="s">
        <v>1016</v>
      </c>
      <c r="C838" s="2" t="s">
        <v>1018</v>
      </c>
      <c r="D838" t="s">
        <v>1049</v>
      </c>
      <c r="E838" t="str">
        <f>VLOOKUP(TRIM(Table3[[#This Row],[Brand]]), brand[], MATCH("Category", brand[#Headers], 0), FALSE)</f>
        <v>Food &amp; Beverages</v>
      </c>
      <c r="F838" s="2" t="s">
        <v>1028</v>
      </c>
      <c r="G838" s="3">
        <v>6749000</v>
      </c>
      <c r="H838" s="15">
        <v>507</v>
      </c>
      <c r="I838" s="3">
        <v>12672000</v>
      </c>
      <c r="J838" s="3">
        <v>1179600</v>
      </c>
      <c r="K838" s="3" t="str">
        <f>IF(Table3[[#This Row],[Engagements]]&lt;100000, "low",IF(Table3[[#This Row],[Engagements]]&lt;500000,"medium","high"))</f>
        <v>high</v>
      </c>
      <c r="L838" s="3">
        <v>210220</v>
      </c>
      <c r="M838" s="2">
        <v>35272</v>
      </c>
      <c r="N838" s="2">
        <v>42320</v>
      </c>
      <c r="O838" s="3">
        <v>194580</v>
      </c>
      <c r="P838" s="9">
        <f>Table3[[#This Row],[Revenue Generated ($)]]-Table3[[#This Row],[Campaign Spend ($)]]</f>
        <v>152260</v>
      </c>
    </row>
    <row r="839" spans="1:16" x14ac:dyDescent="0.3">
      <c r="A839" s="2" t="str">
        <f>"Influencer" &amp;ROW(Table3[[#This Row],[Influencer Name]])</f>
        <v>Influencer839</v>
      </c>
      <c r="B839" s="2" t="s">
        <v>1014</v>
      </c>
      <c r="C839" s="2" t="s">
        <v>1019</v>
      </c>
      <c r="D839" t="s">
        <v>1074</v>
      </c>
      <c r="E839" t="str">
        <f>VLOOKUP(TRIM(Table3[[#This Row],[Brand]]), brand[], MATCH("Category", brand[#Headers], 0), FALSE)</f>
        <v>Food &amp; Beverages</v>
      </c>
      <c r="F839" s="2" t="s">
        <v>1029</v>
      </c>
      <c r="G839" s="3">
        <v>6757000</v>
      </c>
      <c r="H839" s="15">
        <v>507.6</v>
      </c>
      <c r="I839" s="3">
        <v>12687000</v>
      </c>
      <c r="J839" s="3">
        <v>1181000</v>
      </c>
      <c r="K839" s="3" t="str">
        <f>IF(Table3[[#This Row],[Engagements]]&lt;100000, "low",IF(Table3[[#This Row],[Engagements]]&lt;500000,"medium","high"))</f>
        <v>high</v>
      </c>
      <c r="L839" s="3">
        <v>210470</v>
      </c>
      <c r="M839" s="2">
        <v>35314</v>
      </c>
      <c r="N839" s="2">
        <v>42370</v>
      </c>
      <c r="O839" s="3">
        <v>194810</v>
      </c>
      <c r="P839" s="9">
        <f>Table3[[#This Row],[Revenue Generated ($)]]-Table3[[#This Row],[Campaign Spend ($)]]</f>
        <v>152440</v>
      </c>
    </row>
    <row r="840" spans="1:16" x14ac:dyDescent="0.3">
      <c r="A840" s="2" t="str">
        <f>"Influencer" &amp;ROW(Table3[[#This Row],[Influencer Name]])</f>
        <v>Influencer840</v>
      </c>
      <c r="B840" s="2" t="s">
        <v>1015</v>
      </c>
      <c r="C840" s="2" t="s">
        <v>1020</v>
      </c>
      <c r="D840" t="s">
        <v>1050</v>
      </c>
      <c r="E840" t="str">
        <f>VLOOKUP(TRIM(Table3[[#This Row],[Brand]]), brand[], MATCH("Category", brand[#Headers], 0), FALSE)</f>
        <v>Food &amp; Beverages</v>
      </c>
      <c r="F840" s="2" t="s">
        <v>1030</v>
      </c>
      <c r="G840" s="3">
        <v>6765000</v>
      </c>
      <c r="H840" s="15">
        <v>508.2</v>
      </c>
      <c r="I840" s="3">
        <v>12702000</v>
      </c>
      <c r="J840" s="3">
        <v>1182400</v>
      </c>
      <c r="K840" s="3" t="str">
        <f>IF(Table3[[#This Row],[Engagements]]&lt;100000, "low",IF(Table3[[#This Row],[Engagements]]&lt;500000,"medium","high"))</f>
        <v>high</v>
      </c>
      <c r="L840" s="2">
        <v>210720</v>
      </c>
      <c r="M840" s="2">
        <v>35356</v>
      </c>
      <c r="N840" s="2">
        <v>42420</v>
      </c>
      <c r="O840" s="3">
        <v>195040</v>
      </c>
      <c r="P840" s="9">
        <f>Table3[[#This Row],[Revenue Generated ($)]]-Table3[[#This Row],[Campaign Spend ($)]]</f>
        <v>152620</v>
      </c>
    </row>
    <row r="841" spans="1:16" x14ac:dyDescent="0.3">
      <c r="A841" s="2" t="str">
        <f>"Influencer" &amp;ROW(Table3[[#This Row],[Influencer Name]])</f>
        <v>Influencer841</v>
      </c>
      <c r="B841" s="2" t="s">
        <v>1016</v>
      </c>
      <c r="C841" s="2" t="s">
        <v>1021</v>
      </c>
      <c r="D841" t="s">
        <v>1051</v>
      </c>
      <c r="E841" t="str">
        <f>VLOOKUP(TRIM(Table3[[#This Row],[Brand]]), brand[], MATCH("Category", brand[#Headers], 0), FALSE)</f>
        <v>Food &amp; Beverages</v>
      </c>
      <c r="F841" s="2" t="s">
        <v>1031</v>
      </c>
      <c r="G841" s="3">
        <v>6773000</v>
      </c>
      <c r="H841" s="15">
        <v>508.8</v>
      </c>
      <c r="I841" s="3">
        <v>12717000</v>
      </c>
      <c r="J841" s="3">
        <v>1183800</v>
      </c>
      <c r="K841" s="3" t="str">
        <f>IF(Table3[[#This Row],[Engagements]]&lt;100000, "low",IF(Table3[[#This Row],[Engagements]]&lt;500000,"medium","high"))</f>
        <v>high</v>
      </c>
      <c r="L841" s="3">
        <v>210970</v>
      </c>
      <c r="M841" s="2">
        <v>35398</v>
      </c>
      <c r="N841" s="2">
        <v>42470</v>
      </c>
      <c r="O841" s="3">
        <v>195270</v>
      </c>
      <c r="P841" s="9">
        <f>Table3[[#This Row],[Revenue Generated ($)]]-Table3[[#This Row],[Campaign Spend ($)]]</f>
        <v>152800</v>
      </c>
    </row>
    <row r="842" spans="1:16" x14ac:dyDescent="0.3">
      <c r="A842" s="2" t="str">
        <f>"Influencer" &amp;ROW(Table3[[#This Row],[Influencer Name]])</f>
        <v>Influencer842</v>
      </c>
      <c r="B842" s="2" t="s">
        <v>1014</v>
      </c>
      <c r="C842" s="2" t="s">
        <v>1017</v>
      </c>
      <c r="D842" s="2" t="s">
        <v>1038</v>
      </c>
      <c r="E842" s="2" t="str">
        <f>VLOOKUP(TRIM(Table3[[#This Row],[Brand]]), brand[], MATCH("Category", brand[#Headers], 0), FALSE)</f>
        <v>Fashion &amp; Beauty</v>
      </c>
      <c r="F842" s="2" t="s">
        <v>1026</v>
      </c>
      <c r="G842" s="3">
        <v>6781000</v>
      </c>
      <c r="H842" s="15">
        <v>509.4</v>
      </c>
      <c r="I842" s="3">
        <v>12732000</v>
      </c>
      <c r="J842" s="3">
        <v>1185200</v>
      </c>
      <c r="K842" s="3" t="str">
        <f>IF(Table3[[#This Row],[Engagements]]&lt;100000, "low",IF(Table3[[#This Row],[Engagements]]&lt;500000,"medium","high"))</f>
        <v>high</v>
      </c>
      <c r="L842" s="3">
        <v>211220</v>
      </c>
      <c r="M842" s="2">
        <v>35440</v>
      </c>
      <c r="N842" s="2">
        <v>42520</v>
      </c>
      <c r="O842" s="3">
        <v>195500</v>
      </c>
      <c r="P842" s="9">
        <f>Table3[[#This Row],[Revenue Generated ($)]]-Table3[[#This Row],[Campaign Spend ($)]]</f>
        <v>152980</v>
      </c>
    </row>
    <row r="843" spans="1:16" x14ac:dyDescent="0.3">
      <c r="A843" s="2" t="str">
        <f>"Influencer" &amp;ROW(Table3[[#This Row],[Influencer Name]])</f>
        <v>Influencer843</v>
      </c>
      <c r="B843" s="2" t="s">
        <v>1015</v>
      </c>
      <c r="C843" s="2" t="s">
        <v>1018</v>
      </c>
      <c r="D843" s="2" t="s">
        <v>1036</v>
      </c>
      <c r="E843" s="2" t="str">
        <f>VLOOKUP(TRIM(Table3[[#This Row],[Brand]]), brand[], MATCH("Category", brand[#Headers], 0), FALSE)</f>
        <v>Fashion &amp; Beauty</v>
      </c>
      <c r="F843" s="2" t="s">
        <v>1027</v>
      </c>
      <c r="G843" s="3">
        <v>6789000</v>
      </c>
      <c r="H843" s="15">
        <v>510</v>
      </c>
      <c r="I843" s="3">
        <v>12747000</v>
      </c>
      <c r="J843" s="3">
        <v>1186600</v>
      </c>
      <c r="K843" s="3" t="str">
        <f>IF(Table3[[#This Row],[Engagements]]&lt;100000, "low",IF(Table3[[#This Row],[Engagements]]&lt;500000,"medium","high"))</f>
        <v>high</v>
      </c>
      <c r="L843" s="3">
        <v>211470</v>
      </c>
      <c r="M843" s="2">
        <v>35482</v>
      </c>
      <c r="N843" s="2">
        <v>42570</v>
      </c>
      <c r="O843" s="3">
        <v>195730</v>
      </c>
      <c r="P843" s="9">
        <f>Table3[[#This Row],[Revenue Generated ($)]]-Table3[[#This Row],[Campaign Spend ($)]]</f>
        <v>153160</v>
      </c>
    </row>
    <row r="844" spans="1:16" x14ac:dyDescent="0.3">
      <c r="A844" s="2" t="str">
        <f>"Influencer" &amp;ROW(Table3[[#This Row],[Influencer Name]])</f>
        <v>Influencer844</v>
      </c>
      <c r="B844" s="2" t="s">
        <v>1016</v>
      </c>
      <c r="C844" s="2" t="s">
        <v>1019</v>
      </c>
      <c r="D844" s="2" t="s">
        <v>1034</v>
      </c>
      <c r="E844" s="2" t="str">
        <f>VLOOKUP(TRIM(Table3[[#This Row],[Brand]]), brand[], MATCH("Category", brand[#Headers], 0), FALSE)</f>
        <v>Fashion &amp; Beauty</v>
      </c>
      <c r="F844" s="2" t="s">
        <v>1028</v>
      </c>
      <c r="G844" s="3">
        <v>6797000</v>
      </c>
      <c r="H844" s="15">
        <v>510.6</v>
      </c>
      <c r="I844" s="3">
        <v>12762000</v>
      </c>
      <c r="J844" s="3">
        <v>1188000</v>
      </c>
      <c r="K844" s="3" t="str">
        <f>IF(Table3[[#This Row],[Engagements]]&lt;100000, "low",IF(Table3[[#This Row],[Engagements]]&lt;500000,"medium","high"))</f>
        <v>high</v>
      </c>
      <c r="L844" s="3">
        <v>211720</v>
      </c>
      <c r="M844" s="2">
        <v>35524</v>
      </c>
      <c r="N844" s="2">
        <v>42620</v>
      </c>
      <c r="O844" s="3">
        <v>195960</v>
      </c>
      <c r="P844" s="9">
        <f>Table3[[#This Row],[Revenue Generated ($)]]-Table3[[#This Row],[Campaign Spend ($)]]</f>
        <v>153340</v>
      </c>
    </row>
    <row r="845" spans="1:16" x14ac:dyDescent="0.3">
      <c r="A845" s="2" t="str">
        <f>"Influencer" &amp;ROW(Table3[[#This Row],[Influencer Name]])</f>
        <v>Influencer845</v>
      </c>
      <c r="B845" s="2" t="s">
        <v>1014</v>
      </c>
      <c r="C845" s="2" t="s">
        <v>1020</v>
      </c>
      <c r="D845" s="2" t="s">
        <v>1033</v>
      </c>
      <c r="E845" s="2" t="str">
        <f>VLOOKUP(TRIM(Table3[[#This Row],[Brand]]), brand[], MATCH("Category", brand[#Headers], 0), FALSE)</f>
        <v>Fashion &amp; Beauty</v>
      </c>
      <c r="F845" s="2" t="s">
        <v>1029</v>
      </c>
      <c r="G845" s="3">
        <v>6805000</v>
      </c>
      <c r="H845" s="15">
        <v>511.2</v>
      </c>
      <c r="I845" s="3">
        <v>12777000</v>
      </c>
      <c r="J845" s="3">
        <v>1189400</v>
      </c>
      <c r="K845" s="3" t="str">
        <f>IF(Table3[[#This Row],[Engagements]]&lt;100000, "low",IF(Table3[[#This Row],[Engagements]]&lt;500000,"medium","high"))</f>
        <v>high</v>
      </c>
      <c r="L845" s="2">
        <v>211970</v>
      </c>
      <c r="M845" s="2">
        <v>35566</v>
      </c>
      <c r="N845" s="2">
        <v>42670</v>
      </c>
      <c r="O845" s="3">
        <v>196190</v>
      </c>
      <c r="P845" s="9">
        <f>Table3[[#This Row],[Revenue Generated ($)]]-Table3[[#This Row],[Campaign Spend ($)]]</f>
        <v>153520</v>
      </c>
    </row>
    <row r="846" spans="1:16" x14ac:dyDescent="0.3">
      <c r="A846" s="2" t="str">
        <f>"Influencer" &amp;ROW(Table3[[#This Row],[Influencer Name]])</f>
        <v>Influencer846</v>
      </c>
      <c r="B846" s="2" t="s">
        <v>1015</v>
      </c>
      <c r="C846" s="2" t="s">
        <v>1021</v>
      </c>
      <c r="D846" s="2" t="s">
        <v>1032</v>
      </c>
      <c r="E846" s="2" t="str">
        <f>VLOOKUP(TRIM(Table3[[#This Row],[Brand]]), brand[], MATCH("Category", brand[#Headers], 0), FALSE)</f>
        <v>Fashion &amp; Beauty</v>
      </c>
      <c r="F846" s="2" t="s">
        <v>1030</v>
      </c>
      <c r="G846" s="3">
        <v>6813000</v>
      </c>
      <c r="H846" s="15">
        <v>511.8</v>
      </c>
      <c r="I846" s="3">
        <v>12792000</v>
      </c>
      <c r="J846" s="3">
        <v>1190800</v>
      </c>
      <c r="K846" s="3" t="str">
        <f>IF(Table3[[#This Row],[Engagements]]&lt;100000, "low",IF(Table3[[#This Row],[Engagements]]&lt;500000,"medium","high"))</f>
        <v>high</v>
      </c>
      <c r="L846" s="3">
        <v>212220</v>
      </c>
      <c r="M846" s="2">
        <v>35608</v>
      </c>
      <c r="N846" s="2">
        <v>42720</v>
      </c>
      <c r="O846" s="3">
        <v>196420</v>
      </c>
      <c r="P846" s="9">
        <f>Table3[[#This Row],[Revenue Generated ($)]]-Table3[[#This Row],[Campaign Spend ($)]]</f>
        <v>153700</v>
      </c>
    </row>
    <row r="847" spans="1:16" x14ac:dyDescent="0.3">
      <c r="A847" s="2" t="str">
        <f>"Influencer" &amp;ROW(Table3[[#This Row],[Influencer Name]])</f>
        <v>Influencer847</v>
      </c>
      <c r="B847" s="2" t="s">
        <v>1016</v>
      </c>
      <c r="C847" s="2" t="s">
        <v>1017</v>
      </c>
      <c r="D847" s="2" t="s">
        <v>1035</v>
      </c>
      <c r="E847" s="2" t="str">
        <f>VLOOKUP(TRIM(Table3[[#This Row],[Brand]]), brand[], MATCH("Category", brand[#Headers], 0), FALSE)</f>
        <v>Fashion &amp; Beauty</v>
      </c>
      <c r="F847" s="2" t="s">
        <v>1031</v>
      </c>
      <c r="G847" s="3">
        <v>6821000</v>
      </c>
      <c r="H847" s="15">
        <v>512.4</v>
      </c>
      <c r="I847" s="3">
        <v>12807000</v>
      </c>
      <c r="J847" s="3">
        <v>1192200</v>
      </c>
      <c r="K847" s="3" t="str">
        <f>IF(Table3[[#This Row],[Engagements]]&lt;100000, "low",IF(Table3[[#This Row],[Engagements]]&lt;500000,"medium","high"))</f>
        <v>high</v>
      </c>
      <c r="L847" s="3">
        <v>212470</v>
      </c>
      <c r="M847" s="2">
        <v>35650</v>
      </c>
      <c r="N847" s="2">
        <v>42770</v>
      </c>
      <c r="O847" s="3">
        <v>196650</v>
      </c>
      <c r="P847" s="9">
        <f>Table3[[#This Row],[Revenue Generated ($)]]-Table3[[#This Row],[Campaign Spend ($)]]</f>
        <v>153880</v>
      </c>
    </row>
    <row r="848" spans="1:16" x14ac:dyDescent="0.3">
      <c r="A848" s="2" t="str">
        <f>"Influencer" &amp;ROW(Table3[[#This Row],[Influencer Name]])</f>
        <v>Influencer848</v>
      </c>
      <c r="B848" s="2" t="s">
        <v>1014</v>
      </c>
      <c r="C848" s="2" t="s">
        <v>1018</v>
      </c>
      <c r="D848" s="2" t="s">
        <v>1037</v>
      </c>
      <c r="E848" s="2" t="str">
        <f>VLOOKUP(TRIM(Table3[[#This Row],[Brand]]), brand[], MATCH("Category", brand[#Headers], 0), FALSE)</f>
        <v>Fashion &amp; Beauty</v>
      </c>
      <c r="F848" s="2" t="s">
        <v>1026</v>
      </c>
      <c r="G848" s="3">
        <v>6829000</v>
      </c>
      <c r="H848" s="15">
        <v>513</v>
      </c>
      <c r="I848" s="3">
        <v>12822000</v>
      </c>
      <c r="J848" s="3">
        <v>1193600</v>
      </c>
      <c r="K848" s="3" t="str">
        <f>IF(Table3[[#This Row],[Engagements]]&lt;100000, "low",IF(Table3[[#This Row],[Engagements]]&lt;500000,"medium","high"))</f>
        <v>high</v>
      </c>
      <c r="L848" s="3">
        <v>212720</v>
      </c>
      <c r="M848" s="2">
        <v>35692</v>
      </c>
      <c r="N848" s="2">
        <v>42820</v>
      </c>
      <c r="O848" s="3">
        <v>196880</v>
      </c>
      <c r="P848" s="9">
        <f>Table3[[#This Row],[Revenue Generated ($)]]-Table3[[#This Row],[Campaign Spend ($)]]</f>
        <v>154060</v>
      </c>
    </row>
    <row r="849" spans="1:16" ht="33" x14ac:dyDescent="0.3">
      <c r="A849" s="2" t="str">
        <f>"Influencer" &amp;ROW(Table3[[#This Row],[Influencer Name]])</f>
        <v>Influencer849</v>
      </c>
      <c r="B849" s="2" t="s">
        <v>1015</v>
      </c>
      <c r="C849" s="2" t="s">
        <v>1019</v>
      </c>
      <c r="D849" s="2" t="s">
        <v>1073</v>
      </c>
      <c r="E849" s="2" t="str">
        <f>VLOOKUP(TRIM(Table3[[#This Row],[Brand]]), brand[], MATCH("Category", brand[#Headers], 0), FALSE)</f>
        <v>Food &amp; Beverages</v>
      </c>
      <c r="F849" s="2" t="s">
        <v>1027</v>
      </c>
      <c r="G849" s="3">
        <v>6837000</v>
      </c>
      <c r="H849" s="15">
        <v>513.6</v>
      </c>
      <c r="I849" s="3">
        <v>12837000</v>
      </c>
      <c r="J849" s="3">
        <v>1195000</v>
      </c>
      <c r="K849" s="3" t="str">
        <f>IF(Table3[[#This Row],[Engagements]]&lt;100000, "low",IF(Table3[[#This Row],[Engagements]]&lt;500000,"medium","high"))</f>
        <v>high</v>
      </c>
      <c r="L849" s="3">
        <v>212970</v>
      </c>
      <c r="M849" s="2">
        <v>35734</v>
      </c>
      <c r="N849" s="2">
        <v>42870</v>
      </c>
      <c r="O849" s="3">
        <v>197110</v>
      </c>
      <c r="P849" s="9">
        <f>Table3[[#This Row],[Revenue Generated ($)]]-Table3[[#This Row],[Campaign Spend ($)]]</f>
        <v>154240</v>
      </c>
    </row>
    <row r="850" spans="1:16" x14ac:dyDescent="0.3">
      <c r="A850" s="2" t="str">
        <f>"Influencer" &amp;ROW(Table3[[#This Row],[Influencer Name]])</f>
        <v>Influencer850</v>
      </c>
      <c r="B850" s="2" t="s">
        <v>1016</v>
      </c>
      <c r="C850" s="2" t="s">
        <v>1019</v>
      </c>
      <c r="D850" s="2" t="s">
        <v>1037</v>
      </c>
      <c r="E850" s="2" t="str">
        <f>VLOOKUP(TRIM(Table3[[#This Row],[Brand]]), brand[], MATCH("Category", brand[#Headers], 0), FALSE)</f>
        <v>Fashion &amp; Beauty</v>
      </c>
      <c r="F850" s="2" t="s">
        <v>1028</v>
      </c>
      <c r="G850" s="3">
        <v>6845000</v>
      </c>
      <c r="H850" s="15">
        <v>514.20000000000005</v>
      </c>
      <c r="I850" s="3">
        <v>12852000</v>
      </c>
      <c r="J850" s="3">
        <v>1196400</v>
      </c>
      <c r="K850" s="3" t="str">
        <f>IF(Table3[[#This Row],[Engagements]]&lt;100000, "low",IF(Table3[[#This Row],[Engagements]]&lt;500000,"medium","high"))</f>
        <v>high</v>
      </c>
      <c r="L850" s="2">
        <v>213220</v>
      </c>
      <c r="M850" s="2">
        <v>35776</v>
      </c>
      <c r="N850" s="2">
        <v>42920</v>
      </c>
      <c r="O850" s="3">
        <v>197340</v>
      </c>
      <c r="P850" s="9">
        <f>Table3[[#This Row],[Revenue Generated ($)]]-Table3[[#This Row],[Campaign Spend ($)]]</f>
        <v>154420</v>
      </c>
    </row>
    <row r="851" spans="1:16" x14ac:dyDescent="0.3">
      <c r="A851" s="2" t="str">
        <f>"Influencer" &amp;ROW(Table3[[#This Row],[Influencer Name]])</f>
        <v>Influencer851</v>
      </c>
      <c r="B851" s="2" t="s">
        <v>1014</v>
      </c>
      <c r="C851" s="2" t="s">
        <v>1019</v>
      </c>
      <c r="D851" s="2" t="s">
        <v>1037</v>
      </c>
      <c r="E851" s="2" t="str">
        <f>VLOOKUP(TRIM(Table3[[#This Row],[Brand]]), brand[], MATCH("Category", brand[#Headers], 0), FALSE)</f>
        <v>Fashion &amp; Beauty</v>
      </c>
      <c r="F851" s="2" t="s">
        <v>1029</v>
      </c>
      <c r="G851" s="3">
        <v>6853000</v>
      </c>
      <c r="H851" s="15">
        <v>514.79999999999995</v>
      </c>
      <c r="I851" s="3">
        <v>12867000</v>
      </c>
      <c r="J851" s="3">
        <v>1197800</v>
      </c>
      <c r="K851" s="3" t="str">
        <f>IF(Table3[[#This Row],[Engagements]]&lt;100000, "low",IF(Table3[[#This Row],[Engagements]]&lt;500000,"medium","high"))</f>
        <v>high</v>
      </c>
      <c r="L851" s="3">
        <v>213470</v>
      </c>
      <c r="M851" s="2">
        <v>35818</v>
      </c>
      <c r="N851" s="2">
        <v>42970</v>
      </c>
      <c r="O851" s="3">
        <v>197570</v>
      </c>
      <c r="P851" s="9">
        <f>Table3[[#This Row],[Revenue Generated ($)]]-Table3[[#This Row],[Campaign Spend ($)]]</f>
        <v>154600</v>
      </c>
    </row>
    <row r="852" spans="1:16" x14ac:dyDescent="0.3">
      <c r="A852" s="2" t="str">
        <f>"Influencer" &amp;ROW(Table3[[#This Row],[Influencer Name]])</f>
        <v>Influencer852</v>
      </c>
      <c r="B852" s="2" t="s">
        <v>1015</v>
      </c>
      <c r="C852" s="2" t="s">
        <v>1019</v>
      </c>
      <c r="D852" t="s">
        <v>1039</v>
      </c>
      <c r="E852" t="str">
        <f>VLOOKUP(TRIM(Table3[[#This Row],[Brand]]), brand[], MATCH("Category", brand[#Headers], 0), FALSE)</f>
        <v>E-commerce &amp; Online Services</v>
      </c>
      <c r="F852" s="2" t="s">
        <v>1030</v>
      </c>
      <c r="G852" s="3">
        <v>6861000</v>
      </c>
      <c r="H852" s="15">
        <v>515.4</v>
      </c>
      <c r="I852" s="3">
        <v>12882000</v>
      </c>
      <c r="J852" s="3">
        <v>1199200</v>
      </c>
      <c r="K852" s="3" t="str">
        <f>IF(Table3[[#This Row],[Engagements]]&lt;100000, "low",IF(Table3[[#This Row],[Engagements]]&lt;500000,"medium","high"))</f>
        <v>high</v>
      </c>
      <c r="L852" s="3">
        <v>213720</v>
      </c>
      <c r="M852" s="2">
        <v>35860</v>
      </c>
      <c r="N852" s="2">
        <v>43020</v>
      </c>
      <c r="O852" s="3">
        <v>197800</v>
      </c>
      <c r="P852" s="9">
        <f>Table3[[#This Row],[Revenue Generated ($)]]-Table3[[#This Row],[Campaign Spend ($)]]</f>
        <v>154780</v>
      </c>
    </row>
    <row r="853" spans="1:16" x14ac:dyDescent="0.3">
      <c r="A853" s="2" t="str">
        <f>"Influencer" &amp;ROW(Table3[[#This Row],[Influencer Name]])</f>
        <v>Influencer853</v>
      </c>
      <c r="B853" s="2" t="s">
        <v>1016</v>
      </c>
      <c r="C853" s="2" t="s">
        <v>1019</v>
      </c>
      <c r="D853" t="s">
        <v>1040</v>
      </c>
      <c r="E853" t="str">
        <f>VLOOKUP(TRIM(Table3[[#This Row],[Brand]]), brand[], MATCH("Category", brand[#Headers], 0), FALSE)</f>
        <v>E-commerce &amp; Online Services</v>
      </c>
      <c r="F853" s="2" t="s">
        <v>1031</v>
      </c>
      <c r="G853" s="3">
        <v>6869000</v>
      </c>
      <c r="H853" s="15">
        <v>516</v>
      </c>
      <c r="I853" s="3">
        <v>12897000</v>
      </c>
      <c r="J853" s="3">
        <v>1200600</v>
      </c>
      <c r="K853" s="3" t="str">
        <f>IF(Table3[[#This Row],[Engagements]]&lt;100000, "low",IF(Table3[[#This Row],[Engagements]]&lt;500000,"medium","high"))</f>
        <v>high</v>
      </c>
      <c r="L853" s="3">
        <v>213970</v>
      </c>
      <c r="M853" s="2">
        <v>35902</v>
      </c>
      <c r="N853" s="2">
        <v>43070</v>
      </c>
      <c r="O853" s="3">
        <v>198030</v>
      </c>
      <c r="P853" s="9">
        <f>Table3[[#This Row],[Revenue Generated ($)]]-Table3[[#This Row],[Campaign Spend ($)]]</f>
        <v>154960</v>
      </c>
    </row>
    <row r="854" spans="1:16" x14ac:dyDescent="0.3">
      <c r="A854" s="2" t="str">
        <f>"Influencer" &amp;ROW(Table3[[#This Row],[Influencer Name]])</f>
        <v>Influencer854</v>
      </c>
      <c r="B854" s="2" t="s">
        <v>1014</v>
      </c>
      <c r="C854" s="2" t="s">
        <v>1019</v>
      </c>
      <c r="D854" t="s">
        <v>1041</v>
      </c>
      <c r="E854" t="str">
        <f>VLOOKUP(TRIM(Table3[[#This Row],[Brand]]), brand[], MATCH("Category", brand[#Headers], 0), FALSE)</f>
        <v>E-commerce &amp; Online Services</v>
      </c>
      <c r="F854" s="2" t="s">
        <v>1026</v>
      </c>
      <c r="G854" s="3">
        <v>6877000</v>
      </c>
      <c r="H854" s="15">
        <v>516.6</v>
      </c>
      <c r="I854" s="3">
        <v>12912000</v>
      </c>
      <c r="J854" s="3">
        <v>1202000</v>
      </c>
      <c r="K854" s="3" t="str">
        <f>IF(Table3[[#This Row],[Engagements]]&lt;100000, "low",IF(Table3[[#This Row],[Engagements]]&lt;500000,"medium","high"))</f>
        <v>high</v>
      </c>
      <c r="L854" s="3">
        <v>214220</v>
      </c>
      <c r="M854" s="2">
        <v>35944</v>
      </c>
      <c r="N854" s="2">
        <v>43120</v>
      </c>
      <c r="O854" s="3">
        <v>198260</v>
      </c>
      <c r="P854" s="9">
        <f>Table3[[#This Row],[Revenue Generated ($)]]-Table3[[#This Row],[Campaign Spend ($)]]</f>
        <v>155140</v>
      </c>
    </row>
    <row r="855" spans="1:16" x14ac:dyDescent="0.3">
      <c r="A855" s="2" t="str">
        <f>"Influencer" &amp;ROW(Table3[[#This Row],[Influencer Name]])</f>
        <v>Influencer855</v>
      </c>
      <c r="B855" s="2" t="s">
        <v>1015</v>
      </c>
      <c r="C855" s="2" t="s">
        <v>1019</v>
      </c>
      <c r="D855" t="s">
        <v>1042</v>
      </c>
      <c r="E855" t="str">
        <f>VLOOKUP(TRIM(Table3[[#This Row],[Brand]]), brand[], MATCH("Category", brand[#Headers], 0), FALSE)</f>
        <v>E-commerce &amp; Online Services</v>
      </c>
      <c r="F855" s="2" t="s">
        <v>1027</v>
      </c>
      <c r="G855" s="3">
        <v>6885000</v>
      </c>
      <c r="H855" s="15">
        <v>517.20000000000005</v>
      </c>
      <c r="I855" s="3">
        <v>12927000</v>
      </c>
      <c r="J855" s="3">
        <v>1203400</v>
      </c>
      <c r="K855" s="3" t="str">
        <f>IF(Table3[[#This Row],[Engagements]]&lt;100000, "low",IF(Table3[[#This Row],[Engagements]]&lt;500000,"medium","high"))</f>
        <v>high</v>
      </c>
      <c r="L855" s="2">
        <v>214470</v>
      </c>
      <c r="M855" s="2">
        <v>35986</v>
      </c>
      <c r="N855" s="2">
        <v>43170</v>
      </c>
      <c r="O855" s="3">
        <v>198490</v>
      </c>
      <c r="P855" s="9">
        <f>Table3[[#This Row],[Revenue Generated ($)]]-Table3[[#This Row],[Campaign Spend ($)]]</f>
        <v>155320</v>
      </c>
    </row>
    <row r="856" spans="1:16" x14ac:dyDescent="0.3">
      <c r="A856" s="2" t="str">
        <f>"Influencer" &amp;ROW(Table3[[#This Row],[Influencer Name]])</f>
        <v>Influencer856</v>
      </c>
      <c r="B856" s="2" t="s">
        <v>1016</v>
      </c>
      <c r="C856" s="2" t="s">
        <v>1019</v>
      </c>
      <c r="D856" t="s">
        <v>1043</v>
      </c>
      <c r="E856" t="str">
        <f>VLOOKUP(TRIM(Table3[[#This Row],[Brand]]), brand[], MATCH("Category", brand[#Headers], 0), FALSE)</f>
        <v>E-commerce &amp; Online Services</v>
      </c>
      <c r="F856" s="2" t="s">
        <v>1028</v>
      </c>
      <c r="G856" s="3">
        <v>6893000</v>
      </c>
      <c r="H856" s="15">
        <v>517.79999999999995</v>
      </c>
      <c r="I856" s="3">
        <v>12942000</v>
      </c>
      <c r="J856" s="3">
        <v>1204800</v>
      </c>
      <c r="K856" s="3" t="str">
        <f>IF(Table3[[#This Row],[Engagements]]&lt;100000, "low",IF(Table3[[#This Row],[Engagements]]&lt;500000,"medium","high"))</f>
        <v>high</v>
      </c>
      <c r="L856" s="3">
        <v>214720</v>
      </c>
      <c r="M856" s="2">
        <v>36028</v>
      </c>
      <c r="N856" s="2">
        <v>43220</v>
      </c>
      <c r="O856" s="3">
        <v>198720</v>
      </c>
      <c r="P856" s="9">
        <f>Table3[[#This Row],[Revenue Generated ($)]]-Table3[[#This Row],[Campaign Spend ($)]]</f>
        <v>155500</v>
      </c>
    </row>
    <row r="857" spans="1:16" ht="33" x14ac:dyDescent="0.3">
      <c r="A857" s="2" t="str">
        <f>"Influencer" &amp;ROW(Table3[[#This Row],[Influencer Name]])</f>
        <v>Influencer857</v>
      </c>
      <c r="B857" s="2" t="s">
        <v>1014</v>
      </c>
      <c r="C857" s="2" t="s">
        <v>1019</v>
      </c>
      <c r="D857" s="2" t="s">
        <v>1044</v>
      </c>
      <c r="E857" s="2" t="str">
        <f>VLOOKUP(TRIM(Table3[[#This Row],[Brand]]), brand[], MATCH("Category", brand[#Headers], 0), FALSE)</f>
        <v>Technology &amp; Gadgets</v>
      </c>
      <c r="F857" s="2" t="s">
        <v>1029</v>
      </c>
      <c r="G857" s="3">
        <v>6901000</v>
      </c>
      <c r="H857" s="15">
        <v>518.4</v>
      </c>
      <c r="I857" s="3">
        <v>12957000</v>
      </c>
      <c r="J857" s="3">
        <v>1206200</v>
      </c>
      <c r="K857" s="3" t="str">
        <f>IF(Table3[[#This Row],[Engagements]]&lt;100000, "low",IF(Table3[[#This Row],[Engagements]]&lt;500000,"medium","high"))</f>
        <v>high</v>
      </c>
      <c r="L857" s="3">
        <v>214970</v>
      </c>
      <c r="M857" s="2">
        <v>36070</v>
      </c>
      <c r="N857" s="2">
        <v>43270</v>
      </c>
      <c r="O857" s="3">
        <v>198950</v>
      </c>
      <c r="P857" s="9">
        <f>Table3[[#This Row],[Revenue Generated ($)]]-Table3[[#This Row],[Campaign Spend ($)]]</f>
        <v>155680</v>
      </c>
    </row>
    <row r="858" spans="1:16" ht="33" x14ac:dyDescent="0.3">
      <c r="A858" s="2" t="str">
        <f>"Influencer" &amp;ROW(Table3[[#This Row],[Influencer Name]])</f>
        <v>Influencer858</v>
      </c>
      <c r="B858" s="2" t="s">
        <v>1015</v>
      </c>
      <c r="C858" s="2" t="s">
        <v>1019</v>
      </c>
      <c r="D858" s="2" t="s">
        <v>1045</v>
      </c>
      <c r="E858" s="2" t="str">
        <f>VLOOKUP(TRIM(Table3[[#This Row],[Brand]]), brand[], MATCH("Category", brand[#Headers], 0), FALSE)</f>
        <v>Technology &amp; Gadgets</v>
      </c>
      <c r="F858" s="2" t="s">
        <v>1030</v>
      </c>
      <c r="G858" s="3">
        <v>6909000</v>
      </c>
      <c r="H858" s="15">
        <v>519</v>
      </c>
      <c r="I858" s="3">
        <v>12972000</v>
      </c>
      <c r="J858" s="3">
        <v>1207600</v>
      </c>
      <c r="K858" s="3" t="str">
        <f>IF(Table3[[#This Row],[Engagements]]&lt;100000, "low",IF(Table3[[#This Row],[Engagements]]&lt;500000,"medium","high"))</f>
        <v>high</v>
      </c>
      <c r="L858" s="3">
        <v>215220</v>
      </c>
      <c r="M858" s="2">
        <v>36112</v>
      </c>
      <c r="N858" s="2">
        <v>43320</v>
      </c>
      <c r="O858" s="3">
        <v>199180</v>
      </c>
      <c r="P858" s="9">
        <f>Table3[[#This Row],[Revenue Generated ($)]]-Table3[[#This Row],[Campaign Spend ($)]]</f>
        <v>155860</v>
      </c>
    </row>
    <row r="859" spans="1:16" ht="33" x14ac:dyDescent="0.3">
      <c r="A859" s="2" t="str">
        <f>"Influencer" &amp;ROW(Table3[[#This Row],[Influencer Name]])</f>
        <v>Influencer859</v>
      </c>
      <c r="B859" s="2" t="s">
        <v>1016</v>
      </c>
      <c r="C859" s="2" t="s">
        <v>1019</v>
      </c>
      <c r="D859" s="2" t="s">
        <v>1046</v>
      </c>
      <c r="E859" s="2" t="str">
        <f>VLOOKUP(TRIM(Table3[[#This Row],[Brand]]), brand[], MATCH("Category", brand[#Headers], 0), FALSE)</f>
        <v>Technology &amp; Gadgets</v>
      </c>
      <c r="F859" s="2" t="s">
        <v>1031</v>
      </c>
      <c r="G859" s="3">
        <v>6917000</v>
      </c>
      <c r="H859" s="15">
        <v>519.6</v>
      </c>
      <c r="I859" s="3">
        <v>12987000</v>
      </c>
      <c r="J859" s="3">
        <v>1209000</v>
      </c>
      <c r="K859" s="3" t="str">
        <f>IF(Table3[[#This Row],[Engagements]]&lt;100000, "low",IF(Table3[[#This Row],[Engagements]]&lt;500000,"medium","high"))</f>
        <v>high</v>
      </c>
      <c r="L859" s="3">
        <v>215470</v>
      </c>
      <c r="M859" s="2">
        <v>36154</v>
      </c>
      <c r="N859" s="2">
        <v>43370</v>
      </c>
      <c r="O859" s="3">
        <v>199410</v>
      </c>
      <c r="P859" s="9">
        <f>Table3[[#This Row],[Revenue Generated ($)]]-Table3[[#This Row],[Campaign Spend ($)]]</f>
        <v>156040</v>
      </c>
    </row>
    <row r="860" spans="1:16" x14ac:dyDescent="0.3">
      <c r="A860" s="2" t="str">
        <f>"Influencer" &amp;ROW(Table3[[#This Row],[Influencer Name]])</f>
        <v>Influencer860</v>
      </c>
      <c r="B860" s="2" t="s">
        <v>1014</v>
      </c>
      <c r="C860" s="2" t="s">
        <v>1020</v>
      </c>
      <c r="D860" s="2" t="s">
        <v>1047</v>
      </c>
      <c r="E860" s="2" t="str">
        <f>VLOOKUP(TRIM(Table3[[#This Row],[Brand]]), brand[], MATCH("Category", brand[#Headers], 0), FALSE)</f>
        <v>Lifestyle &amp; Fitness</v>
      </c>
      <c r="F860" s="2" t="s">
        <v>1026</v>
      </c>
      <c r="G860" s="3">
        <v>6925000</v>
      </c>
      <c r="H860" s="15">
        <v>520.20000000000005</v>
      </c>
      <c r="I860" s="3">
        <v>13002000</v>
      </c>
      <c r="J860" s="3">
        <v>1210400</v>
      </c>
      <c r="K860" s="3" t="str">
        <f>IF(Table3[[#This Row],[Engagements]]&lt;100000, "low",IF(Table3[[#This Row],[Engagements]]&lt;500000,"medium","high"))</f>
        <v>high</v>
      </c>
      <c r="L860" s="2">
        <v>215720</v>
      </c>
      <c r="M860" s="2">
        <v>36196</v>
      </c>
      <c r="N860" s="2">
        <v>43420</v>
      </c>
      <c r="O860" s="3">
        <v>199640</v>
      </c>
      <c r="P860" s="9">
        <f>Table3[[#This Row],[Revenue Generated ($)]]-Table3[[#This Row],[Campaign Spend ($)]]</f>
        <v>156220</v>
      </c>
    </row>
    <row r="861" spans="1:16" x14ac:dyDescent="0.3">
      <c r="A861" s="2" t="str">
        <f>"Influencer" &amp;ROW(Table3[[#This Row],[Influencer Name]])</f>
        <v>Influencer861</v>
      </c>
      <c r="B861" s="2" t="s">
        <v>1015</v>
      </c>
      <c r="C861" s="2" t="s">
        <v>1021</v>
      </c>
      <c r="D861" s="2" t="s">
        <v>1048</v>
      </c>
      <c r="E861" s="2" t="str">
        <f>VLOOKUP(TRIM(Table3[[#This Row],[Brand]]), brand[], MATCH("Category", brand[#Headers], 0), FALSE)</f>
        <v>Lifestyle &amp; Fitness</v>
      </c>
      <c r="F861" s="2" t="s">
        <v>1027</v>
      </c>
      <c r="G861" s="3">
        <v>6933000</v>
      </c>
      <c r="H861" s="15">
        <v>520.79999999999995</v>
      </c>
      <c r="I861" s="3">
        <v>13017000</v>
      </c>
      <c r="J861" s="3">
        <v>1211800</v>
      </c>
      <c r="K861" s="3" t="str">
        <f>IF(Table3[[#This Row],[Engagements]]&lt;100000, "low",IF(Table3[[#This Row],[Engagements]]&lt;500000,"medium","high"))</f>
        <v>high</v>
      </c>
      <c r="L861" s="3">
        <v>215970</v>
      </c>
      <c r="M861" s="2">
        <v>36238</v>
      </c>
      <c r="N861" s="2">
        <v>43470</v>
      </c>
      <c r="O861" s="3">
        <v>199870</v>
      </c>
      <c r="P861" s="9">
        <f>Table3[[#This Row],[Revenue Generated ($)]]-Table3[[#This Row],[Campaign Spend ($)]]</f>
        <v>156400</v>
      </c>
    </row>
    <row r="862" spans="1:16" x14ac:dyDescent="0.3">
      <c r="A862" s="2" t="str">
        <f>"Influencer" &amp;ROW(Table3[[#This Row],[Influencer Name]])</f>
        <v>Influencer862</v>
      </c>
      <c r="B862" s="2" t="s">
        <v>1016</v>
      </c>
      <c r="C862" s="2" t="s">
        <v>1017</v>
      </c>
      <c r="D862" t="s">
        <v>1049</v>
      </c>
      <c r="E862" t="str">
        <f>VLOOKUP(TRIM(Table3[[#This Row],[Brand]]), brand[], MATCH("Category", brand[#Headers], 0), FALSE)</f>
        <v>Food &amp; Beverages</v>
      </c>
      <c r="F862" s="2" t="s">
        <v>1028</v>
      </c>
      <c r="G862" s="3">
        <v>6941000</v>
      </c>
      <c r="H862" s="15">
        <v>521.4</v>
      </c>
      <c r="I862" s="3">
        <v>13032000</v>
      </c>
      <c r="J862" s="3">
        <v>1213200</v>
      </c>
      <c r="K862" s="3" t="str">
        <f>IF(Table3[[#This Row],[Engagements]]&lt;100000, "low",IF(Table3[[#This Row],[Engagements]]&lt;500000,"medium","high"))</f>
        <v>high</v>
      </c>
      <c r="L862" s="3">
        <v>216220</v>
      </c>
      <c r="M862" s="2">
        <v>36280</v>
      </c>
      <c r="N862" s="2">
        <v>43520</v>
      </c>
      <c r="O862" s="3">
        <v>200100</v>
      </c>
      <c r="P862" s="9">
        <f>Table3[[#This Row],[Revenue Generated ($)]]-Table3[[#This Row],[Campaign Spend ($)]]</f>
        <v>156580</v>
      </c>
    </row>
    <row r="863" spans="1:16" x14ac:dyDescent="0.3">
      <c r="A863" s="2" t="str">
        <f>"Influencer" &amp;ROW(Table3[[#This Row],[Influencer Name]])</f>
        <v>Influencer863</v>
      </c>
      <c r="B863" s="2" t="s">
        <v>1014</v>
      </c>
      <c r="C863" s="2" t="s">
        <v>1018</v>
      </c>
      <c r="D863" t="s">
        <v>1074</v>
      </c>
      <c r="E863" t="str">
        <f>VLOOKUP(TRIM(Table3[[#This Row],[Brand]]), brand[], MATCH("Category", brand[#Headers], 0), FALSE)</f>
        <v>Food &amp; Beverages</v>
      </c>
      <c r="F863" s="2" t="s">
        <v>1029</v>
      </c>
      <c r="G863" s="3">
        <v>6949000</v>
      </c>
      <c r="H863" s="15">
        <v>522</v>
      </c>
      <c r="I863" s="3">
        <v>13047000</v>
      </c>
      <c r="J863" s="3">
        <v>1214600</v>
      </c>
      <c r="K863" s="3" t="str">
        <f>IF(Table3[[#This Row],[Engagements]]&lt;100000, "low",IF(Table3[[#This Row],[Engagements]]&lt;500000,"medium","high"))</f>
        <v>high</v>
      </c>
      <c r="L863" s="3">
        <v>216470</v>
      </c>
      <c r="M863" s="2">
        <v>36322</v>
      </c>
      <c r="N863" s="2">
        <v>43570</v>
      </c>
      <c r="O863" s="3">
        <v>200330</v>
      </c>
      <c r="P863" s="9">
        <f>Table3[[#This Row],[Revenue Generated ($)]]-Table3[[#This Row],[Campaign Spend ($)]]</f>
        <v>156760</v>
      </c>
    </row>
    <row r="864" spans="1:16" x14ac:dyDescent="0.3">
      <c r="A864" s="2" t="str">
        <f>"Influencer" &amp;ROW(Table3[[#This Row],[Influencer Name]])</f>
        <v>Influencer864</v>
      </c>
      <c r="B864" s="2" t="s">
        <v>1015</v>
      </c>
      <c r="C864" s="2" t="s">
        <v>1019</v>
      </c>
      <c r="D864" t="s">
        <v>1050</v>
      </c>
      <c r="E864" t="str">
        <f>VLOOKUP(TRIM(Table3[[#This Row],[Brand]]), brand[], MATCH("Category", brand[#Headers], 0), FALSE)</f>
        <v>Food &amp; Beverages</v>
      </c>
      <c r="F864" s="2" t="s">
        <v>1030</v>
      </c>
      <c r="G864" s="3">
        <v>6957000</v>
      </c>
      <c r="H864" s="15">
        <v>522.6</v>
      </c>
      <c r="I864" s="3">
        <v>13062000</v>
      </c>
      <c r="J864" s="3">
        <v>1216000</v>
      </c>
      <c r="K864" s="3" t="str">
        <f>IF(Table3[[#This Row],[Engagements]]&lt;100000, "low",IF(Table3[[#This Row],[Engagements]]&lt;500000,"medium","high"))</f>
        <v>high</v>
      </c>
      <c r="L864" s="3">
        <v>216720</v>
      </c>
      <c r="M864" s="2">
        <v>36364</v>
      </c>
      <c r="N864" s="2">
        <v>43620</v>
      </c>
      <c r="O864" s="3">
        <v>200560</v>
      </c>
      <c r="P864" s="9">
        <f>Table3[[#This Row],[Revenue Generated ($)]]-Table3[[#This Row],[Campaign Spend ($)]]</f>
        <v>156940</v>
      </c>
    </row>
    <row r="865" spans="1:16" x14ac:dyDescent="0.3">
      <c r="A865" s="2" t="str">
        <f>"Influencer" &amp;ROW(Table3[[#This Row],[Influencer Name]])</f>
        <v>Influencer865</v>
      </c>
      <c r="B865" s="2" t="s">
        <v>1016</v>
      </c>
      <c r="C865" s="2" t="s">
        <v>1020</v>
      </c>
      <c r="D865" t="s">
        <v>1051</v>
      </c>
      <c r="E865" t="str">
        <f>VLOOKUP(TRIM(Table3[[#This Row],[Brand]]), brand[], MATCH("Category", brand[#Headers], 0), FALSE)</f>
        <v>Food &amp; Beverages</v>
      </c>
      <c r="F865" s="2" t="s">
        <v>1031</v>
      </c>
      <c r="G865" s="3">
        <v>6965000</v>
      </c>
      <c r="H865" s="15">
        <v>523.20000000000005</v>
      </c>
      <c r="I865" s="3">
        <v>13077000</v>
      </c>
      <c r="J865" s="3">
        <v>1217400</v>
      </c>
      <c r="K865" s="3" t="str">
        <f>IF(Table3[[#This Row],[Engagements]]&lt;100000, "low",IF(Table3[[#This Row],[Engagements]]&lt;500000,"medium","high"))</f>
        <v>high</v>
      </c>
      <c r="L865" s="2">
        <v>216970</v>
      </c>
      <c r="M865" s="2">
        <v>36406</v>
      </c>
      <c r="N865" s="2">
        <v>43670</v>
      </c>
      <c r="O865" s="3">
        <v>200790</v>
      </c>
      <c r="P865" s="9">
        <f>Table3[[#This Row],[Revenue Generated ($)]]-Table3[[#This Row],[Campaign Spend ($)]]</f>
        <v>157120</v>
      </c>
    </row>
    <row r="866" spans="1:16" x14ac:dyDescent="0.3">
      <c r="A866" s="2" t="str">
        <f>"Influencer" &amp;ROW(Table3[[#This Row],[Influencer Name]])</f>
        <v>Influencer866</v>
      </c>
      <c r="B866" s="2" t="s">
        <v>1014</v>
      </c>
      <c r="C866" s="2" t="s">
        <v>1021</v>
      </c>
      <c r="D866" s="2" t="s">
        <v>1038</v>
      </c>
      <c r="E866" s="2" t="str">
        <f>VLOOKUP(TRIM(Table3[[#This Row],[Brand]]), brand[], MATCH("Category", brand[#Headers], 0), FALSE)</f>
        <v>Fashion &amp; Beauty</v>
      </c>
      <c r="F866" s="2" t="s">
        <v>1026</v>
      </c>
      <c r="G866" s="3">
        <v>6973000</v>
      </c>
      <c r="H866" s="15">
        <v>523.79999999999995</v>
      </c>
      <c r="I866" s="3">
        <v>13092000</v>
      </c>
      <c r="J866" s="3">
        <v>1218800</v>
      </c>
      <c r="K866" s="3" t="str">
        <f>IF(Table3[[#This Row],[Engagements]]&lt;100000, "low",IF(Table3[[#This Row],[Engagements]]&lt;500000,"medium","high"))</f>
        <v>high</v>
      </c>
      <c r="L866" s="3">
        <v>217220</v>
      </c>
      <c r="M866" s="2">
        <v>36448</v>
      </c>
      <c r="N866" s="2">
        <v>43720</v>
      </c>
      <c r="O866" s="3">
        <v>201020</v>
      </c>
      <c r="P866" s="9">
        <f>Table3[[#This Row],[Revenue Generated ($)]]-Table3[[#This Row],[Campaign Spend ($)]]</f>
        <v>157300</v>
      </c>
    </row>
    <row r="867" spans="1:16" x14ac:dyDescent="0.3">
      <c r="A867" s="2" t="str">
        <f>"Influencer" &amp;ROW(Table3[[#This Row],[Influencer Name]])</f>
        <v>Influencer867</v>
      </c>
      <c r="B867" s="2" t="s">
        <v>1015</v>
      </c>
      <c r="C867" s="2" t="s">
        <v>1017</v>
      </c>
      <c r="D867" s="2" t="s">
        <v>1036</v>
      </c>
      <c r="E867" s="2" t="str">
        <f>VLOOKUP(TRIM(Table3[[#This Row],[Brand]]), brand[], MATCH("Category", brand[#Headers], 0), FALSE)</f>
        <v>Fashion &amp; Beauty</v>
      </c>
      <c r="F867" s="2" t="s">
        <v>1027</v>
      </c>
      <c r="G867" s="3">
        <v>6981000</v>
      </c>
      <c r="H867" s="15">
        <v>524.4</v>
      </c>
      <c r="I867" s="3">
        <v>13107000</v>
      </c>
      <c r="J867" s="3">
        <v>1220200</v>
      </c>
      <c r="K867" s="3" t="str">
        <f>IF(Table3[[#This Row],[Engagements]]&lt;100000, "low",IF(Table3[[#This Row],[Engagements]]&lt;500000,"medium","high"))</f>
        <v>high</v>
      </c>
      <c r="L867" s="3">
        <v>217470</v>
      </c>
      <c r="M867" s="2">
        <v>36490</v>
      </c>
      <c r="N867" s="2">
        <v>43770</v>
      </c>
      <c r="O867" s="3">
        <v>201250</v>
      </c>
      <c r="P867" s="9">
        <f>Table3[[#This Row],[Revenue Generated ($)]]-Table3[[#This Row],[Campaign Spend ($)]]</f>
        <v>157480</v>
      </c>
    </row>
    <row r="868" spans="1:16" x14ac:dyDescent="0.3">
      <c r="A868" s="2" t="str">
        <f>"Influencer" &amp;ROW(Table3[[#This Row],[Influencer Name]])</f>
        <v>Influencer868</v>
      </c>
      <c r="B868" s="2" t="s">
        <v>1016</v>
      </c>
      <c r="C868" s="2" t="s">
        <v>1018</v>
      </c>
      <c r="D868" s="2" t="s">
        <v>1034</v>
      </c>
      <c r="E868" s="2" t="str">
        <f>VLOOKUP(TRIM(Table3[[#This Row],[Brand]]), brand[], MATCH("Category", brand[#Headers], 0), FALSE)</f>
        <v>Fashion &amp; Beauty</v>
      </c>
      <c r="F868" s="2" t="s">
        <v>1028</v>
      </c>
      <c r="G868" s="3">
        <v>6989000</v>
      </c>
      <c r="H868" s="15">
        <v>525</v>
      </c>
      <c r="I868" s="3">
        <v>13122000</v>
      </c>
      <c r="J868" s="3">
        <v>1221600</v>
      </c>
      <c r="K868" s="3" t="str">
        <f>IF(Table3[[#This Row],[Engagements]]&lt;100000, "low",IF(Table3[[#This Row],[Engagements]]&lt;500000,"medium","high"))</f>
        <v>high</v>
      </c>
      <c r="L868" s="3">
        <v>217720</v>
      </c>
      <c r="M868" s="2">
        <v>36532</v>
      </c>
      <c r="N868" s="2">
        <v>43820</v>
      </c>
      <c r="O868" s="3">
        <v>201480</v>
      </c>
      <c r="P868" s="9">
        <f>Table3[[#This Row],[Revenue Generated ($)]]-Table3[[#This Row],[Campaign Spend ($)]]</f>
        <v>157660</v>
      </c>
    </row>
    <row r="869" spans="1:16" x14ac:dyDescent="0.3">
      <c r="A869" s="2" t="str">
        <f>"Influencer" &amp;ROW(Table3[[#This Row],[Influencer Name]])</f>
        <v>Influencer869</v>
      </c>
      <c r="B869" s="2" t="s">
        <v>1014</v>
      </c>
      <c r="C869" s="2" t="s">
        <v>1019</v>
      </c>
      <c r="D869" s="2" t="s">
        <v>1033</v>
      </c>
      <c r="E869" s="2" t="str">
        <f>VLOOKUP(TRIM(Table3[[#This Row],[Brand]]), brand[], MATCH("Category", brand[#Headers], 0), FALSE)</f>
        <v>Fashion &amp; Beauty</v>
      </c>
      <c r="F869" s="2" t="s">
        <v>1029</v>
      </c>
      <c r="G869" s="3">
        <v>6997000</v>
      </c>
      <c r="H869" s="15">
        <v>525.6</v>
      </c>
      <c r="I869" s="3">
        <v>13137000</v>
      </c>
      <c r="J869" s="3">
        <v>1223000</v>
      </c>
      <c r="K869" s="3" t="str">
        <f>IF(Table3[[#This Row],[Engagements]]&lt;100000, "low",IF(Table3[[#This Row],[Engagements]]&lt;500000,"medium","high"))</f>
        <v>high</v>
      </c>
      <c r="L869" s="3">
        <v>217970</v>
      </c>
      <c r="M869" s="2">
        <v>36574</v>
      </c>
      <c r="N869" s="2">
        <v>43870</v>
      </c>
      <c r="O869" s="3">
        <v>201710</v>
      </c>
      <c r="P869" s="9">
        <f>Table3[[#This Row],[Revenue Generated ($)]]-Table3[[#This Row],[Campaign Spend ($)]]</f>
        <v>157840</v>
      </c>
    </row>
    <row r="870" spans="1:16" x14ac:dyDescent="0.3">
      <c r="A870" s="2" t="str">
        <f>"Influencer" &amp;ROW(Table3[[#This Row],[Influencer Name]])</f>
        <v>Influencer870</v>
      </c>
      <c r="B870" s="2" t="s">
        <v>1015</v>
      </c>
      <c r="C870" s="2" t="s">
        <v>1020</v>
      </c>
      <c r="D870" s="2" t="s">
        <v>1032</v>
      </c>
      <c r="E870" s="2" t="str">
        <f>VLOOKUP(TRIM(Table3[[#This Row],[Brand]]), brand[], MATCH("Category", brand[#Headers], 0), FALSE)</f>
        <v>Fashion &amp; Beauty</v>
      </c>
      <c r="F870" s="2" t="s">
        <v>1030</v>
      </c>
      <c r="G870" s="3">
        <v>7005000</v>
      </c>
      <c r="H870" s="15">
        <v>526.20000000000005</v>
      </c>
      <c r="I870" s="3">
        <v>13152000</v>
      </c>
      <c r="J870" s="3">
        <v>1224400</v>
      </c>
      <c r="K870" s="3" t="str">
        <f>IF(Table3[[#This Row],[Engagements]]&lt;100000, "low",IF(Table3[[#This Row],[Engagements]]&lt;500000,"medium","high"))</f>
        <v>high</v>
      </c>
      <c r="L870" s="2">
        <v>218220</v>
      </c>
      <c r="M870" s="2">
        <v>36616</v>
      </c>
      <c r="N870" s="2">
        <v>43920</v>
      </c>
      <c r="O870" s="3">
        <v>201940</v>
      </c>
      <c r="P870" s="9">
        <f>Table3[[#This Row],[Revenue Generated ($)]]-Table3[[#This Row],[Campaign Spend ($)]]</f>
        <v>158020</v>
      </c>
    </row>
    <row r="871" spans="1:16" x14ac:dyDescent="0.3">
      <c r="A871" s="2" t="str">
        <f>"Influencer" &amp;ROW(Table3[[#This Row],[Influencer Name]])</f>
        <v>Influencer871</v>
      </c>
      <c r="B871" s="2" t="s">
        <v>1016</v>
      </c>
      <c r="C871" s="2" t="s">
        <v>1021</v>
      </c>
      <c r="D871" s="2" t="s">
        <v>1035</v>
      </c>
      <c r="E871" s="2" t="str">
        <f>VLOOKUP(TRIM(Table3[[#This Row],[Brand]]), brand[], MATCH("Category", brand[#Headers], 0), FALSE)</f>
        <v>Fashion &amp; Beauty</v>
      </c>
      <c r="F871" s="2" t="s">
        <v>1031</v>
      </c>
      <c r="G871" s="3">
        <v>7013000</v>
      </c>
      <c r="H871" s="15">
        <v>526.79999999999995</v>
      </c>
      <c r="I871" s="3">
        <v>13167000</v>
      </c>
      <c r="J871" s="3">
        <v>1225800</v>
      </c>
      <c r="K871" s="3" t="str">
        <f>IF(Table3[[#This Row],[Engagements]]&lt;100000, "low",IF(Table3[[#This Row],[Engagements]]&lt;500000,"medium","high"))</f>
        <v>high</v>
      </c>
      <c r="L871" s="3">
        <v>218470</v>
      </c>
      <c r="M871" s="2">
        <v>36658</v>
      </c>
      <c r="N871" s="2">
        <v>43970</v>
      </c>
      <c r="O871" s="3">
        <v>202170</v>
      </c>
      <c r="P871" s="9">
        <f>Table3[[#This Row],[Revenue Generated ($)]]-Table3[[#This Row],[Campaign Spend ($)]]</f>
        <v>158200</v>
      </c>
    </row>
    <row r="872" spans="1:16" x14ac:dyDescent="0.3">
      <c r="A872" s="2" t="str">
        <f>"Influencer" &amp;ROW(Table3[[#This Row],[Influencer Name]])</f>
        <v>Influencer872</v>
      </c>
      <c r="B872" s="2" t="s">
        <v>1014</v>
      </c>
      <c r="C872" s="2" t="s">
        <v>1017</v>
      </c>
      <c r="D872" s="2" t="s">
        <v>1037</v>
      </c>
      <c r="E872" s="2" t="str">
        <f>VLOOKUP(TRIM(Table3[[#This Row],[Brand]]), brand[], MATCH("Category", brand[#Headers], 0), FALSE)</f>
        <v>Fashion &amp; Beauty</v>
      </c>
      <c r="F872" s="2" t="s">
        <v>1026</v>
      </c>
      <c r="G872" s="3">
        <v>7021000</v>
      </c>
      <c r="H872" s="15">
        <v>527.4</v>
      </c>
      <c r="I872" s="3">
        <v>13182000</v>
      </c>
      <c r="J872" s="3">
        <v>1227200</v>
      </c>
      <c r="K872" s="3" t="str">
        <f>IF(Table3[[#This Row],[Engagements]]&lt;100000, "low",IF(Table3[[#This Row],[Engagements]]&lt;500000,"medium","high"))</f>
        <v>high</v>
      </c>
      <c r="L872" s="3">
        <v>218720</v>
      </c>
      <c r="M872" s="2">
        <v>36700</v>
      </c>
      <c r="N872" s="2">
        <v>44020</v>
      </c>
      <c r="O872" s="3">
        <v>202400</v>
      </c>
      <c r="P872" s="9">
        <f>Table3[[#This Row],[Revenue Generated ($)]]-Table3[[#This Row],[Campaign Spend ($)]]</f>
        <v>158380</v>
      </c>
    </row>
    <row r="873" spans="1:16" ht="33" x14ac:dyDescent="0.3">
      <c r="A873" s="2" t="str">
        <f>"Influencer" &amp;ROW(Table3[[#This Row],[Influencer Name]])</f>
        <v>Influencer873</v>
      </c>
      <c r="B873" s="2" t="s">
        <v>1015</v>
      </c>
      <c r="C873" s="2" t="s">
        <v>1018</v>
      </c>
      <c r="D873" s="2" t="s">
        <v>1073</v>
      </c>
      <c r="E873" s="2" t="str">
        <f>VLOOKUP(TRIM(Table3[[#This Row],[Brand]]), brand[], MATCH("Category", brand[#Headers], 0), FALSE)</f>
        <v>Food &amp; Beverages</v>
      </c>
      <c r="F873" s="2" t="s">
        <v>1027</v>
      </c>
      <c r="G873" s="3">
        <v>7029000</v>
      </c>
      <c r="H873" s="15">
        <v>528</v>
      </c>
      <c r="I873" s="3">
        <v>13197000</v>
      </c>
      <c r="J873" s="3">
        <v>1228600</v>
      </c>
      <c r="K873" s="3" t="str">
        <f>IF(Table3[[#This Row],[Engagements]]&lt;100000, "low",IF(Table3[[#This Row],[Engagements]]&lt;500000,"medium","high"))</f>
        <v>high</v>
      </c>
      <c r="L873" s="3">
        <v>218970</v>
      </c>
      <c r="M873" s="2">
        <v>36742</v>
      </c>
      <c r="N873" s="2">
        <v>44070</v>
      </c>
      <c r="O873" s="3">
        <v>202630</v>
      </c>
      <c r="P873" s="9">
        <f>Table3[[#This Row],[Revenue Generated ($)]]-Table3[[#This Row],[Campaign Spend ($)]]</f>
        <v>158560</v>
      </c>
    </row>
    <row r="874" spans="1:16" x14ac:dyDescent="0.3">
      <c r="A874" s="2" t="str">
        <f>"Influencer" &amp;ROW(Table3[[#This Row],[Influencer Name]])</f>
        <v>Influencer874</v>
      </c>
      <c r="B874" s="2" t="s">
        <v>1016</v>
      </c>
      <c r="C874" s="2" t="s">
        <v>1019</v>
      </c>
      <c r="D874" s="2" t="s">
        <v>1037</v>
      </c>
      <c r="E874" s="2" t="str">
        <f>VLOOKUP(TRIM(Table3[[#This Row],[Brand]]), brand[], MATCH("Category", brand[#Headers], 0), FALSE)</f>
        <v>Fashion &amp; Beauty</v>
      </c>
      <c r="F874" s="2" t="s">
        <v>1028</v>
      </c>
      <c r="G874" s="3">
        <v>7037000</v>
      </c>
      <c r="H874" s="15">
        <v>528.6</v>
      </c>
      <c r="I874" s="3">
        <v>13212000</v>
      </c>
      <c r="J874" s="3">
        <v>1230000</v>
      </c>
      <c r="K874" s="3" t="str">
        <f>IF(Table3[[#This Row],[Engagements]]&lt;100000, "low",IF(Table3[[#This Row],[Engagements]]&lt;500000,"medium","high"))</f>
        <v>high</v>
      </c>
      <c r="L874" s="3">
        <v>219220</v>
      </c>
      <c r="M874" s="2">
        <v>36784</v>
      </c>
      <c r="N874" s="2">
        <v>44120</v>
      </c>
      <c r="O874" s="3">
        <v>202860</v>
      </c>
      <c r="P874" s="9">
        <f>Table3[[#This Row],[Revenue Generated ($)]]-Table3[[#This Row],[Campaign Spend ($)]]</f>
        <v>158740</v>
      </c>
    </row>
    <row r="875" spans="1:16" x14ac:dyDescent="0.3">
      <c r="A875" s="2" t="str">
        <f>"Influencer" &amp;ROW(Table3[[#This Row],[Influencer Name]])</f>
        <v>Influencer875</v>
      </c>
      <c r="B875" s="2" t="s">
        <v>1014</v>
      </c>
      <c r="C875" s="2" t="s">
        <v>1020</v>
      </c>
      <c r="D875" s="2" t="s">
        <v>1037</v>
      </c>
      <c r="E875" s="2" t="str">
        <f>VLOOKUP(TRIM(Table3[[#This Row],[Brand]]), brand[], MATCH("Category", brand[#Headers], 0), FALSE)</f>
        <v>Fashion &amp; Beauty</v>
      </c>
      <c r="F875" s="2" t="s">
        <v>1029</v>
      </c>
      <c r="G875" s="3">
        <v>7045000</v>
      </c>
      <c r="H875" s="15">
        <v>529.20000000000005</v>
      </c>
      <c r="I875" s="3">
        <v>13227000</v>
      </c>
      <c r="J875" s="3">
        <v>1231400</v>
      </c>
      <c r="K875" s="3" t="str">
        <f>IF(Table3[[#This Row],[Engagements]]&lt;100000, "low",IF(Table3[[#This Row],[Engagements]]&lt;500000,"medium","high"))</f>
        <v>high</v>
      </c>
      <c r="L875" s="2">
        <v>219470</v>
      </c>
      <c r="M875" s="2">
        <v>36826</v>
      </c>
      <c r="N875" s="2">
        <v>44170</v>
      </c>
      <c r="O875" s="3">
        <v>203090</v>
      </c>
      <c r="P875" s="9">
        <f>Table3[[#This Row],[Revenue Generated ($)]]-Table3[[#This Row],[Campaign Spend ($)]]</f>
        <v>158920</v>
      </c>
    </row>
    <row r="876" spans="1:16" x14ac:dyDescent="0.3">
      <c r="A876" s="2" t="str">
        <f>"Influencer" &amp;ROW(Table3[[#This Row],[Influencer Name]])</f>
        <v>Influencer876</v>
      </c>
      <c r="B876" s="2" t="s">
        <v>1015</v>
      </c>
      <c r="C876" s="2" t="s">
        <v>1021</v>
      </c>
      <c r="D876" t="s">
        <v>1039</v>
      </c>
      <c r="E876" t="str">
        <f>VLOOKUP(TRIM(Table3[[#This Row],[Brand]]), brand[], MATCH("Category", brand[#Headers], 0), FALSE)</f>
        <v>E-commerce &amp; Online Services</v>
      </c>
      <c r="F876" s="2" t="s">
        <v>1030</v>
      </c>
      <c r="G876" s="3">
        <v>7053000</v>
      </c>
      <c r="H876" s="15">
        <v>529.79999999999995</v>
      </c>
      <c r="I876" s="3">
        <v>13242000</v>
      </c>
      <c r="J876" s="3">
        <v>1232800</v>
      </c>
      <c r="K876" s="3" t="str">
        <f>IF(Table3[[#This Row],[Engagements]]&lt;100000, "low",IF(Table3[[#This Row],[Engagements]]&lt;500000,"medium","high"))</f>
        <v>high</v>
      </c>
      <c r="L876" s="3">
        <v>219720</v>
      </c>
      <c r="M876" s="2">
        <v>36868</v>
      </c>
      <c r="N876" s="2">
        <v>44220</v>
      </c>
      <c r="O876" s="3">
        <v>203320</v>
      </c>
      <c r="P876" s="9">
        <f>Table3[[#This Row],[Revenue Generated ($)]]-Table3[[#This Row],[Campaign Spend ($)]]</f>
        <v>159100</v>
      </c>
    </row>
    <row r="877" spans="1:16" x14ac:dyDescent="0.3">
      <c r="A877" s="2" t="str">
        <f>"Influencer" &amp;ROW(Table3[[#This Row],[Influencer Name]])</f>
        <v>Influencer877</v>
      </c>
      <c r="B877" s="2" t="s">
        <v>1016</v>
      </c>
      <c r="C877" s="2" t="s">
        <v>1017</v>
      </c>
      <c r="D877" t="s">
        <v>1040</v>
      </c>
      <c r="E877" t="str">
        <f>VLOOKUP(TRIM(Table3[[#This Row],[Brand]]), brand[], MATCH("Category", brand[#Headers], 0), FALSE)</f>
        <v>E-commerce &amp; Online Services</v>
      </c>
      <c r="F877" s="2" t="s">
        <v>1031</v>
      </c>
      <c r="G877" s="3">
        <v>7061000</v>
      </c>
      <c r="H877" s="15">
        <v>530.4</v>
      </c>
      <c r="I877" s="3">
        <v>13257000</v>
      </c>
      <c r="J877" s="3">
        <v>1234200</v>
      </c>
      <c r="K877" s="3" t="str">
        <f>IF(Table3[[#This Row],[Engagements]]&lt;100000, "low",IF(Table3[[#This Row],[Engagements]]&lt;500000,"medium","high"))</f>
        <v>high</v>
      </c>
      <c r="L877" s="3">
        <v>219970</v>
      </c>
      <c r="M877" s="2">
        <v>36910</v>
      </c>
      <c r="N877" s="2">
        <v>44270</v>
      </c>
      <c r="O877" s="3">
        <v>203550</v>
      </c>
      <c r="P877" s="9">
        <f>Table3[[#This Row],[Revenue Generated ($)]]-Table3[[#This Row],[Campaign Spend ($)]]</f>
        <v>159280</v>
      </c>
    </row>
    <row r="878" spans="1:16" x14ac:dyDescent="0.3">
      <c r="A878" s="2" t="str">
        <f>"Influencer" &amp;ROW(Table3[[#This Row],[Influencer Name]])</f>
        <v>Influencer878</v>
      </c>
      <c r="B878" s="2" t="s">
        <v>1014</v>
      </c>
      <c r="C878" s="2" t="s">
        <v>1018</v>
      </c>
      <c r="D878" t="s">
        <v>1041</v>
      </c>
      <c r="E878" t="str">
        <f>VLOOKUP(TRIM(Table3[[#This Row],[Brand]]), brand[], MATCH("Category", brand[#Headers], 0), FALSE)</f>
        <v>E-commerce &amp; Online Services</v>
      </c>
      <c r="F878" s="2" t="s">
        <v>1026</v>
      </c>
      <c r="G878" s="3">
        <v>7069000</v>
      </c>
      <c r="H878" s="15">
        <v>531</v>
      </c>
      <c r="I878" s="3">
        <v>13272000</v>
      </c>
      <c r="J878" s="3">
        <v>1235600</v>
      </c>
      <c r="K878" s="3" t="str">
        <f>IF(Table3[[#This Row],[Engagements]]&lt;100000, "low",IF(Table3[[#This Row],[Engagements]]&lt;500000,"medium","high"))</f>
        <v>high</v>
      </c>
      <c r="L878" s="3">
        <v>220220</v>
      </c>
      <c r="M878" s="2">
        <v>36952</v>
      </c>
      <c r="N878" s="2">
        <v>44320</v>
      </c>
      <c r="O878" s="3">
        <v>203780</v>
      </c>
      <c r="P878" s="9">
        <f>Table3[[#This Row],[Revenue Generated ($)]]-Table3[[#This Row],[Campaign Spend ($)]]</f>
        <v>159460</v>
      </c>
    </row>
    <row r="879" spans="1:16" x14ac:dyDescent="0.3">
      <c r="A879" s="2" t="str">
        <f>"Influencer" &amp;ROW(Table3[[#This Row],[Influencer Name]])</f>
        <v>Influencer879</v>
      </c>
      <c r="B879" s="2" t="s">
        <v>1015</v>
      </c>
      <c r="C879" s="2" t="s">
        <v>1019</v>
      </c>
      <c r="D879" t="s">
        <v>1042</v>
      </c>
      <c r="E879" t="str">
        <f>VLOOKUP(TRIM(Table3[[#This Row],[Brand]]), brand[], MATCH("Category", brand[#Headers], 0), FALSE)</f>
        <v>E-commerce &amp; Online Services</v>
      </c>
      <c r="F879" s="2" t="s">
        <v>1027</v>
      </c>
      <c r="G879" s="3">
        <v>7077000</v>
      </c>
      <c r="H879" s="15">
        <v>531.6</v>
      </c>
      <c r="I879" s="3">
        <v>13287000</v>
      </c>
      <c r="J879" s="3">
        <v>1237000</v>
      </c>
      <c r="K879" s="3" t="str">
        <f>IF(Table3[[#This Row],[Engagements]]&lt;100000, "low",IF(Table3[[#This Row],[Engagements]]&lt;500000,"medium","high"))</f>
        <v>high</v>
      </c>
      <c r="L879" s="3">
        <v>220470</v>
      </c>
      <c r="M879" s="2">
        <v>36994</v>
      </c>
      <c r="N879" s="2">
        <v>44370</v>
      </c>
      <c r="O879" s="3">
        <v>204010</v>
      </c>
      <c r="P879" s="9">
        <f>Table3[[#This Row],[Revenue Generated ($)]]-Table3[[#This Row],[Campaign Spend ($)]]</f>
        <v>159640</v>
      </c>
    </row>
    <row r="880" spans="1:16" x14ac:dyDescent="0.3">
      <c r="A880" s="2" t="str">
        <f>"Influencer" &amp;ROW(Table3[[#This Row],[Influencer Name]])</f>
        <v>Influencer880</v>
      </c>
      <c r="B880" s="2" t="s">
        <v>1016</v>
      </c>
      <c r="C880" s="2" t="s">
        <v>1020</v>
      </c>
      <c r="D880" t="s">
        <v>1043</v>
      </c>
      <c r="E880" t="str">
        <f>VLOOKUP(TRIM(Table3[[#This Row],[Brand]]), brand[], MATCH("Category", brand[#Headers], 0), FALSE)</f>
        <v>E-commerce &amp; Online Services</v>
      </c>
      <c r="F880" s="2" t="s">
        <v>1028</v>
      </c>
      <c r="G880" s="3">
        <v>7085000</v>
      </c>
      <c r="H880" s="15">
        <v>532.20000000000005</v>
      </c>
      <c r="I880" s="3">
        <v>13302000</v>
      </c>
      <c r="J880" s="3">
        <v>1238400</v>
      </c>
      <c r="K880" s="3" t="str">
        <f>IF(Table3[[#This Row],[Engagements]]&lt;100000, "low",IF(Table3[[#This Row],[Engagements]]&lt;500000,"medium","high"))</f>
        <v>high</v>
      </c>
      <c r="L880" s="2">
        <v>220720</v>
      </c>
      <c r="M880" s="2">
        <v>37036</v>
      </c>
      <c r="N880" s="2">
        <v>44420</v>
      </c>
      <c r="O880" s="3">
        <v>204240</v>
      </c>
      <c r="P880" s="9">
        <f>Table3[[#This Row],[Revenue Generated ($)]]-Table3[[#This Row],[Campaign Spend ($)]]</f>
        <v>159820</v>
      </c>
    </row>
    <row r="881" spans="1:16" ht="33" x14ac:dyDescent="0.3">
      <c r="A881" s="2" t="str">
        <f>"Influencer" &amp;ROW(Table3[[#This Row],[Influencer Name]])</f>
        <v>Influencer881</v>
      </c>
      <c r="B881" s="2" t="s">
        <v>1014</v>
      </c>
      <c r="C881" s="2" t="s">
        <v>1021</v>
      </c>
      <c r="D881" s="2" t="s">
        <v>1044</v>
      </c>
      <c r="E881" s="2" t="str">
        <f>VLOOKUP(TRIM(Table3[[#This Row],[Brand]]), brand[], MATCH("Category", brand[#Headers], 0), FALSE)</f>
        <v>Technology &amp; Gadgets</v>
      </c>
      <c r="F881" s="2" t="s">
        <v>1029</v>
      </c>
      <c r="G881" s="3">
        <v>7093000</v>
      </c>
      <c r="H881" s="15">
        <v>532.79999999999995</v>
      </c>
      <c r="I881" s="3">
        <v>13317000</v>
      </c>
      <c r="J881" s="3">
        <v>1239800</v>
      </c>
      <c r="K881" s="3" t="str">
        <f>IF(Table3[[#This Row],[Engagements]]&lt;100000, "low",IF(Table3[[#This Row],[Engagements]]&lt;500000,"medium","high"))</f>
        <v>high</v>
      </c>
      <c r="L881" s="3">
        <v>220970</v>
      </c>
      <c r="M881" s="2">
        <v>37078</v>
      </c>
      <c r="N881" s="2">
        <v>44470</v>
      </c>
      <c r="O881" s="3">
        <v>204470</v>
      </c>
      <c r="P881" s="9">
        <f>Table3[[#This Row],[Revenue Generated ($)]]-Table3[[#This Row],[Campaign Spend ($)]]</f>
        <v>160000</v>
      </c>
    </row>
    <row r="882" spans="1:16" ht="33" x14ac:dyDescent="0.3">
      <c r="A882" s="2" t="str">
        <f>"Influencer" &amp;ROW(Table3[[#This Row],[Influencer Name]])</f>
        <v>Influencer882</v>
      </c>
      <c r="B882" s="2" t="s">
        <v>1015</v>
      </c>
      <c r="C882" s="2" t="s">
        <v>1017</v>
      </c>
      <c r="D882" s="2" t="s">
        <v>1045</v>
      </c>
      <c r="E882" s="2" t="str">
        <f>VLOOKUP(TRIM(Table3[[#This Row],[Brand]]), brand[], MATCH("Category", brand[#Headers], 0), FALSE)</f>
        <v>Technology &amp; Gadgets</v>
      </c>
      <c r="F882" s="2" t="s">
        <v>1030</v>
      </c>
      <c r="G882" s="3">
        <v>7101000</v>
      </c>
      <c r="H882" s="15">
        <v>533.4</v>
      </c>
      <c r="I882" s="3">
        <v>13332000</v>
      </c>
      <c r="J882" s="3">
        <v>1241200</v>
      </c>
      <c r="K882" s="3" t="str">
        <f>IF(Table3[[#This Row],[Engagements]]&lt;100000, "low",IF(Table3[[#This Row],[Engagements]]&lt;500000,"medium","high"))</f>
        <v>high</v>
      </c>
      <c r="L882" s="3">
        <v>221220</v>
      </c>
      <c r="M882" s="2">
        <v>37120</v>
      </c>
      <c r="N882" s="2">
        <v>44520</v>
      </c>
      <c r="O882" s="3">
        <v>204700</v>
      </c>
      <c r="P882" s="9">
        <f>Table3[[#This Row],[Revenue Generated ($)]]-Table3[[#This Row],[Campaign Spend ($)]]</f>
        <v>160180</v>
      </c>
    </row>
    <row r="883" spans="1:16" ht="33" x14ac:dyDescent="0.3">
      <c r="A883" s="2" t="str">
        <f>"Influencer" &amp;ROW(Table3[[#This Row],[Influencer Name]])</f>
        <v>Influencer883</v>
      </c>
      <c r="B883" s="2" t="s">
        <v>1016</v>
      </c>
      <c r="C883" s="2" t="s">
        <v>1018</v>
      </c>
      <c r="D883" s="2" t="s">
        <v>1046</v>
      </c>
      <c r="E883" s="2" t="str">
        <f>VLOOKUP(TRIM(Table3[[#This Row],[Brand]]), brand[], MATCH("Category", brand[#Headers], 0), FALSE)</f>
        <v>Technology &amp; Gadgets</v>
      </c>
      <c r="F883" s="2" t="s">
        <v>1031</v>
      </c>
      <c r="G883" s="3">
        <v>7109000</v>
      </c>
      <c r="H883" s="15">
        <v>534</v>
      </c>
      <c r="I883" s="3">
        <v>13347000</v>
      </c>
      <c r="J883" s="3">
        <v>1242600</v>
      </c>
      <c r="K883" s="3" t="str">
        <f>IF(Table3[[#This Row],[Engagements]]&lt;100000, "low",IF(Table3[[#This Row],[Engagements]]&lt;500000,"medium","high"))</f>
        <v>high</v>
      </c>
      <c r="L883" s="3">
        <v>221470</v>
      </c>
      <c r="M883" s="2">
        <v>37162</v>
      </c>
      <c r="N883" s="2">
        <v>44570</v>
      </c>
      <c r="O883" s="3">
        <v>204930</v>
      </c>
      <c r="P883" s="9">
        <f>Table3[[#This Row],[Revenue Generated ($)]]-Table3[[#This Row],[Campaign Spend ($)]]</f>
        <v>160360</v>
      </c>
    </row>
    <row r="884" spans="1:16" x14ac:dyDescent="0.3">
      <c r="A884" s="2" t="str">
        <f>"Influencer" &amp;ROW(Table3[[#This Row],[Influencer Name]])</f>
        <v>Influencer884</v>
      </c>
      <c r="B884" s="2" t="s">
        <v>1014</v>
      </c>
      <c r="C884" s="2" t="s">
        <v>1019</v>
      </c>
      <c r="D884" s="2" t="s">
        <v>1047</v>
      </c>
      <c r="E884" s="2" t="str">
        <f>VLOOKUP(TRIM(Table3[[#This Row],[Brand]]), brand[], MATCH("Category", brand[#Headers], 0), FALSE)</f>
        <v>Lifestyle &amp; Fitness</v>
      </c>
      <c r="F884" s="2" t="s">
        <v>1026</v>
      </c>
      <c r="G884" s="3">
        <v>7117000</v>
      </c>
      <c r="H884" s="15">
        <v>534.6</v>
      </c>
      <c r="I884" s="3">
        <v>13362000</v>
      </c>
      <c r="J884" s="3">
        <v>1244000</v>
      </c>
      <c r="K884" s="3" t="str">
        <f>IF(Table3[[#This Row],[Engagements]]&lt;100000, "low",IF(Table3[[#This Row],[Engagements]]&lt;500000,"medium","high"))</f>
        <v>high</v>
      </c>
      <c r="L884" s="3">
        <v>221720</v>
      </c>
      <c r="M884" s="2">
        <v>37204</v>
      </c>
      <c r="N884" s="2">
        <v>44620</v>
      </c>
      <c r="O884" s="3">
        <v>205160</v>
      </c>
      <c r="P884" s="9">
        <f>Table3[[#This Row],[Revenue Generated ($)]]-Table3[[#This Row],[Campaign Spend ($)]]</f>
        <v>160540</v>
      </c>
    </row>
    <row r="885" spans="1:16" x14ac:dyDescent="0.3">
      <c r="A885" s="2" t="str">
        <f>"Influencer" &amp;ROW(Table3[[#This Row],[Influencer Name]])</f>
        <v>Influencer885</v>
      </c>
      <c r="B885" s="2" t="s">
        <v>1015</v>
      </c>
      <c r="C885" s="2" t="s">
        <v>1020</v>
      </c>
      <c r="D885" s="2" t="s">
        <v>1048</v>
      </c>
      <c r="E885" s="2" t="str">
        <f>VLOOKUP(TRIM(Table3[[#This Row],[Brand]]), brand[], MATCH("Category", brand[#Headers], 0), FALSE)</f>
        <v>Lifestyle &amp; Fitness</v>
      </c>
      <c r="F885" s="2" t="s">
        <v>1027</v>
      </c>
      <c r="G885" s="3">
        <v>7125000</v>
      </c>
      <c r="H885" s="15">
        <v>535.20000000000005</v>
      </c>
      <c r="I885" s="3">
        <v>13377000</v>
      </c>
      <c r="J885" s="3">
        <v>1245400</v>
      </c>
      <c r="K885" s="3" t="str">
        <f>IF(Table3[[#This Row],[Engagements]]&lt;100000, "low",IF(Table3[[#This Row],[Engagements]]&lt;500000,"medium","high"))</f>
        <v>high</v>
      </c>
      <c r="L885" s="2">
        <v>221970</v>
      </c>
      <c r="M885" s="2">
        <v>37246</v>
      </c>
      <c r="N885" s="2">
        <v>44670</v>
      </c>
      <c r="O885" s="3">
        <v>205390</v>
      </c>
      <c r="P885" s="9">
        <f>Table3[[#This Row],[Revenue Generated ($)]]-Table3[[#This Row],[Campaign Spend ($)]]</f>
        <v>160720</v>
      </c>
    </row>
    <row r="886" spans="1:16" x14ac:dyDescent="0.3">
      <c r="A886" s="2" t="str">
        <f>"Influencer" &amp;ROW(Table3[[#This Row],[Influencer Name]])</f>
        <v>Influencer886</v>
      </c>
      <c r="B886" s="2" t="s">
        <v>1016</v>
      </c>
      <c r="C886" s="2" t="s">
        <v>1021</v>
      </c>
      <c r="D886" t="s">
        <v>1049</v>
      </c>
      <c r="E886" t="str">
        <f>VLOOKUP(TRIM(Table3[[#This Row],[Brand]]), brand[], MATCH("Category", brand[#Headers], 0), FALSE)</f>
        <v>Food &amp; Beverages</v>
      </c>
      <c r="F886" s="2" t="s">
        <v>1028</v>
      </c>
      <c r="G886" s="3">
        <v>7133000</v>
      </c>
      <c r="H886" s="15">
        <v>535.79999999999995</v>
      </c>
      <c r="I886" s="3">
        <v>13392000</v>
      </c>
      <c r="J886" s="3">
        <v>1246800</v>
      </c>
      <c r="K886" s="3" t="str">
        <f>IF(Table3[[#This Row],[Engagements]]&lt;100000, "low",IF(Table3[[#This Row],[Engagements]]&lt;500000,"medium","high"))</f>
        <v>high</v>
      </c>
      <c r="L886" s="3">
        <v>222220</v>
      </c>
      <c r="M886" s="2">
        <v>37288</v>
      </c>
      <c r="N886" s="2">
        <v>44720</v>
      </c>
      <c r="O886" s="3">
        <v>205620</v>
      </c>
      <c r="P886" s="9">
        <f>Table3[[#This Row],[Revenue Generated ($)]]-Table3[[#This Row],[Campaign Spend ($)]]</f>
        <v>160900</v>
      </c>
    </row>
    <row r="887" spans="1:16" x14ac:dyDescent="0.3">
      <c r="A887" s="2" t="str">
        <f>"Influencer" &amp;ROW(Table3[[#This Row],[Influencer Name]])</f>
        <v>Influencer887</v>
      </c>
      <c r="B887" s="2" t="s">
        <v>1014</v>
      </c>
      <c r="C887" s="2" t="s">
        <v>1017</v>
      </c>
      <c r="D887" t="s">
        <v>1074</v>
      </c>
      <c r="E887" t="str">
        <f>VLOOKUP(TRIM(Table3[[#This Row],[Brand]]), brand[], MATCH("Category", brand[#Headers], 0), FALSE)</f>
        <v>Food &amp; Beverages</v>
      </c>
      <c r="F887" s="2" t="s">
        <v>1029</v>
      </c>
      <c r="G887" s="3">
        <v>7141000</v>
      </c>
      <c r="H887" s="15">
        <v>536.4</v>
      </c>
      <c r="I887" s="3">
        <v>13407000</v>
      </c>
      <c r="J887" s="3">
        <v>1248200</v>
      </c>
      <c r="K887" s="3" t="str">
        <f>IF(Table3[[#This Row],[Engagements]]&lt;100000, "low",IF(Table3[[#This Row],[Engagements]]&lt;500000,"medium","high"))</f>
        <v>high</v>
      </c>
      <c r="L887" s="3">
        <v>222470</v>
      </c>
      <c r="M887" s="2">
        <v>37330</v>
      </c>
      <c r="N887" s="2">
        <v>44770</v>
      </c>
      <c r="O887" s="3">
        <v>205850</v>
      </c>
      <c r="P887" s="9">
        <f>Table3[[#This Row],[Revenue Generated ($)]]-Table3[[#This Row],[Campaign Spend ($)]]</f>
        <v>161080</v>
      </c>
    </row>
    <row r="888" spans="1:16" x14ac:dyDescent="0.3">
      <c r="A888" s="2" t="str">
        <f>"Influencer" &amp;ROW(Table3[[#This Row],[Influencer Name]])</f>
        <v>Influencer888</v>
      </c>
      <c r="B888" s="2" t="s">
        <v>1015</v>
      </c>
      <c r="C888" s="2" t="s">
        <v>1018</v>
      </c>
      <c r="D888" t="s">
        <v>1050</v>
      </c>
      <c r="E888" t="str">
        <f>VLOOKUP(TRIM(Table3[[#This Row],[Brand]]), brand[], MATCH("Category", brand[#Headers], 0), FALSE)</f>
        <v>Food &amp; Beverages</v>
      </c>
      <c r="F888" s="2" t="s">
        <v>1030</v>
      </c>
      <c r="G888" s="3">
        <v>7149000</v>
      </c>
      <c r="H888" s="15">
        <v>537</v>
      </c>
      <c r="I888" s="3">
        <v>13422000</v>
      </c>
      <c r="J888" s="3">
        <v>1249600</v>
      </c>
      <c r="K888" s="3" t="str">
        <f>IF(Table3[[#This Row],[Engagements]]&lt;100000, "low",IF(Table3[[#This Row],[Engagements]]&lt;500000,"medium","high"))</f>
        <v>high</v>
      </c>
      <c r="L888" s="3">
        <v>222720</v>
      </c>
      <c r="M888" s="2">
        <v>37372</v>
      </c>
      <c r="N888" s="2">
        <v>44820</v>
      </c>
      <c r="O888" s="3">
        <v>206080</v>
      </c>
      <c r="P888" s="9">
        <f>Table3[[#This Row],[Revenue Generated ($)]]-Table3[[#This Row],[Campaign Spend ($)]]</f>
        <v>161260</v>
      </c>
    </row>
    <row r="889" spans="1:16" x14ac:dyDescent="0.3">
      <c r="A889" s="2" t="str">
        <f>"Influencer" &amp;ROW(Table3[[#This Row],[Influencer Name]])</f>
        <v>Influencer889</v>
      </c>
      <c r="B889" s="2" t="s">
        <v>1016</v>
      </c>
      <c r="C889" s="2" t="s">
        <v>1019</v>
      </c>
      <c r="D889" t="s">
        <v>1051</v>
      </c>
      <c r="E889" t="str">
        <f>VLOOKUP(TRIM(Table3[[#This Row],[Brand]]), brand[], MATCH("Category", brand[#Headers], 0), FALSE)</f>
        <v>Food &amp; Beverages</v>
      </c>
      <c r="F889" s="2" t="s">
        <v>1031</v>
      </c>
      <c r="G889" s="3">
        <v>7157000</v>
      </c>
      <c r="H889" s="15">
        <v>537.6</v>
      </c>
      <c r="I889" s="3">
        <v>13437000</v>
      </c>
      <c r="J889" s="3">
        <v>1251000</v>
      </c>
      <c r="K889" s="3" t="str">
        <f>IF(Table3[[#This Row],[Engagements]]&lt;100000, "low",IF(Table3[[#This Row],[Engagements]]&lt;500000,"medium","high"))</f>
        <v>high</v>
      </c>
      <c r="L889" s="3">
        <v>222970</v>
      </c>
      <c r="M889" s="2">
        <v>37414</v>
      </c>
      <c r="N889" s="2">
        <v>44870</v>
      </c>
      <c r="O889" s="3">
        <v>206310</v>
      </c>
      <c r="P889" s="9">
        <f>Table3[[#This Row],[Revenue Generated ($)]]-Table3[[#This Row],[Campaign Spend ($)]]</f>
        <v>161440</v>
      </c>
    </row>
    <row r="890" spans="1:16" x14ac:dyDescent="0.3">
      <c r="A890" s="2" t="str">
        <f>"Influencer" &amp;ROW(Table3[[#This Row],[Influencer Name]])</f>
        <v>Influencer890</v>
      </c>
      <c r="B890" s="2" t="s">
        <v>1014</v>
      </c>
      <c r="C890" s="2" t="s">
        <v>1020</v>
      </c>
      <c r="D890" s="2" t="s">
        <v>1038</v>
      </c>
      <c r="E890" s="2" t="str">
        <f>VLOOKUP(TRIM(Table3[[#This Row],[Brand]]), brand[], MATCH("Category", brand[#Headers], 0), FALSE)</f>
        <v>Fashion &amp; Beauty</v>
      </c>
      <c r="F890" s="2" t="s">
        <v>1026</v>
      </c>
      <c r="G890" s="3">
        <v>7165000</v>
      </c>
      <c r="H890" s="15">
        <v>538.20000000000005</v>
      </c>
      <c r="I890" s="3">
        <v>13452000</v>
      </c>
      <c r="J890" s="3">
        <v>1252400</v>
      </c>
      <c r="K890" s="3" t="str">
        <f>IF(Table3[[#This Row],[Engagements]]&lt;100000, "low",IF(Table3[[#This Row],[Engagements]]&lt;500000,"medium","high"))</f>
        <v>high</v>
      </c>
      <c r="L890" s="2">
        <v>223220</v>
      </c>
      <c r="M890" s="2">
        <v>37456</v>
      </c>
      <c r="N890" s="2">
        <v>44920</v>
      </c>
      <c r="O890" s="3">
        <v>206540</v>
      </c>
      <c r="P890" s="9">
        <f>Table3[[#This Row],[Revenue Generated ($)]]-Table3[[#This Row],[Campaign Spend ($)]]</f>
        <v>161620</v>
      </c>
    </row>
    <row r="891" spans="1:16" x14ac:dyDescent="0.3">
      <c r="A891" s="2" t="str">
        <f>"Influencer" &amp;ROW(Table3[[#This Row],[Influencer Name]])</f>
        <v>Influencer891</v>
      </c>
      <c r="B891" s="2" t="s">
        <v>1015</v>
      </c>
      <c r="C891" s="2" t="s">
        <v>1021</v>
      </c>
      <c r="D891" s="2" t="s">
        <v>1036</v>
      </c>
      <c r="E891" s="2" t="str">
        <f>VLOOKUP(TRIM(Table3[[#This Row],[Brand]]), brand[], MATCH("Category", brand[#Headers], 0), FALSE)</f>
        <v>Fashion &amp; Beauty</v>
      </c>
      <c r="F891" s="2" t="s">
        <v>1027</v>
      </c>
      <c r="G891" s="3">
        <v>7173000</v>
      </c>
      <c r="H891" s="15">
        <v>538.79999999999995</v>
      </c>
      <c r="I891" s="3">
        <v>13467000</v>
      </c>
      <c r="J891" s="3">
        <v>1253800</v>
      </c>
      <c r="K891" s="3" t="str">
        <f>IF(Table3[[#This Row],[Engagements]]&lt;100000, "low",IF(Table3[[#This Row],[Engagements]]&lt;500000,"medium","high"))</f>
        <v>high</v>
      </c>
      <c r="L891" s="3">
        <v>223470</v>
      </c>
      <c r="M891" s="2">
        <v>37498</v>
      </c>
      <c r="N891" s="2">
        <v>44970</v>
      </c>
      <c r="O891" s="3">
        <v>206770</v>
      </c>
      <c r="P891" s="9">
        <f>Table3[[#This Row],[Revenue Generated ($)]]-Table3[[#This Row],[Campaign Spend ($)]]</f>
        <v>161800</v>
      </c>
    </row>
    <row r="892" spans="1:16" x14ac:dyDescent="0.3">
      <c r="A892" s="2" t="str">
        <f>"Influencer" &amp;ROW(Table3[[#This Row],[Influencer Name]])</f>
        <v>Influencer892</v>
      </c>
      <c r="B892" s="2" t="s">
        <v>1016</v>
      </c>
      <c r="C892" s="2" t="s">
        <v>1017</v>
      </c>
      <c r="D892" s="2" t="s">
        <v>1034</v>
      </c>
      <c r="E892" s="2" t="str">
        <f>VLOOKUP(TRIM(Table3[[#This Row],[Brand]]), brand[], MATCH("Category", brand[#Headers], 0), FALSE)</f>
        <v>Fashion &amp; Beauty</v>
      </c>
      <c r="F892" s="2" t="s">
        <v>1028</v>
      </c>
      <c r="G892" s="3">
        <v>7181000</v>
      </c>
      <c r="H892" s="15">
        <v>539.4</v>
      </c>
      <c r="I892" s="3">
        <v>13482000</v>
      </c>
      <c r="J892" s="3">
        <v>1255200</v>
      </c>
      <c r="K892" s="3" t="str">
        <f>IF(Table3[[#This Row],[Engagements]]&lt;100000, "low",IF(Table3[[#This Row],[Engagements]]&lt;500000,"medium","high"))</f>
        <v>high</v>
      </c>
      <c r="L892" s="3">
        <v>223720</v>
      </c>
      <c r="M892" s="2">
        <v>37540</v>
      </c>
      <c r="N892" s="2">
        <v>45020</v>
      </c>
      <c r="O892" s="3">
        <v>207000</v>
      </c>
      <c r="P892" s="9">
        <f>Table3[[#This Row],[Revenue Generated ($)]]-Table3[[#This Row],[Campaign Spend ($)]]</f>
        <v>161980</v>
      </c>
    </row>
    <row r="893" spans="1:16" x14ac:dyDescent="0.3">
      <c r="A893" s="2" t="str">
        <f>"Influencer" &amp;ROW(Table3[[#This Row],[Influencer Name]])</f>
        <v>Influencer893</v>
      </c>
      <c r="B893" s="2" t="s">
        <v>1014</v>
      </c>
      <c r="C893" s="2" t="s">
        <v>1018</v>
      </c>
      <c r="D893" s="2" t="s">
        <v>1033</v>
      </c>
      <c r="E893" s="2" t="str">
        <f>VLOOKUP(TRIM(Table3[[#This Row],[Brand]]), brand[], MATCH("Category", brand[#Headers], 0), FALSE)</f>
        <v>Fashion &amp; Beauty</v>
      </c>
      <c r="F893" s="2" t="s">
        <v>1029</v>
      </c>
      <c r="G893" s="3">
        <v>7189000</v>
      </c>
      <c r="H893" s="15">
        <v>540</v>
      </c>
      <c r="I893" s="3">
        <v>13497000</v>
      </c>
      <c r="J893" s="3">
        <v>1256600</v>
      </c>
      <c r="K893" s="3" t="str">
        <f>IF(Table3[[#This Row],[Engagements]]&lt;100000, "low",IF(Table3[[#This Row],[Engagements]]&lt;500000,"medium","high"))</f>
        <v>high</v>
      </c>
      <c r="L893" s="3">
        <v>223970</v>
      </c>
      <c r="M893" s="2">
        <v>37582</v>
      </c>
      <c r="N893" s="2">
        <v>45070</v>
      </c>
      <c r="O893" s="3">
        <v>207230</v>
      </c>
      <c r="P893" s="9">
        <f>Table3[[#This Row],[Revenue Generated ($)]]-Table3[[#This Row],[Campaign Spend ($)]]</f>
        <v>162160</v>
      </c>
    </row>
    <row r="894" spans="1:16" x14ac:dyDescent="0.3">
      <c r="A894" s="2" t="str">
        <f>"Influencer" &amp;ROW(Table3[[#This Row],[Influencer Name]])</f>
        <v>Influencer894</v>
      </c>
      <c r="B894" s="2" t="s">
        <v>1015</v>
      </c>
      <c r="C894" s="2" t="s">
        <v>1019</v>
      </c>
      <c r="D894" s="2" t="s">
        <v>1032</v>
      </c>
      <c r="E894" s="2" t="str">
        <f>VLOOKUP(TRIM(Table3[[#This Row],[Brand]]), brand[], MATCH("Category", brand[#Headers], 0), FALSE)</f>
        <v>Fashion &amp; Beauty</v>
      </c>
      <c r="F894" s="2" t="s">
        <v>1030</v>
      </c>
      <c r="G894" s="3">
        <v>7197000</v>
      </c>
      <c r="H894" s="15">
        <v>540.6</v>
      </c>
      <c r="I894" s="3">
        <v>13512000</v>
      </c>
      <c r="J894" s="3">
        <v>1258000</v>
      </c>
      <c r="K894" s="3" t="str">
        <f>IF(Table3[[#This Row],[Engagements]]&lt;100000, "low",IF(Table3[[#This Row],[Engagements]]&lt;500000,"medium","high"))</f>
        <v>high</v>
      </c>
      <c r="L894" s="3">
        <v>224220</v>
      </c>
      <c r="M894" s="2">
        <v>37624</v>
      </c>
      <c r="N894" s="2">
        <v>45120</v>
      </c>
      <c r="O894" s="3">
        <v>207460</v>
      </c>
      <c r="P894" s="9">
        <f>Table3[[#This Row],[Revenue Generated ($)]]-Table3[[#This Row],[Campaign Spend ($)]]</f>
        <v>162340</v>
      </c>
    </row>
    <row r="895" spans="1:16" x14ac:dyDescent="0.3">
      <c r="A895" s="2" t="str">
        <f>"Influencer" &amp;ROW(Table3[[#This Row],[Influencer Name]])</f>
        <v>Influencer895</v>
      </c>
      <c r="B895" s="2" t="s">
        <v>1016</v>
      </c>
      <c r="C895" s="2" t="s">
        <v>1020</v>
      </c>
      <c r="D895" s="2" t="s">
        <v>1035</v>
      </c>
      <c r="E895" s="2" t="str">
        <f>VLOOKUP(TRIM(Table3[[#This Row],[Brand]]), brand[], MATCH("Category", brand[#Headers], 0), FALSE)</f>
        <v>Fashion &amp; Beauty</v>
      </c>
      <c r="F895" s="2" t="s">
        <v>1031</v>
      </c>
      <c r="G895" s="3">
        <v>7205000</v>
      </c>
      <c r="H895" s="15">
        <v>541.20000000000005</v>
      </c>
      <c r="I895" s="3">
        <v>13527000</v>
      </c>
      <c r="J895" s="3">
        <v>1259400</v>
      </c>
      <c r="K895" s="3" t="str">
        <f>IF(Table3[[#This Row],[Engagements]]&lt;100000, "low",IF(Table3[[#This Row],[Engagements]]&lt;500000,"medium","high"))</f>
        <v>high</v>
      </c>
      <c r="L895" s="2">
        <v>224470</v>
      </c>
      <c r="M895" s="2">
        <v>37666</v>
      </c>
      <c r="N895" s="2">
        <v>45170</v>
      </c>
      <c r="O895" s="3">
        <v>207690</v>
      </c>
      <c r="P895" s="9">
        <f>Table3[[#This Row],[Revenue Generated ($)]]-Table3[[#This Row],[Campaign Spend ($)]]</f>
        <v>162520</v>
      </c>
    </row>
    <row r="896" spans="1:16" x14ac:dyDescent="0.3">
      <c r="A896" s="2" t="str">
        <f>"Influencer" &amp;ROW(Table3[[#This Row],[Influencer Name]])</f>
        <v>Influencer896</v>
      </c>
      <c r="B896" s="2" t="s">
        <v>1014</v>
      </c>
      <c r="C896" s="2" t="s">
        <v>1021</v>
      </c>
      <c r="D896" s="2" t="s">
        <v>1037</v>
      </c>
      <c r="E896" s="2" t="str">
        <f>VLOOKUP(TRIM(Table3[[#This Row],[Brand]]), brand[], MATCH("Category", brand[#Headers], 0), FALSE)</f>
        <v>Fashion &amp; Beauty</v>
      </c>
      <c r="F896" s="2" t="s">
        <v>1026</v>
      </c>
      <c r="G896" s="3">
        <v>7213000</v>
      </c>
      <c r="H896" s="15">
        <v>541.79999999999995</v>
      </c>
      <c r="I896" s="3">
        <v>13542000</v>
      </c>
      <c r="J896" s="3">
        <v>1260800</v>
      </c>
      <c r="K896" s="3" t="str">
        <f>IF(Table3[[#This Row],[Engagements]]&lt;100000, "low",IF(Table3[[#This Row],[Engagements]]&lt;500000,"medium","high"))</f>
        <v>high</v>
      </c>
      <c r="L896" s="3">
        <v>224720</v>
      </c>
      <c r="M896" s="2">
        <v>37708</v>
      </c>
      <c r="N896" s="2">
        <v>45220</v>
      </c>
      <c r="O896" s="3">
        <v>207920</v>
      </c>
      <c r="P896" s="9">
        <f>Table3[[#This Row],[Revenue Generated ($)]]-Table3[[#This Row],[Campaign Spend ($)]]</f>
        <v>162700</v>
      </c>
    </row>
    <row r="897" spans="1:16" ht="33" x14ac:dyDescent="0.3">
      <c r="A897" s="2" t="str">
        <f>"Influencer" &amp;ROW(Table3[[#This Row],[Influencer Name]])</f>
        <v>Influencer897</v>
      </c>
      <c r="B897" s="2" t="s">
        <v>1015</v>
      </c>
      <c r="C897" s="2" t="s">
        <v>1017</v>
      </c>
      <c r="D897" s="2" t="s">
        <v>1073</v>
      </c>
      <c r="E897" s="2" t="str">
        <f>VLOOKUP(TRIM(Table3[[#This Row],[Brand]]), brand[], MATCH("Category", brand[#Headers], 0), FALSE)</f>
        <v>Food &amp; Beverages</v>
      </c>
      <c r="F897" s="2" t="s">
        <v>1027</v>
      </c>
      <c r="G897" s="3">
        <v>7221000</v>
      </c>
      <c r="H897" s="15">
        <v>542.4</v>
      </c>
      <c r="I897" s="3">
        <v>13557000</v>
      </c>
      <c r="J897" s="3">
        <v>1262200</v>
      </c>
      <c r="K897" s="3" t="str">
        <f>IF(Table3[[#This Row],[Engagements]]&lt;100000, "low",IF(Table3[[#This Row],[Engagements]]&lt;500000,"medium","high"))</f>
        <v>high</v>
      </c>
      <c r="L897" s="3">
        <v>224970</v>
      </c>
      <c r="M897" s="2">
        <v>37750</v>
      </c>
      <c r="N897" s="2">
        <v>45270</v>
      </c>
      <c r="O897" s="3">
        <v>208150</v>
      </c>
      <c r="P897" s="9">
        <f>Table3[[#This Row],[Revenue Generated ($)]]-Table3[[#This Row],[Campaign Spend ($)]]</f>
        <v>162880</v>
      </c>
    </row>
    <row r="898" spans="1:16" x14ac:dyDescent="0.3">
      <c r="A898" s="2" t="str">
        <f>"Influencer" &amp;ROW(Table3[[#This Row],[Influencer Name]])</f>
        <v>Influencer898</v>
      </c>
      <c r="B898" s="2" t="s">
        <v>1016</v>
      </c>
      <c r="C898" s="2" t="s">
        <v>1018</v>
      </c>
      <c r="D898" s="2" t="s">
        <v>1037</v>
      </c>
      <c r="E898" s="2" t="str">
        <f>VLOOKUP(TRIM(Table3[[#This Row],[Brand]]), brand[], MATCH("Category", brand[#Headers], 0), FALSE)</f>
        <v>Fashion &amp; Beauty</v>
      </c>
      <c r="F898" s="2" t="s">
        <v>1028</v>
      </c>
      <c r="G898" s="3">
        <v>7229000</v>
      </c>
      <c r="H898" s="15">
        <v>543</v>
      </c>
      <c r="I898" s="3">
        <v>13572000</v>
      </c>
      <c r="J898" s="3">
        <v>1263600</v>
      </c>
      <c r="K898" s="3" t="str">
        <f>IF(Table3[[#This Row],[Engagements]]&lt;100000, "low",IF(Table3[[#This Row],[Engagements]]&lt;500000,"medium","high"))</f>
        <v>high</v>
      </c>
      <c r="L898" s="3">
        <v>225220</v>
      </c>
      <c r="M898" s="2">
        <v>37792</v>
      </c>
      <c r="N898" s="2">
        <v>45320</v>
      </c>
      <c r="O898" s="3">
        <v>208380</v>
      </c>
      <c r="P898" s="9">
        <f>Table3[[#This Row],[Revenue Generated ($)]]-Table3[[#This Row],[Campaign Spend ($)]]</f>
        <v>163060</v>
      </c>
    </row>
    <row r="899" spans="1:16" x14ac:dyDescent="0.3">
      <c r="A899" s="2" t="str">
        <f>"Influencer" &amp;ROW(Table3[[#This Row],[Influencer Name]])</f>
        <v>Influencer899</v>
      </c>
      <c r="B899" s="2" t="s">
        <v>1014</v>
      </c>
      <c r="C899" s="2" t="s">
        <v>1019</v>
      </c>
      <c r="D899" s="2" t="s">
        <v>1037</v>
      </c>
      <c r="E899" s="2" t="str">
        <f>VLOOKUP(TRIM(Table3[[#This Row],[Brand]]), brand[], MATCH("Category", brand[#Headers], 0), FALSE)</f>
        <v>Fashion &amp; Beauty</v>
      </c>
      <c r="F899" s="2" t="s">
        <v>1029</v>
      </c>
      <c r="G899" s="3">
        <v>7237000</v>
      </c>
      <c r="H899" s="15">
        <v>543.6</v>
      </c>
      <c r="I899" s="3">
        <v>13587000</v>
      </c>
      <c r="J899" s="3">
        <v>1265000</v>
      </c>
      <c r="K899" s="3" t="str">
        <f>IF(Table3[[#This Row],[Engagements]]&lt;100000, "low",IF(Table3[[#This Row],[Engagements]]&lt;500000,"medium","high"))</f>
        <v>high</v>
      </c>
      <c r="L899" s="3">
        <v>225470</v>
      </c>
      <c r="M899" s="2">
        <v>37834</v>
      </c>
      <c r="N899" s="2">
        <v>45370</v>
      </c>
      <c r="O899" s="3">
        <v>208610</v>
      </c>
      <c r="P899" s="9">
        <f>Table3[[#This Row],[Revenue Generated ($)]]-Table3[[#This Row],[Campaign Spend ($)]]</f>
        <v>163240</v>
      </c>
    </row>
    <row r="900" spans="1:16" x14ac:dyDescent="0.3">
      <c r="A900" s="2" t="str">
        <f>"Influencer" &amp;ROW(Table3[[#This Row],[Influencer Name]])</f>
        <v>Influencer900</v>
      </c>
      <c r="B900" s="2" t="s">
        <v>1015</v>
      </c>
      <c r="C900" s="2" t="s">
        <v>1020</v>
      </c>
      <c r="D900" t="s">
        <v>1039</v>
      </c>
      <c r="E900" t="str">
        <f>VLOOKUP(TRIM(Table3[[#This Row],[Brand]]), brand[], MATCH("Category", brand[#Headers], 0), FALSE)</f>
        <v>E-commerce &amp; Online Services</v>
      </c>
      <c r="F900" s="2" t="s">
        <v>1030</v>
      </c>
      <c r="G900" s="3">
        <v>7245000</v>
      </c>
      <c r="H900" s="15">
        <v>544.20000000000005</v>
      </c>
      <c r="I900" s="3">
        <v>13602000</v>
      </c>
      <c r="J900" s="3">
        <v>1266400</v>
      </c>
      <c r="K900" s="3" t="str">
        <f>IF(Table3[[#This Row],[Engagements]]&lt;100000, "low",IF(Table3[[#This Row],[Engagements]]&lt;500000,"medium","high"))</f>
        <v>high</v>
      </c>
      <c r="L900" s="2">
        <v>225720</v>
      </c>
      <c r="M900" s="2">
        <v>37876</v>
      </c>
      <c r="N900" s="2">
        <v>45420</v>
      </c>
      <c r="O900" s="3">
        <v>208840</v>
      </c>
      <c r="P900" s="9">
        <f>Table3[[#This Row],[Revenue Generated ($)]]-Table3[[#This Row],[Campaign Spend ($)]]</f>
        <v>163420</v>
      </c>
    </row>
    <row r="901" spans="1:16" x14ac:dyDescent="0.3">
      <c r="A901" s="2" t="str">
        <f>"Influencer" &amp;ROW(Table3[[#This Row],[Influencer Name]])</f>
        <v>Influencer901</v>
      </c>
      <c r="B901" s="2" t="s">
        <v>1016</v>
      </c>
      <c r="C901" s="2" t="s">
        <v>1021</v>
      </c>
      <c r="D901" t="s">
        <v>1040</v>
      </c>
      <c r="E901" t="str">
        <f>VLOOKUP(TRIM(Table3[[#This Row],[Brand]]), brand[], MATCH("Category", brand[#Headers], 0), FALSE)</f>
        <v>E-commerce &amp; Online Services</v>
      </c>
      <c r="F901" s="2" t="s">
        <v>1031</v>
      </c>
      <c r="G901" s="3">
        <v>7253000</v>
      </c>
      <c r="H901" s="15">
        <v>544.79999999999995</v>
      </c>
      <c r="I901" s="3">
        <v>13617000</v>
      </c>
      <c r="J901" s="3">
        <v>1267800</v>
      </c>
      <c r="K901" s="3" t="str">
        <f>IF(Table3[[#This Row],[Engagements]]&lt;100000, "low",IF(Table3[[#This Row],[Engagements]]&lt;500000,"medium","high"))</f>
        <v>high</v>
      </c>
      <c r="L901" s="3">
        <v>225970</v>
      </c>
      <c r="M901" s="2">
        <v>37918</v>
      </c>
      <c r="N901" s="2">
        <v>45470</v>
      </c>
      <c r="O901" s="3">
        <v>209070</v>
      </c>
      <c r="P901" s="9">
        <f>Table3[[#This Row],[Revenue Generated ($)]]-Table3[[#This Row],[Campaign Spend ($)]]</f>
        <v>163600</v>
      </c>
    </row>
    <row r="902" spans="1:16" x14ac:dyDescent="0.3">
      <c r="A902" s="2" t="str">
        <f>"Influencer" &amp;ROW(Table3[[#This Row],[Influencer Name]])</f>
        <v>Influencer902</v>
      </c>
      <c r="B902" s="2" t="s">
        <v>1014</v>
      </c>
      <c r="C902" s="2" t="s">
        <v>1017</v>
      </c>
      <c r="D902" t="s">
        <v>1041</v>
      </c>
      <c r="E902" t="str">
        <f>VLOOKUP(TRIM(Table3[[#This Row],[Brand]]), brand[], MATCH("Category", brand[#Headers], 0), FALSE)</f>
        <v>E-commerce &amp; Online Services</v>
      </c>
      <c r="F902" s="2" t="s">
        <v>1026</v>
      </c>
      <c r="G902" s="3">
        <v>7261000</v>
      </c>
      <c r="H902" s="15">
        <v>545.4</v>
      </c>
      <c r="I902" s="3">
        <v>13632000</v>
      </c>
      <c r="J902" s="3">
        <v>1269200</v>
      </c>
      <c r="K902" s="3" t="str">
        <f>IF(Table3[[#This Row],[Engagements]]&lt;100000, "low",IF(Table3[[#This Row],[Engagements]]&lt;500000,"medium","high"))</f>
        <v>high</v>
      </c>
      <c r="L902" s="3">
        <v>226220</v>
      </c>
      <c r="M902" s="2">
        <v>37960</v>
      </c>
      <c r="N902" s="2">
        <v>45520</v>
      </c>
      <c r="O902" s="3">
        <v>209300</v>
      </c>
      <c r="P902" s="9">
        <f>Table3[[#This Row],[Revenue Generated ($)]]-Table3[[#This Row],[Campaign Spend ($)]]</f>
        <v>163780</v>
      </c>
    </row>
    <row r="903" spans="1:16" x14ac:dyDescent="0.3">
      <c r="A903" s="2" t="str">
        <f>"Influencer" &amp;ROW(Table3[[#This Row],[Influencer Name]])</f>
        <v>Influencer903</v>
      </c>
      <c r="B903" s="2" t="s">
        <v>1015</v>
      </c>
      <c r="C903" s="2" t="s">
        <v>1018</v>
      </c>
      <c r="D903" t="s">
        <v>1042</v>
      </c>
      <c r="E903" t="str">
        <f>VLOOKUP(TRIM(Table3[[#This Row],[Brand]]), brand[], MATCH("Category", brand[#Headers], 0), FALSE)</f>
        <v>E-commerce &amp; Online Services</v>
      </c>
      <c r="F903" s="2" t="s">
        <v>1027</v>
      </c>
      <c r="G903" s="3">
        <v>7269000</v>
      </c>
      <c r="H903" s="15">
        <v>546</v>
      </c>
      <c r="I903" s="3">
        <v>13647000</v>
      </c>
      <c r="J903" s="3">
        <v>1270600</v>
      </c>
      <c r="K903" s="3" t="str">
        <f>IF(Table3[[#This Row],[Engagements]]&lt;100000, "low",IF(Table3[[#This Row],[Engagements]]&lt;500000,"medium","high"))</f>
        <v>high</v>
      </c>
      <c r="L903" s="3">
        <v>226470</v>
      </c>
      <c r="M903" s="2">
        <v>38002</v>
      </c>
      <c r="N903" s="2">
        <v>45570</v>
      </c>
      <c r="O903" s="3">
        <v>209530</v>
      </c>
      <c r="P903" s="9">
        <f>Table3[[#This Row],[Revenue Generated ($)]]-Table3[[#This Row],[Campaign Spend ($)]]</f>
        <v>163960</v>
      </c>
    </row>
    <row r="904" spans="1:16" x14ac:dyDescent="0.3">
      <c r="A904" s="2" t="str">
        <f>"Influencer" &amp;ROW(Table3[[#This Row],[Influencer Name]])</f>
        <v>Influencer904</v>
      </c>
      <c r="B904" s="2" t="s">
        <v>1016</v>
      </c>
      <c r="C904" s="2" t="s">
        <v>1019</v>
      </c>
      <c r="D904" t="s">
        <v>1043</v>
      </c>
      <c r="E904" t="str">
        <f>VLOOKUP(TRIM(Table3[[#This Row],[Brand]]), brand[], MATCH("Category", brand[#Headers], 0), FALSE)</f>
        <v>E-commerce &amp; Online Services</v>
      </c>
      <c r="F904" s="2" t="s">
        <v>1028</v>
      </c>
      <c r="G904" s="3">
        <v>7277000</v>
      </c>
      <c r="H904" s="15">
        <v>546.6</v>
      </c>
      <c r="I904" s="3">
        <v>13662000</v>
      </c>
      <c r="J904" s="3">
        <v>1272000</v>
      </c>
      <c r="K904" s="3" t="str">
        <f>IF(Table3[[#This Row],[Engagements]]&lt;100000, "low",IF(Table3[[#This Row],[Engagements]]&lt;500000,"medium","high"))</f>
        <v>high</v>
      </c>
      <c r="L904" s="3">
        <v>226720</v>
      </c>
      <c r="M904" s="2">
        <v>38044</v>
      </c>
      <c r="N904" s="2">
        <v>45620</v>
      </c>
      <c r="O904" s="3">
        <v>209760</v>
      </c>
      <c r="P904" s="9">
        <f>Table3[[#This Row],[Revenue Generated ($)]]-Table3[[#This Row],[Campaign Spend ($)]]</f>
        <v>164140</v>
      </c>
    </row>
    <row r="905" spans="1:16" ht="33" x14ac:dyDescent="0.3">
      <c r="A905" s="2" t="str">
        <f>"Influencer" &amp;ROW(Table3[[#This Row],[Influencer Name]])</f>
        <v>Influencer905</v>
      </c>
      <c r="B905" s="2" t="s">
        <v>1014</v>
      </c>
      <c r="C905" s="2" t="s">
        <v>1020</v>
      </c>
      <c r="D905" s="2" t="s">
        <v>1044</v>
      </c>
      <c r="E905" s="2" t="str">
        <f>VLOOKUP(TRIM(Table3[[#This Row],[Brand]]), brand[], MATCH("Category", brand[#Headers], 0), FALSE)</f>
        <v>Technology &amp; Gadgets</v>
      </c>
      <c r="F905" s="2" t="s">
        <v>1029</v>
      </c>
      <c r="G905" s="3">
        <v>7285000</v>
      </c>
      <c r="H905" s="15">
        <v>547.20000000000005</v>
      </c>
      <c r="I905" s="3">
        <v>13677000</v>
      </c>
      <c r="J905" s="3">
        <v>1273400</v>
      </c>
      <c r="K905" s="3" t="str">
        <f>IF(Table3[[#This Row],[Engagements]]&lt;100000, "low",IF(Table3[[#This Row],[Engagements]]&lt;500000,"medium","high"))</f>
        <v>high</v>
      </c>
      <c r="L905" s="2">
        <v>226970</v>
      </c>
      <c r="M905" s="2">
        <v>38086</v>
      </c>
      <c r="N905" s="2">
        <v>45670</v>
      </c>
      <c r="O905" s="3">
        <v>209990</v>
      </c>
      <c r="P905" s="9">
        <f>Table3[[#This Row],[Revenue Generated ($)]]-Table3[[#This Row],[Campaign Spend ($)]]</f>
        <v>164320</v>
      </c>
    </row>
    <row r="906" spans="1:16" ht="33" x14ac:dyDescent="0.3">
      <c r="A906" s="2" t="str">
        <f>"Influencer" &amp;ROW(Table3[[#This Row],[Influencer Name]])</f>
        <v>Influencer906</v>
      </c>
      <c r="B906" s="2" t="s">
        <v>1015</v>
      </c>
      <c r="C906" s="2" t="s">
        <v>1021</v>
      </c>
      <c r="D906" s="2" t="s">
        <v>1045</v>
      </c>
      <c r="E906" s="2" t="str">
        <f>VLOOKUP(TRIM(Table3[[#This Row],[Brand]]), brand[], MATCH("Category", brand[#Headers], 0), FALSE)</f>
        <v>Technology &amp; Gadgets</v>
      </c>
      <c r="F906" s="2" t="s">
        <v>1030</v>
      </c>
      <c r="G906" s="3">
        <v>7293000</v>
      </c>
      <c r="H906" s="15">
        <v>547.79999999999995</v>
      </c>
      <c r="I906" s="3">
        <v>13692000</v>
      </c>
      <c r="J906" s="3">
        <v>1274800</v>
      </c>
      <c r="K906" s="3" t="str">
        <f>IF(Table3[[#This Row],[Engagements]]&lt;100000, "low",IF(Table3[[#This Row],[Engagements]]&lt;500000,"medium","high"))</f>
        <v>high</v>
      </c>
      <c r="L906" s="3">
        <v>227220</v>
      </c>
      <c r="M906" s="2">
        <v>38128</v>
      </c>
      <c r="N906" s="2">
        <v>45720</v>
      </c>
      <c r="O906" s="3">
        <v>210220</v>
      </c>
      <c r="P906" s="9">
        <f>Table3[[#This Row],[Revenue Generated ($)]]-Table3[[#This Row],[Campaign Spend ($)]]</f>
        <v>164500</v>
      </c>
    </row>
    <row r="907" spans="1:16" ht="33" x14ac:dyDescent="0.3">
      <c r="A907" s="2" t="str">
        <f>"Influencer" &amp;ROW(Table3[[#This Row],[Influencer Name]])</f>
        <v>Influencer907</v>
      </c>
      <c r="B907" s="2" t="s">
        <v>1016</v>
      </c>
      <c r="C907" s="2" t="s">
        <v>1017</v>
      </c>
      <c r="D907" s="2" t="s">
        <v>1046</v>
      </c>
      <c r="E907" s="2" t="str">
        <f>VLOOKUP(TRIM(Table3[[#This Row],[Brand]]), brand[], MATCH("Category", brand[#Headers], 0), FALSE)</f>
        <v>Technology &amp; Gadgets</v>
      </c>
      <c r="F907" s="2" t="s">
        <v>1031</v>
      </c>
      <c r="G907" s="3">
        <v>7301000</v>
      </c>
      <c r="H907" s="15">
        <v>548.4</v>
      </c>
      <c r="I907" s="3">
        <v>13707000</v>
      </c>
      <c r="J907" s="3">
        <v>1276200</v>
      </c>
      <c r="K907" s="3" t="str">
        <f>IF(Table3[[#This Row],[Engagements]]&lt;100000, "low",IF(Table3[[#This Row],[Engagements]]&lt;500000,"medium","high"))</f>
        <v>high</v>
      </c>
      <c r="L907" s="3">
        <v>227470</v>
      </c>
      <c r="M907" s="2">
        <v>38170</v>
      </c>
      <c r="N907" s="2">
        <v>45770</v>
      </c>
      <c r="O907" s="3">
        <v>210450</v>
      </c>
      <c r="P907" s="9">
        <f>Table3[[#This Row],[Revenue Generated ($)]]-Table3[[#This Row],[Campaign Spend ($)]]</f>
        <v>164680</v>
      </c>
    </row>
    <row r="908" spans="1:16" x14ac:dyDescent="0.3">
      <c r="A908" s="2" t="str">
        <f>"Influencer" &amp;ROW(Table3[[#This Row],[Influencer Name]])</f>
        <v>Influencer908</v>
      </c>
      <c r="B908" s="2" t="s">
        <v>1014</v>
      </c>
      <c r="C908" s="2" t="s">
        <v>1018</v>
      </c>
      <c r="D908" s="2" t="s">
        <v>1047</v>
      </c>
      <c r="E908" s="2" t="str">
        <f>VLOOKUP(TRIM(Table3[[#This Row],[Brand]]), brand[], MATCH("Category", brand[#Headers], 0), FALSE)</f>
        <v>Lifestyle &amp; Fitness</v>
      </c>
      <c r="F908" s="2" t="s">
        <v>1026</v>
      </c>
      <c r="G908" s="3">
        <v>7309000</v>
      </c>
      <c r="H908" s="15">
        <v>549</v>
      </c>
      <c r="I908" s="3">
        <v>13722000</v>
      </c>
      <c r="J908" s="3">
        <v>1277600</v>
      </c>
      <c r="K908" s="3" t="str">
        <f>IF(Table3[[#This Row],[Engagements]]&lt;100000, "low",IF(Table3[[#This Row],[Engagements]]&lt;500000,"medium","high"))</f>
        <v>high</v>
      </c>
      <c r="L908" s="3">
        <v>227720</v>
      </c>
      <c r="M908" s="2">
        <v>38212</v>
      </c>
      <c r="N908" s="2">
        <v>45820</v>
      </c>
      <c r="O908" s="3">
        <v>210680</v>
      </c>
      <c r="P908" s="9">
        <f>Table3[[#This Row],[Revenue Generated ($)]]-Table3[[#This Row],[Campaign Spend ($)]]</f>
        <v>164860</v>
      </c>
    </row>
    <row r="909" spans="1:16" x14ac:dyDescent="0.3">
      <c r="A909" s="2" t="str">
        <f>"Influencer" &amp;ROW(Table3[[#This Row],[Influencer Name]])</f>
        <v>Influencer909</v>
      </c>
      <c r="B909" s="2" t="s">
        <v>1015</v>
      </c>
      <c r="C909" s="2" t="s">
        <v>1019</v>
      </c>
      <c r="D909" s="2" t="s">
        <v>1048</v>
      </c>
      <c r="E909" s="2" t="str">
        <f>VLOOKUP(TRIM(Table3[[#This Row],[Brand]]), brand[], MATCH("Category", brand[#Headers], 0), FALSE)</f>
        <v>Lifestyle &amp; Fitness</v>
      </c>
      <c r="F909" s="2" t="s">
        <v>1027</v>
      </c>
      <c r="G909" s="3">
        <v>7317000</v>
      </c>
      <c r="H909" s="15">
        <v>549.6</v>
      </c>
      <c r="I909" s="3">
        <v>13737000</v>
      </c>
      <c r="J909" s="3">
        <v>1279000</v>
      </c>
      <c r="K909" s="3" t="str">
        <f>IF(Table3[[#This Row],[Engagements]]&lt;100000, "low",IF(Table3[[#This Row],[Engagements]]&lt;500000,"medium","high"))</f>
        <v>high</v>
      </c>
      <c r="L909" s="3">
        <v>227970</v>
      </c>
      <c r="M909" s="2">
        <v>38254</v>
      </c>
      <c r="N909" s="2">
        <v>45870</v>
      </c>
      <c r="O909" s="3">
        <v>210910</v>
      </c>
      <c r="P909" s="9">
        <f>Table3[[#This Row],[Revenue Generated ($)]]-Table3[[#This Row],[Campaign Spend ($)]]</f>
        <v>165040</v>
      </c>
    </row>
    <row r="910" spans="1:16" x14ac:dyDescent="0.3">
      <c r="A910" s="2" t="str">
        <f>"Influencer" &amp;ROW(Table3[[#This Row],[Influencer Name]])</f>
        <v>Influencer910</v>
      </c>
      <c r="B910" s="2" t="s">
        <v>1016</v>
      </c>
      <c r="C910" s="2" t="s">
        <v>1020</v>
      </c>
      <c r="D910" t="s">
        <v>1049</v>
      </c>
      <c r="E910" t="str">
        <f>VLOOKUP(TRIM(Table3[[#This Row],[Brand]]), brand[], MATCH("Category", brand[#Headers], 0), FALSE)</f>
        <v>Food &amp; Beverages</v>
      </c>
      <c r="F910" s="2" t="s">
        <v>1028</v>
      </c>
      <c r="G910" s="3">
        <v>7325000</v>
      </c>
      <c r="H910" s="15">
        <v>550.20000000000005</v>
      </c>
      <c r="I910" s="3">
        <v>13752000</v>
      </c>
      <c r="J910" s="3">
        <v>1280400</v>
      </c>
      <c r="K910" s="3" t="str">
        <f>IF(Table3[[#This Row],[Engagements]]&lt;100000, "low",IF(Table3[[#This Row],[Engagements]]&lt;500000,"medium","high"))</f>
        <v>high</v>
      </c>
      <c r="L910" s="2">
        <v>228220</v>
      </c>
      <c r="M910" s="2">
        <v>38296</v>
      </c>
      <c r="N910" s="2">
        <v>45920</v>
      </c>
      <c r="O910" s="3">
        <v>211140</v>
      </c>
      <c r="P910" s="9">
        <f>Table3[[#This Row],[Revenue Generated ($)]]-Table3[[#This Row],[Campaign Spend ($)]]</f>
        <v>165220</v>
      </c>
    </row>
    <row r="911" spans="1:16" x14ac:dyDescent="0.3">
      <c r="A911" s="2" t="str">
        <f>"Influencer" &amp;ROW(Table3[[#This Row],[Influencer Name]])</f>
        <v>Influencer911</v>
      </c>
      <c r="B911" s="2" t="s">
        <v>1014</v>
      </c>
      <c r="C911" s="2" t="s">
        <v>1021</v>
      </c>
      <c r="D911" t="s">
        <v>1074</v>
      </c>
      <c r="E911" t="str">
        <f>VLOOKUP(TRIM(Table3[[#This Row],[Brand]]), brand[], MATCH("Category", brand[#Headers], 0), FALSE)</f>
        <v>Food &amp; Beverages</v>
      </c>
      <c r="F911" s="2" t="s">
        <v>1029</v>
      </c>
      <c r="G911" s="3">
        <v>7333000</v>
      </c>
      <c r="H911" s="15">
        <v>550.79999999999995</v>
      </c>
      <c r="I911" s="3">
        <v>13767000</v>
      </c>
      <c r="J911" s="3">
        <v>1281800</v>
      </c>
      <c r="K911" s="3" t="str">
        <f>IF(Table3[[#This Row],[Engagements]]&lt;100000, "low",IF(Table3[[#This Row],[Engagements]]&lt;500000,"medium","high"))</f>
        <v>high</v>
      </c>
      <c r="L911" s="3">
        <v>228470</v>
      </c>
      <c r="M911" s="2">
        <v>38338</v>
      </c>
      <c r="N911" s="2">
        <v>45970</v>
      </c>
      <c r="O911" s="3">
        <v>211370</v>
      </c>
      <c r="P911" s="9">
        <f>Table3[[#This Row],[Revenue Generated ($)]]-Table3[[#This Row],[Campaign Spend ($)]]</f>
        <v>165400</v>
      </c>
    </row>
    <row r="912" spans="1:16" x14ac:dyDescent="0.3">
      <c r="A912" s="2" t="str">
        <f>"Influencer" &amp;ROW(Table3[[#This Row],[Influencer Name]])</f>
        <v>Influencer912</v>
      </c>
      <c r="B912" s="2" t="s">
        <v>1015</v>
      </c>
      <c r="C912" s="2" t="s">
        <v>1017</v>
      </c>
      <c r="D912" t="s">
        <v>1050</v>
      </c>
      <c r="E912" t="str">
        <f>VLOOKUP(TRIM(Table3[[#This Row],[Brand]]), brand[], MATCH("Category", brand[#Headers], 0), FALSE)</f>
        <v>Food &amp; Beverages</v>
      </c>
      <c r="F912" s="2" t="s">
        <v>1030</v>
      </c>
      <c r="G912" s="3">
        <v>7341000</v>
      </c>
      <c r="H912" s="15">
        <v>551.4</v>
      </c>
      <c r="I912" s="3">
        <v>13782000</v>
      </c>
      <c r="J912" s="3">
        <v>1283200</v>
      </c>
      <c r="K912" s="3" t="str">
        <f>IF(Table3[[#This Row],[Engagements]]&lt;100000, "low",IF(Table3[[#This Row],[Engagements]]&lt;500000,"medium","high"))</f>
        <v>high</v>
      </c>
      <c r="L912" s="3">
        <v>228720</v>
      </c>
      <c r="M912" s="2">
        <v>38380</v>
      </c>
      <c r="N912" s="2">
        <v>46020</v>
      </c>
      <c r="O912" s="3">
        <v>211600</v>
      </c>
      <c r="P912" s="9">
        <f>Table3[[#This Row],[Revenue Generated ($)]]-Table3[[#This Row],[Campaign Spend ($)]]</f>
        <v>165580</v>
      </c>
    </row>
    <row r="913" spans="1:16" x14ac:dyDescent="0.3">
      <c r="A913" s="2" t="str">
        <f>"Influencer" &amp;ROW(Table3[[#This Row],[Influencer Name]])</f>
        <v>Influencer913</v>
      </c>
      <c r="B913" s="2" t="s">
        <v>1016</v>
      </c>
      <c r="C913" s="2" t="s">
        <v>1018</v>
      </c>
      <c r="D913" t="s">
        <v>1051</v>
      </c>
      <c r="E913" t="str">
        <f>VLOOKUP(TRIM(Table3[[#This Row],[Brand]]), brand[], MATCH("Category", brand[#Headers], 0), FALSE)</f>
        <v>Food &amp; Beverages</v>
      </c>
      <c r="F913" s="2" t="s">
        <v>1031</v>
      </c>
      <c r="G913" s="3">
        <v>7349000</v>
      </c>
      <c r="H913" s="15">
        <v>552</v>
      </c>
      <c r="I913" s="3">
        <v>13797000</v>
      </c>
      <c r="J913" s="3">
        <v>1284600</v>
      </c>
      <c r="K913" s="3" t="str">
        <f>IF(Table3[[#This Row],[Engagements]]&lt;100000, "low",IF(Table3[[#This Row],[Engagements]]&lt;500000,"medium","high"))</f>
        <v>high</v>
      </c>
      <c r="L913" s="3">
        <v>228970</v>
      </c>
      <c r="M913" s="2">
        <v>38422</v>
      </c>
      <c r="N913" s="2">
        <v>46070</v>
      </c>
      <c r="O913" s="3">
        <v>211830</v>
      </c>
      <c r="P913" s="9">
        <f>Table3[[#This Row],[Revenue Generated ($)]]-Table3[[#This Row],[Campaign Spend ($)]]</f>
        <v>165760</v>
      </c>
    </row>
    <row r="914" spans="1:16" x14ac:dyDescent="0.3">
      <c r="A914" s="2" t="str">
        <f>"Influencer" &amp;ROW(Table3[[#This Row],[Influencer Name]])</f>
        <v>Influencer914</v>
      </c>
      <c r="B914" s="2" t="s">
        <v>1014</v>
      </c>
      <c r="C914" s="2" t="s">
        <v>1019</v>
      </c>
      <c r="D914" s="2" t="s">
        <v>1038</v>
      </c>
      <c r="E914" s="2" t="str">
        <f>VLOOKUP(TRIM(Table3[[#This Row],[Brand]]), brand[], MATCH("Category", brand[#Headers], 0), FALSE)</f>
        <v>Fashion &amp; Beauty</v>
      </c>
      <c r="F914" s="2" t="s">
        <v>1026</v>
      </c>
      <c r="G914" s="3">
        <v>7357000</v>
      </c>
      <c r="H914" s="15">
        <v>552.6</v>
      </c>
      <c r="I914" s="3">
        <v>13812000</v>
      </c>
      <c r="J914" s="3">
        <v>1286000</v>
      </c>
      <c r="K914" s="3" t="str">
        <f>IF(Table3[[#This Row],[Engagements]]&lt;100000, "low",IF(Table3[[#This Row],[Engagements]]&lt;500000,"medium","high"))</f>
        <v>high</v>
      </c>
      <c r="L914" s="3">
        <v>229220</v>
      </c>
      <c r="M914" s="2">
        <v>38464</v>
      </c>
      <c r="N914" s="2">
        <v>46120</v>
      </c>
      <c r="O914" s="3">
        <v>212060</v>
      </c>
      <c r="P914" s="9">
        <f>Table3[[#This Row],[Revenue Generated ($)]]-Table3[[#This Row],[Campaign Spend ($)]]</f>
        <v>165940</v>
      </c>
    </row>
    <row r="915" spans="1:16" x14ac:dyDescent="0.3">
      <c r="A915" s="2" t="str">
        <f>"Influencer" &amp;ROW(Table3[[#This Row],[Influencer Name]])</f>
        <v>Influencer915</v>
      </c>
      <c r="B915" s="2" t="s">
        <v>1015</v>
      </c>
      <c r="C915" s="2" t="s">
        <v>1020</v>
      </c>
      <c r="D915" s="2" t="s">
        <v>1036</v>
      </c>
      <c r="E915" s="2" t="str">
        <f>VLOOKUP(TRIM(Table3[[#This Row],[Brand]]), brand[], MATCH("Category", brand[#Headers], 0), FALSE)</f>
        <v>Fashion &amp; Beauty</v>
      </c>
      <c r="F915" s="2" t="s">
        <v>1027</v>
      </c>
      <c r="G915" s="3">
        <v>7365000</v>
      </c>
      <c r="H915" s="15">
        <v>553.20000000000005</v>
      </c>
      <c r="I915" s="3">
        <v>13827000</v>
      </c>
      <c r="J915" s="3">
        <v>1287400</v>
      </c>
      <c r="K915" s="3" t="str">
        <f>IF(Table3[[#This Row],[Engagements]]&lt;100000, "low",IF(Table3[[#This Row],[Engagements]]&lt;500000,"medium","high"))</f>
        <v>high</v>
      </c>
      <c r="L915" s="2">
        <v>229470</v>
      </c>
      <c r="M915" s="2">
        <v>38506</v>
      </c>
      <c r="N915" s="2">
        <v>46170</v>
      </c>
      <c r="O915" s="3">
        <v>212290</v>
      </c>
      <c r="P915" s="9">
        <f>Table3[[#This Row],[Revenue Generated ($)]]-Table3[[#This Row],[Campaign Spend ($)]]</f>
        <v>166120</v>
      </c>
    </row>
    <row r="916" spans="1:16" x14ac:dyDescent="0.3">
      <c r="A916" s="2" t="str">
        <f>"Influencer" &amp;ROW(Table3[[#This Row],[Influencer Name]])</f>
        <v>Influencer916</v>
      </c>
      <c r="B916" s="2" t="s">
        <v>1016</v>
      </c>
      <c r="C916" s="2" t="s">
        <v>1021</v>
      </c>
      <c r="D916" s="2" t="s">
        <v>1034</v>
      </c>
      <c r="E916" s="2" t="str">
        <f>VLOOKUP(TRIM(Table3[[#This Row],[Brand]]), brand[], MATCH("Category", brand[#Headers], 0), FALSE)</f>
        <v>Fashion &amp; Beauty</v>
      </c>
      <c r="F916" s="2" t="s">
        <v>1028</v>
      </c>
      <c r="G916" s="3">
        <v>7373000</v>
      </c>
      <c r="H916" s="15">
        <v>553.79999999999995</v>
      </c>
      <c r="I916" s="3">
        <v>13842000</v>
      </c>
      <c r="J916" s="3">
        <v>1288800</v>
      </c>
      <c r="K916" s="3" t="str">
        <f>IF(Table3[[#This Row],[Engagements]]&lt;100000, "low",IF(Table3[[#This Row],[Engagements]]&lt;500000,"medium","high"))</f>
        <v>high</v>
      </c>
      <c r="L916" s="3">
        <v>229720</v>
      </c>
      <c r="M916" s="2">
        <v>38548</v>
      </c>
      <c r="N916" s="2">
        <v>46220</v>
      </c>
      <c r="O916" s="3">
        <v>212520</v>
      </c>
      <c r="P916" s="9">
        <f>Table3[[#This Row],[Revenue Generated ($)]]-Table3[[#This Row],[Campaign Spend ($)]]</f>
        <v>166300</v>
      </c>
    </row>
    <row r="917" spans="1:16" x14ac:dyDescent="0.3">
      <c r="A917" s="2" t="str">
        <f>"Influencer" &amp;ROW(Table3[[#This Row],[Influencer Name]])</f>
        <v>Influencer917</v>
      </c>
      <c r="B917" s="2" t="s">
        <v>1014</v>
      </c>
      <c r="C917" s="2" t="s">
        <v>1017</v>
      </c>
      <c r="D917" s="2" t="s">
        <v>1033</v>
      </c>
      <c r="E917" s="2" t="str">
        <f>VLOOKUP(TRIM(Table3[[#This Row],[Brand]]), brand[], MATCH("Category", brand[#Headers], 0), FALSE)</f>
        <v>Fashion &amp; Beauty</v>
      </c>
      <c r="F917" s="2" t="s">
        <v>1029</v>
      </c>
      <c r="G917" s="3">
        <v>7381000</v>
      </c>
      <c r="H917" s="15">
        <v>554.4</v>
      </c>
      <c r="I917" s="3">
        <v>13857000</v>
      </c>
      <c r="J917" s="3">
        <v>1290200</v>
      </c>
      <c r="K917" s="3" t="str">
        <f>IF(Table3[[#This Row],[Engagements]]&lt;100000, "low",IF(Table3[[#This Row],[Engagements]]&lt;500000,"medium","high"))</f>
        <v>high</v>
      </c>
      <c r="L917" s="3">
        <v>229970</v>
      </c>
      <c r="M917" s="2">
        <v>38590</v>
      </c>
      <c r="N917" s="2">
        <v>46270</v>
      </c>
      <c r="O917" s="3">
        <v>212750</v>
      </c>
      <c r="P917" s="9">
        <f>Table3[[#This Row],[Revenue Generated ($)]]-Table3[[#This Row],[Campaign Spend ($)]]</f>
        <v>166480</v>
      </c>
    </row>
    <row r="918" spans="1:16" x14ac:dyDescent="0.3">
      <c r="A918" s="2" t="str">
        <f>"Influencer" &amp;ROW(Table3[[#This Row],[Influencer Name]])</f>
        <v>Influencer918</v>
      </c>
      <c r="B918" s="2" t="s">
        <v>1015</v>
      </c>
      <c r="C918" s="2" t="s">
        <v>1018</v>
      </c>
      <c r="D918" s="2" t="s">
        <v>1032</v>
      </c>
      <c r="E918" s="2" t="str">
        <f>VLOOKUP(TRIM(Table3[[#This Row],[Brand]]), brand[], MATCH("Category", brand[#Headers], 0), FALSE)</f>
        <v>Fashion &amp; Beauty</v>
      </c>
      <c r="F918" s="2" t="s">
        <v>1030</v>
      </c>
      <c r="G918" s="3">
        <v>7389000</v>
      </c>
      <c r="H918" s="15">
        <v>555</v>
      </c>
      <c r="I918" s="3">
        <v>13872000</v>
      </c>
      <c r="J918" s="3">
        <v>1291600</v>
      </c>
      <c r="K918" s="3" t="str">
        <f>IF(Table3[[#This Row],[Engagements]]&lt;100000, "low",IF(Table3[[#This Row],[Engagements]]&lt;500000,"medium","high"))</f>
        <v>high</v>
      </c>
      <c r="L918" s="3">
        <v>230220</v>
      </c>
      <c r="M918" s="2">
        <v>38632</v>
      </c>
      <c r="N918" s="2">
        <v>46320</v>
      </c>
      <c r="O918" s="3">
        <v>212980</v>
      </c>
      <c r="P918" s="9">
        <f>Table3[[#This Row],[Revenue Generated ($)]]-Table3[[#This Row],[Campaign Spend ($)]]</f>
        <v>166660</v>
      </c>
    </row>
    <row r="919" spans="1:16" x14ac:dyDescent="0.3">
      <c r="A919" s="2" t="str">
        <f>"Influencer" &amp;ROW(Table3[[#This Row],[Influencer Name]])</f>
        <v>Influencer919</v>
      </c>
      <c r="B919" s="2" t="s">
        <v>1016</v>
      </c>
      <c r="C919" s="2" t="s">
        <v>1019</v>
      </c>
      <c r="D919" s="2" t="s">
        <v>1035</v>
      </c>
      <c r="E919" s="2" t="str">
        <f>VLOOKUP(TRIM(Table3[[#This Row],[Brand]]), brand[], MATCH("Category", brand[#Headers], 0), FALSE)</f>
        <v>Fashion &amp; Beauty</v>
      </c>
      <c r="F919" s="2" t="s">
        <v>1031</v>
      </c>
      <c r="G919" s="3">
        <v>7397000</v>
      </c>
      <c r="H919" s="15">
        <v>555.6</v>
      </c>
      <c r="I919" s="3">
        <v>13887000</v>
      </c>
      <c r="J919" s="3">
        <v>1293000</v>
      </c>
      <c r="K919" s="3" t="str">
        <f>IF(Table3[[#This Row],[Engagements]]&lt;100000, "low",IF(Table3[[#This Row],[Engagements]]&lt;500000,"medium","high"))</f>
        <v>high</v>
      </c>
      <c r="L919" s="3">
        <v>230470</v>
      </c>
      <c r="M919" s="2">
        <v>38674</v>
      </c>
      <c r="N919" s="2">
        <v>46370</v>
      </c>
      <c r="O919" s="3">
        <v>213210</v>
      </c>
      <c r="P919" s="9">
        <f>Table3[[#This Row],[Revenue Generated ($)]]-Table3[[#This Row],[Campaign Spend ($)]]</f>
        <v>166840</v>
      </c>
    </row>
    <row r="920" spans="1:16" x14ac:dyDescent="0.3">
      <c r="A920" s="2" t="str">
        <f>"Influencer" &amp;ROW(Table3[[#This Row],[Influencer Name]])</f>
        <v>Influencer920</v>
      </c>
      <c r="B920" s="2" t="s">
        <v>1014</v>
      </c>
      <c r="C920" s="2" t="s">
        <v>1020</v>
      </c>
      <c r="D920" s="2" t="s">
        <v>1037</v>
      </c>
      <c r="E920" s="2" t="str">
        <f>VLOOKUP(TRIM(Table3[[#This Row],[Brand]]), brand[], MATCH("Category", brand[#Headers], 0), FALSE)</f>
        <v>Fashion &amp; Beauty</v>
      </c>
      <c r="F920" s="2" t="s">
        <v>1026</v>
      </c>
      <c r="G920" s="3">
        <v>7405000</v>
      </c>
      <c r="H920" s="15">
        <v>556.20000000000005</v>
      </c>
      <c r="I920" s="3">
        <v>13902000</v>
      </c>
      <c r="J920" s="3">
        <v>1294400</v>
      </c>
      <c r="K920" s="3" t="str">
        <f>IF(Table3[[#This Row],[Engagements]]&lt;100000, "low",IF(Table3[[#This Row],[Engagements]]&lt;500000,"medium","high"))</f>
        <v>high</v>
      </c>
      <c r="L920" s="2">
        <v>230720</v>
      </c>
      <c r="M920" s="2">
        <v>38716</v>
      </c>
      <c r="N920" s="2">
        <v>46420</v>
      </c>
      <c r="O920" s="3">
        <v>213440</v>
      </c>
      <c r="P920" s="9">
        <f>Table3[[#This Row],[Revenue Generated ($)]]-Table3[[#This Row],[Campaign Spend ($)]]</f>
        <v>167020</v>
      </c>
    </row>
    <row r="921" spans="1:16" ht="33" x14ac:dyDescent="0.3">
      <c r="A921" s="2" t="str">
        <f>"Influencer" &amp;ROW(Table3[[#This Row],[Influencer Name]])</f>
        <v>Influencer921</v>
      </c>
      <c r="B921" s="2" t="s">
        <v>1015</v>
      </c>
      <c r="C921" s="2" t="s">
        <v>1021</v>
      </c>
      <c r="D921" s="2" t="s">
        <v>1073</v>
      </c>
      <c r="E921" s="2" t="str">
        <f>VLOOKUP(TRIM(Table3[[#This Row],[Brand]]), brand[], MATCH("Category", brand[#Headers], 0), FALSE)</f>
        <v>Food &amp; Beverages</v>
      </c>
      <c r="F921" s="2" t="s">
        <v>1027</v>
      </c>
      <c r="G921" s="3">
        <v>7413000</v>
      </c>
      <c r="H921" s="15">
        <v>556.79999999999995</v>
      </c>
      <c r="I921" s="3">
        <v>13917000</v>
      </c>
      <c r="J921" s="3">
        <v>1295800</v>
      </c>
      <c r="K921" s="3" t="str">
        <f>IF(Table3[[#This Row],[Engagements]]&lt;100000, "low",IF(Table3[[#This Row],[Engagements]]&lt;500000,"medium","high"))</f>
        <v>high</v>
      </c>
      <c r="L921" s="3">
        <v>230970</v>
      </c>
      <c r="M921" s="2">
        <v>38758</v>
      </c>
      <c r="N921" s="2">
        <v>46470</v>
      </c>
      <c r="O921" s="3">
        <v>213670</v>
      </c>
      <c r="P921" s="9">
        <f>Table3[[#This Row],[Revenue Generated ($)]]-Table3[[#This Row],[Campaign Spend ($)]]</f>
        <v>167200</v>
      </c>
    </row>
    <row r="922" spans="1:16" x14ac:dyDescent="0.3">
      <c r="A922" s="2" t="str">
        <f>"Influencer" &amp;ROW(Table3[[#This Row],[Influencer Name]])</f>
        <v>Influencer922</v>
      </c>
      <c r="B922" s="2" t="s">
        <v>1016</v>
      </c>
      <c r="C922" s="2" t="s">
        <v>1017</v>
      </c>
      <c r="D922" s="2" t="s">
        <v>1037</v>
      </c>
      <c r="E922" s="2" t="str">
        <f>VLOOKUP(TRIM(Table3[[#This Row],[Brand]]), brand[], MATCH("Category", brand[#Headers], 0), FALSE)</f>
        <v>Fashion &amp; Beauty</v>
      </c>
      <c r="F922" s="2" t="s">
        <v>1028</v>
      </c>
      <c r="G922" s="3">
        <v>7421000</v>
      </c>
      <c r="H922" s="15">
        <v>557.4</v>
      </c>
      <c r="I922" s="3">
        <v>13932000</v>
      </c>
      <c r="J922" s="3">
        <v>1297200</v>
      </c>
      <c r="K922" s="3" t="str">
        <f>IF(Table3[[#This Row],[Engagements]]&lt;100000, "low",IF(Table3[[#This Row],[Engagements]]&lt;500000,"medium","high"))</f>
        <v>high</v>
      </c>
      <c r="L922" s="3">
        <v>231220</v>
      </c>
      <c r="M922" s="2">
        <v>38800</v>
      </c>
      <c r="N922" s="2">
        <v>46520</v>
      </c>
      <c r="O922" s="3">
        <v>213900</v>
      </c>
      <c r="P922" s="9">
        <f>Table3[[#This Row],[Revenue Generated ($)]]-Table3[[#This Row],[Campaign Spend ($)]]</f>
        <v>167380</v>
      </c>
    </row>
    <row r="923" spans="1:16" x14ac:dyDescent="0.3">
      <c r="A923" s="2" t="str">
        <f>"Influencer" &amp;ROW(Table3[[#This Row],[Influencer Name]])</f>
        <v>Influencer923</v>
      </c>
      <c r="B923" s="2" t="s">
        <v>1014</v>
      </c>
      <c r="C923" s="2" t="s">
        <v>1018</v>
      </c>
      <c r="D923" s="2" t="s">
        <v>1037</v>
      </c>
      <c r="E923" s="2" t="str">
        <f>VLOOKUP(TRIM(Table3[[#This Row],[Brand]]), brand[], MATCH("Category", brand[#Headers], 0), FALSE)</f>
        <v>Fashion &amp; Beauty</v>
      </c>
      <c r="F923" s="2" t="s">
        <v>1029</v>
      </c>
      <c r="G923" s="3">
        <v>7429000</v>
      </c>
      <c r="H923" s="15">
        <v>558</v>
      </c>
      <c r="I923" s="3">
        <v>13947000</v>
      </c>
      <c r="J923" s="3">
        <v>1298600</v>
      </c>
      <c r="K923" s="3" t="str">
        <f>IF(Table3[[#This Row],[Engagements]]&lt;100000, "low",IF(Table3[[#This Row],[Engagements]]&lt;500000,"medium","high"))</f>
        <v>high</v>
      </c>
      <c r="L923" s="3">
        <v>231470</v>
      </c>
      <c r="M923" s="2">
        <v>38842</v>
      </c>
      <c r="N923" s="2">
        <v>46570</v>
      </c>
      <c r="O923" s="3">
        <v>214130</v>
      </c>
      <c r="P923" s="9">
        <f>Table3[[#This Row],[Revenue Generated ($)]]-Table3[[#This Row],[Campaign Spend ($)]]</f>
        <v>167560</v>
      </c>
    </row>
    <row r="924" spans="1:16" x14ac:dyDescent="0.3">
      <c r="A924" s="2" t="str">
        <f>"Influencer" &amp;ROW(Table3[[#This Row],[Influencer Name]])</f>
        <v>Influencer924</v>
      </c>
      <c r="B924" s="2" t="s">
        <v>1015</v>
      </c>
      <c r="C924" s="2" t="s">
        <v>1019</v>
      </c>
      <c r="D924" t="s">
        <v>1039</v>
      </c>
      <c r="E924" t="str">
        <f>VLOOKUP(TRIM(Table3[[#This Row],[Brand]]), brand[], MATCH("Category", brand[#Headers], 0), FALSE)</f>
        <v>E-commerce &amp; Online Services</v>
      </c>
      <c r="F924" s="2" t="s">
        <v>1030</v>
      </c>
      <c r="G924" s="3">
        <v>7437000</v>
      </c>
      <c r="H924" s="15">
        <v>558.6</v>
      </c>
      <c r="I924" s="3">
        <v>13962000</v>
      </c>
      <c r="J924" s="3">
        <v>1300000</v>
      </c>
      <c r="K924" s="3" t="str">
        <f>IF(Table3[[#This Row],[Engagements]]&lt;100000, "low",IF(Table3[[#This Row],[Engagements]]&lt;500000,"medium","high"))</f>
        <v>high</v>
      </c>
      <c r="L924" s="3">
        <v>231720</v>
      </c>
      <c r="M924" s="2">
        <v>38884</v>
      </c>
      <c r="N924" s="2">
        <v>46620</v>
      </c>
      <c r="O924" s="3">
        <v>214360</v>
      </c>
      <c r="P924" s="9">
        <f>Table3[[#This Row],[Revenue Generated ($)]]-Table3[[#This Row],[Campaign Spend ($)]]</f>
        <v>167740</v>
      </c>
    </row>
    <row r="925" spans="1:16" x14ac:dyDescent="0.3">
      <c r="A925" s="2" t="str">
        <f>"Influencer" &amp;ROW(Table3[[#This Row],[Influencer Name]])</f>
        <v>Influencer925</v>
      </c>
      <c r="B925" s="2" t="s">
        <v>1016</v>
      </c>
      <c r="C925" s="2" t="s">
        <v>1020</v>
      </c>
      <c r="D925" t="s">
        <v>1040</v>
      </c>
      <c r="E925" t="str">
        <f>VLOOKUP(TRIM(Table3[[#This Row],[Brand]]), brand[], MATCH("Category", brand[#Headers], 0), FALSE)</f>
        <v>E-commerce &amp; Online Services</v>
      </c>
      <c r="F925" s="2" t="s">
        <v>1031</v>
      </c>
      <c r="G925" s="3">
        <v>7445000</v>
      </c>
      <c r="H925" s="15">
        <v>559.20000000000005</v>
      </c>
      <c r="I925" s="3">
        <v>13977000</v>
      </c>
      <c r="J925" s="3">
        <v>1301400</v>
      </c>
      <c r="K925" s="3" t="str">
        <f>IF(Table3[[#This Row],[Engagements]]&lt;100000, "low",IF(Table3[[#This Row],[Engagements]]&lt;500000,"medium","high"))</f>
        <v>high</v>
      </c>
      <c r="L925" s="2">
        <v>231970</v>
      </c>
      <c r="M925" s="2">
        <v>38926</v>
      </c>
      <c r="N925" s="2">
        <v>46670</v>
      </c>
      <c r="O925" s="3">
        <v>214590</v>
      </c>
      <c r="P925" s="9">
        <f>Table3[[#This Row],[Revenue Generated ($)]]-Table3[[#This Row],[Campaign Spend ($)]]</f>
        <v>167920</v>
      </c>
    </row>
    <row r="926" spans="1:16" x14ac:dyDescent="0.3">
      <c r="A926" s="2" t="str">
        <f>"Influencer" &amp;ROW(Table3[[#This Row],[Influencer Name]])</f>
        <v>Influencer926</v>
      </c>
      <c r="B926" s="2" t="s">
        <v>1014</v>
      </c>
      <c r="C926" s="2" t="s">
        <v>1021</v>
      </c>
      <c r="D926" t="s">
        <v>1041</v>
      </c>
      <c r="E926" t="str">
        <f>VLOOKUP(TRIM(Table3[[#This Row],[Brand]]), brand[], MATCH("Category", brand[#Headers], 0), FALSE)</f>
        <v>E-commerce &amp; Online Services</v>
      </c>
      <c r="F926" s="2" t="s">
        <v>1026</v>
      </c>
      <c r="G926" s="3">
        <v>7453000</v>
      </c>
      <c r="H926" s="15">
        <v>559.79999999999995</v>
      </c>
      <c r="I926" s="3">
        <v>13992000</v>
      </c>
      <c r="J926" s="3">
        <v>1302800</v>
      </c>
      <c r="K926" s="3" t="str">
        <f>IF(Table3[[#This Row],[Engagements]]&lt;100000, "low",IF(Table3[[#This Row],[Engagements]]&lt;500000,"medium","high"))</f>
        <v>high</v>
      </c>
      <c r="L926" s="3">
        <v>232220</v>
      </c>
      <c r="M926" s="2">
        <v>38968</v>
      </c>
      <c r="N926" s="2">
        <v>46720</v>
      </c>
      <c r="O926" s="3">
        <v>214820</v>
      </c>
      <c r="P926" s="9">
        <f>Table3[[#This Row],[Revenue Generated ($)]]-Table3[[#This Row],[Campaign Spend ($)]]</f>
        <v>168100</v>
      </c>
    </row>
    <row r="927" spans="1:16" x14ac:dyDescent="0.3">
      <c r="A927" s="2" t="str">
        <f>"Influencer" &amp;ROW(Table3[[#This Row],[Influencer Name]])</f>
        <v>Influencer927</v>
      </c>
      <c r="B927" s="2" t="s">
        <v>1015</v>
      </c>
      <c r="C927" s="2" t="s">
        <v>1017</v>
      </c>
      <c r="D927" t="s">
        <v>1042</v>
      </c>
      <c r="E927" t="str">
        <f>VLOOKUP(TRIM(Table3[[#This Row],[Brand]]), brand[], MATCH("Category", brand[#Headers], 0), FALSE)</f>
        <v>E-commerce &amp; Online Services</v>
      </c>
      <c r="F927" s="2" t="s">
        <v>1027</v>
      </c>
      <c r="G927" s="3">
        <v>7461000</v>
      </c>
      <c r="H927" s="15">
        <v>560.4</v>
      </c>
      <c r="I927" s="3">
        <v>14007000</v>
      </c>
      <c r="J927" s="3">
        <v>1304200</v>
      </c>
      <c r="K927" s="3" t="str">
        <f>IF(Table3[[#This Row],[Engagements]]&lt;100000, "low",IF(Table3[[#This Row],[Engagements]]&lt;500000,"medium","high"))</f>
        <v>high</v>
      </c>
      <c r="L927" s="3">
        <v>232470</v>
      </c>
      <c r="M927" s="2">
        <v>39010</v>
      </c>
      <c r="N927" s="2">
        <v>46770</v>
      </c>
      <c r="O927" s="3">
        <v>215050</v>
      </c>
      <c r="P927" s="9">
        <f>Table3[[#This Row],[Revenue Generated ($)]]-Table3[[#This Row],[Campaign Spend ($)]]</f>
        <v>168280</v>
      </c>
    </row>
    <row r="928" spans="1:16" x14ac:dyDescent="0.3">
      <c r="A928" s="2" t="str">
        <f>"Influencer" &amp;ROW(Table3[[#This Row],[Influencer Name]])</f>
        <v>Influencer928</v>
      </c>
      <c r="B928" s="2" t="s">
        <v>1016</v>
      </c>
      <c r="C928" s="2" t="s">
        <v>1018</v>
      </c>
      <c r="D928" t="s">
        <v>1043</v>
      </c>
      <c r="E928" t="str">
        <f>VLOOKUP(TRIM(Table3[[#This Row],[Brand]]), brand[], MATCH("Category", brand[#Headers], 0), FALSE)</f>
        <v>E-commerce &amp; Online Services</v>
      </c>
      <c r="F928" s="2" t="s">
        <v>1028</v>
      </c>
      <c r="G928" s="3">
        <v>7469000</v>
      </c>
      <c r="H928" s="15">
        <v>561</v>
      </c>
      <c r="I928" s="3">
        <v>14022000</v>
      </c>
      <c r="J928" s="3">
        <v>1305600</v>
      </c>
      <c r="K928" s="3" t="str">
        <f>IF(Table3[[#This Row],[Engagements]]&lt;100000, "low",IF(Table3[[#This Row],[Engagements]]&lt;500000,"medium","high"))</f>
        <v>high</v>
      </c>
      <c r="L928" s="3">
        <v>232720</v>
      </c>
      <c r="M928" s="2">
        <v>39052</v>
      </c>
      <c r="N928" s="2">
        <v>46820</v>
      </c>
      <c r="O928" s="3">
        <v>215280</v>
      </c>
      <c r="P928" s="9">
        <f>Table3[[#This Row],[Revenue Generated ($)]]-Table3[[#This Row],[Campaign Spend ($)]]</f>
        <v>168460</v>
      </c>
    </row>
    <row r="929" spans="1:16" ht="33" x14ac:dyDescent="0.3">
      <c r="A929" s="2" t="str">
        <f>"Influencer" &amp;ROW(Table3[[#This Row],[Influencer Name]])</f>
        <v>Influencer929</v>
      </c>
      <c r="B929" s="2" t="s">
        <v>1014</v>
      </c>
      <c r="C929" s="2" t="s">
        <v>1019</v>
      </c>
      <c r="D929" s="2" t="s">
        <v>1044</v>
      </c>
      <c r="E929" s="2" t="str">
        <f>VLOOKUP(TRIM(Table3[[#This Row],[Brand]]), brand[], MATCH("Category", brand[#Headers], 0), FALSE)</f>
        <v>Technology &amp; Gadgets</v>
      </c>
      <c r="F929" s="2" t="s">
        <v>1029</v>
      </c>
      <c r="G929" s="3">
        <v>7477000</v>
      </c>
      <c r="H929" s="15">
        <v>561.6</v>
      </c>
      <c r="I929" s="3">
        <v>14037000</v>
      </c>
      <c r="J929" s="3">
        <v>1307000</v>
      </c>
      <c r="K929" s="3" t="str">
        <f>IF(Table3[[#This Row],[Engagements]]&lt;100000, "low",IF(Table3[[#This Row],[Engagements]]&lt;500000,"medium","high"))</f>
        <v>high</v>
      </c>
      <c r="L929" s="3">
        <v>232970</v>
      </c>
      <c r="M929" s="2">
        <v>39094</v>
      </c>
      <c r="N929" s="2">
        <v>46870</v>
      </c>
      <c r="O929" s="3">
        <v>215510</v>
      </c>
      <c r="P929" s="9">
        <f>Table3[[#This Row],[Revenue Generated ($)]]-Table3[[#This Row],[Campaign Spend ($)]]</f>
        <v>168640</v>
      </c>
    </row>
    <row r="930" spans="1:16" ht="33" x14ac:dyDescent="0.3">
      <c r="A930" s="2" t="str">
        <f>"Influencer" &amp;ROW(Table3[[#This Row],[Influencer Name]])</f>
        <v>Influencer930</v>
      </c>
      <c r="B930" s="2" t="s">
        <v>1015</v>
      </c>
      <c r="C930" s="2" t="s">
        <v>1020</v>
      </c>
      <c r="D930" s="2" t="s">
        <v>1045</v>
      </c>
      <c r="E930" s="2" t="str">
        <f>VLOOKUP(TRIM(Table3[[#This Row],[Brand]]), brand[], MATCH("Category", brand[#Headers], 0), FALSE)</f>
        <v>Technology &amp; Gadgets</v>
      </c>
      <c r="F930" s="2" t="s">
        <v>1030</v>
      </c>
      <c r="G930" s="3">
        <v>7485000</v>
      </c>
      <c r="H930" s="15">
        <v>562.20000000000005</v>
      </c>
      <c r="I930" s="3">
        <v>14052000</v>
      </c>
      <c r="J930" s="3">
        <v>1308400</v>
      </c>
      <c r="K930" s="3" t="str">
        <f>IF(Table3[[#This Row],[Engagements]]&lt;100000, "low",IF(Table3[[#This Row],[Engagements]]&lt;500000,"medium","high"))</f>
        <v>high</v>
      </c>
      <c r="L930" s="2">
        <v>233220</v>
      </c>
      <c r="M930" s="2">
        <v>39136</v>
      </c>
      <c r="N930" s="2">
        <v>46920</v>
      </c>
      <c r="O930" s="3">
        <v>215740</v>
      </c>
      <c r="P930" s="9">
        <f>Table3[[#This Row],[Revenue Generated ($)]]-Table3[[#This Row],[Campaign Spend ($)]]</f>
        <v>168820</v>
      </c>
    </row>
    <row r="931" spans="1:16" ht="33" x14ac:dyDescent="0.3">
      <c r="A931" s="2" t="str">
        <f>"Influencer" &amp;ROW(Table3[[#This Row],[Influencer Name]])</f>
        <v>Influencer931</v>
      </c>
      <c r="B931" s="2" t="s">
        <v>1016</v>
      </c>
      <c r="C931" s="2" t="s">
        <v>1021</v>
      </c>
      <c r="D931" s="2" t="s">
        <v>1046</v>
      </c>
      <c r="E931" s="2" t="str">
        <f>VLOOKUP(TRIM(Table3[[#This Row],[Brand]]), brand[], MATCH("Category", brand[#Headers], 0), FALSE)</f>
        <v>Technology &amp; Gadgets</v>
      </c>
      <c r="F931" s="2" t="s">
        <v>1031</v>
      </c>
      <c r="G931" s="3">
        <v>7493000</v>
      </c>
      <c r="H931" s="15">
        <v>562.79999999999995</v>
      </c>
      <c r="I931" s="3">
        <v>14067000</v>
      </c>
      <c r="J931" s="3">
        <v>1309800</v>
      </c>
      <c r="K931" s="3" t="str">
        <f>IF(Table3[[#This Row],[Engagements]]&lt;100000, "low",IF(Table3[[#This Row],[Engagements]]&lt;500000,"medium","high"))</f>
        <v>high</v>
      </c>
      <c r="L931" s="3">
        <v>233470</v>
      </c>
      <c r="M931" s="2">
        <v>39178</v>
      </c>
      <c r="N931" s="2">
        <v>46970</v>
      </c>
      <c r="O931" s="3">
        <v>215970</v>
      </c>
      <c r="P931" s="9">
        <f>Table3[[#This Row],[Revenue Generated ($)]]-Table3[[#This Row],[Campaign Spend ($)]]</f>
        <v>169000</v>
      </c>
    </row>
    <row r="932" spans="1:16" x14ac:dyDescent="0.3">
      <c r="A932" s="2" t="str">
        <f>"Influencer" &amp;ROW(Table3[[#This Row],[Influencer Name]])</f>
        <v>Influencer932</v>
      </c>
      <c r="B932" s="2" t="s">
        <v>1014</v>
      </c>
      <c r="C932" s="2" t="s">
        <v>1017</v>
      </c>
      <c r="D932" s="2" t="s">
        <v>1047</v>
      </c>
      <c r="E932" s="2" t="str">
        <f>VLOOKUP(TRIM(Table3[[#This Row],[Brand]]), brand[], MATCH("Category", brand[#Headers], 0), FALSE)</f>
        <v>Lifestyle &amp; Fitness</v>
      </c>
      <c r="F932" s="2" t="s">
        <v>1026</v>
      </c>
      <c r="G932" s="3">
        <v>7501000</v>
      </c>
      <c r="H932" s="15">
        <v>563.4</v>
      </c>
      <c r="I932" s="3">
        <v>14082000</v>
      </c>
      <c r="J932" s="3">
        <v>1311200</v>
      </c>
      <c r="K932" s="3" t="str">
        <f>IF(Table3[[#This Row],[Engagements]]&lt;100000, "low",IF(Table3[[#This Row],[Engagements]]&lt;500000,"medium","high"))</f>
        <v>high</v>
      </c>
      <c r="L932" s="3">
        <v>233720</v>
      </c>
      <c r="M932" s="2">
        <v>39220</v>
      </c>
      <c r="N932" s="2">
        <v>47020</v>
      </c>
      <c r="O932" s="3">
        <v>216200</v>
      </c>
      <c r="P932" s="9">
        <f>Table3[[#This Row],[Revenue Generated ($)]]-Table3[[#This Row],[Campaign Spend ($)]]</f>
        <v>169180</v>
      </c>
    </row>
    <row r="933" spans="1:16" x14ac:dyDescent="0.3">
      <c r="A933" s="2" t="str">
        <f>"Influencer" &amp;ROW(Table3[[#This Row],[Influencer Name]])</f>
        <v>Influencer933</v>
      </c>
      <c r="B933" s="2" t="s">
        <v>1015</v>
      </c>
      <c r="C933" s="2" t="s">
        <v>1018</v>
      </c>
      <c r="D933" s="2" t="s">
        <v>1048</v>
      </c>
      <c r="E933" s="2" t="str">
        <f>VLOOKUP(TRIM(Table3[[#This Row],[Brand]]), brand[], MATCH("Category", brand[#Headers], 0), FALSE)</f>
        <v>Lifestyle &amp; Fitness</v>
      </c>
      <c r="F933" s="2" t="s">
        <v>1027</v>
      </c>
      <c r="G933" s="3">
        <v>7509000</v>
      </c>
      <c r="H933" s="15">
        <v>564</v>
      </c>
      <c r="I933" s="3">
        <v>14097000</v>
      </c>
      <c r="J933" s="3">
        <v>1312600</v>
      </c>
      <c r="K933" s="3" t="str">
        <f>IF(Table3[[#This Row],[Engagements]]&lt;100000, "low",IF(Table3[[#This Row],[Engagements]]&lt;500000,"medium","high"))</f>
        <v>high</v>
      </c>
      <c r="L933" s="3">
        <v>233970</v>
      </c>
      <c r="M933" s="2">
        <v>39262</v>
      </c>
      <c r="N933" s="2">
        <v>47070</v>
      </c>
      <c r="O933" s="3">
        <v>216430</v>
      </c>
      <c r="P933" s="9">
        <f>Table3[[#This Row],[Revenue Generated ($)]]-Table3[[#This Row],[Campaign Spend ($)]]</f>
        <v>169360</v>
      </c>
    </row>
    <row r="934" spans="1:16" x14ac:dyDescent="0.3">
      <c r="A934" s="2" t="str">
        <f>"Influencer" &amp;ROW(Table3[[#This Row],[Influencer Name]])</f>
        <v>Influencer934</v>
      </c>
      <c r="B934" s="2" t="s">
        <v>1016</v>
      </c>
      <c r="C934" s="2" t="s">
        <v>1019</v>
      </c>
      <c r="D934" t="s">
        <v>1049</v>
      </c>
      <c r="E934" t="str">
        <f>VLOOKUP(TRIM(Table3[[#This Row],[Brand]]), brand[], MATCH("Category", brand[#Headers], 0), FALSE)</f>
        <v>Food &amp; Beverages</v>
      </c>
      <c r="F934" s="2" t="s">
        <v>1028</v>
      </c>
      <c r="G934" s="3">
        <v>7517000</v>
      </c>
      <c r="H934" s="15">
        <v>564.6</v>
      </c>
      <c r="I934" s="3">
        <v>14112000</v>
      </c>
      <c r="J934" s="3">
        <v>1314000</v>
      </c>
      <c r="K934" s="3" t="str">
        <f>IF(Table3[[#This Row],[Engagements]]&lt;100000, "low",IF(Table3[[#This Row],[Engagements]]&lt;500000,"medium","high"))</f>
        <v>high</v>
      </c>
      <c r="L934" s="3">
        <v>234220</v>
      </c>
      <c r="M934" s="2">
        <v>39304</v>
      </c>
      <c r="N934" s="2">
        <v>47120</v>
      </c>
      <c r="O934" s="3">
        <v>216660</v>
      </c>
      <c r="P934" s="9">
        <f>Table3[[#This Row],[Revenue Generated ($)]]-Table3[[#This Row],[Campaign Spend ($)]]</f>
        <v>169540</v>
      </c>
    </row>
    <row r="935" spans="1:16" x14ac:dyDescent="0.3">
      <c r="A935" s="2" t="str">
        <f>"Influencer" &amp;ROW(Table3[[#This Row],[Influencer Name]])</f>
        <v>Influencer935</v>
      </c>
      <c r="B935" s="2" t="s">
        <v>1014</v>
      </c>
      <c r="C935" s="2" t="s">
        <v>1020</v>
      </c>
      <c r="D935" t="s">
        <v>1074</v>
      </c>
      <c r="E935" t="str">
        <f>VLOOKUP(TRIM(Table3[[#This Row],[Brand]]), brand[], MATCH("Category", brand[#Headers], 0), FALSE)</f>
        <v>Food &amp; Beverages</v>
      </c>
      <c r="F935" s="2" t="s">
        <v>1029</v>
      </c>
      <c r="G935" s="3">
        <v>7525000</v>
      </c>
      <c r="H935" s="15">
        <v>565.20000000000005</v>
      </c>
      <c r="I935" s="3">
        <v>14127000</v>
      </c>
      <c r="J935" s="3">
        <v>1315400</v>
      </c>
      <c r="K935" s="3" t="str">
        <f>IF(Table3[[#This Row],[Engagements]]&lt;100000, "low",IF(Table3[[#This Row],[Engagements]]&lt;500000,"medium","high"))</f>
        <v>high</v>
      </c>
      <c r="L935" s="2">
        <v>234470</v>
      </c>
      <c r="M935" s="2">
        <v>39346</v>
      </c>
      <c r="N935" s="2">
        <v>47170</v>
      </c>
      <c r="O935" s="3">
        <v>216890</v>
      </c>
      <c r="P935" s="9">
        <f>Table3[[#This Row],[Revenue Generated ($)]]-Table3[[#This Row],[Campaign Spend ($)]]</f>
        <v>169720</v>
      </c>
    </row>
    <row r="936" spans="1:16" x14ac:dyDescent="0.3">
      <c r="A936" s="2" t="str">
        <f>"Influencer" &amp;ROW(Table3[[#This Row],[Influencer Name]])</f>
        <v>Influencer936</v>
      </c>
      <c r="B936" s="2" t="s">
        <v>1015</v>
      </c>
      <c r="C936" s="2" t="s">
        <v>1021</v>
      </c>
      <c r="D936" t="s">
        <v>1050</v>
      </c>
      <c r="E936" t="str">
        <f>VLOOKUP(TRIM(Table3[[#This Row],[Brand]]), brand[], MATCH("Category", brand[#Headers], 0), FALSE)</f>
        <v>Food &amp; Beverages</v>
      </c>
      <c r="F936" s="2" t="s">
        <v>1030</v>
      </c>
      <c r="G936" s="3">
        <v>7533000</v>
      </c>
      <c r="H936" s="15">
        <v>565.79999999999995</v>
      </c>
      <c r="I936" s="3">
        <v>14142000</v>
      </c>
      <c r="J936" s="3">
        <v>1316800</v>
      </c>
      <c r="K936" s="3" t="str">
        <f>IF(Table3[[#This Row],[Engagements]]&lt;100000, "low",IF(Table3[[#This Row],[Engagements]]&lt;500000,"medium","high"))</f>
        <v>high</v>
      </c>
      <c r="L936" s="3">
        <v>234720</v>
      </c>
      <c r="M936" s="2">
        <v>39388</v>
      </c>
      <c r="N936" s="2">
        <v>47220</v>
      </c>
      <c r="O936" s="3">
        <v>217120</v>
      </c>
      <c r="P936" s="9">
        <f>Table3[[#This Row],[Revenue Generated ($)]]-Table3[[#This Row],[Campaign Spend ($)]]</f>
        <v>169900</v>
      </c>
    </row>
    <row r="937" spans="1:16" x14ac:dyDescent="0.3">
      <c r="A937" s="2" t="str">
        <f>"Influencer" &amp;ROW(Table3[[#This Row],[Influencer Name]])</f>
        <v>Influencer937</v>
      </c>
      <c r="B937" s="2" t="s">
        <v>1016</v>
      </c>
      <c r="C937" s="2" t="s">
        <v>1017</v>
      </c>
      <c r="D937" t="s">
        <v>1051</v>
      </c>
      <c r="E937" t="str">
        <f>VLOOKUP(TRIM(Table3[[#This Row],[Brand]]), brand[], MATCH("Category", brand[#Headers], 0), FALSE)</f>
        <v>Food &amp; Beverages</v>
      </c>
      <c r="F937" s="2" t="s">
        <v>1031</v>
      </c>
      <c r="G937" s="3">
        <v>7541000</v>
      </c>
      <c r="H937" s="15">
        <v>566.4</v>
      </c>
      <c r="I937" s="3">
        <v>14157000</v>
      </c>
      <c r="J937" s="3">
        <v>1318200</v>
      </c>
      <c r="K937" s="3" t="str">
        <f>IF(Table3[[#This Row],[Engagements]]&lt;100000, "low",IF(Table3[[#This Row],[Engagements]]&lt;500000,"medium","high"))</f>
        <v>high</v>
      </c>
      <c r="L937" s="3">
        <v>234970</v>
      </c>
      <c r="M937" s="2">
        <v>39430</v>
      </c>
      <c r="N937" s="2">
        <v>47270</v>
      </c>
      <c r="O937" s="3">
        <v>217350</v>
      </c>
      <c r="P937" s="9">
        <f>Table3[[#This Row],[Revenue Generated ($)]]-Table3[[#This Row],[Campaign Spend ($)]]</f>
        <v>170080</v>
      </c>
    </row>
    <row r="938" spans="1:16" x14ac:dyDescent="0.3">
      <c r="A938" s="2" t="str">
        <f>"Influencer" &amp;ROW(Table3[[#This Row],[Influencer Name]])</f>
        <v>Influencer938</v>
      </c>
      <c r="B938" s="2" t="s">
        <v>1014</v>
      </c>
      <c r="C938" s="2" t="s">
        <v>1018</v>
      </c>
      <c r="D938" s="2" t="s">
        <v>1038</v>
      </c>
      <c r="E938" s="2" t="str">
        <f>VLOOKUP(TRIM(Table3[[#This Row],[Brand]]), brand[], MATCH("Category", brand[#Headers], 0), FALSE)</f>
        <v>Fashion &amp; Beauty</v>
      </c>
      <c r="F938" s="2" t="s">
        <v>1026</v>
      </c>
      <c r="G938" s="3">
        <v>7549000</v>
      </c>
      <c r="H938" s="15">
        <v>567</v>
      </c>
      <c r="I938" s="3">
        <v>14172000</v>
      </c>
      <c r="J938" s="3">
        <v>1319600</v>
      </c>
      <c r="K938" s="3" t="str">
        <f>IF(Table3[[#This Row],[Engagements]]&lt;100000, "low",IF(Table3[[#This Row],[Engagements]]&lt;500000,"medium","high"))</f>
        <v>high</v>
      </c>
      <c r="L938" s="3">
        <v>235220</v>
      </c>
      <c r="M938" s="2">
        <v>39472</v>
      </c>
      <c r="N938" s="2">
        <v>47320</v>
      </c>
      <c r="O938" s="3">
        <v>217580</v>
      </c>
      <c r="P938" s="9">
        <f>Table3[[#This Row],[Revenue Generated ($)]]-Table3[[#This Row],[Campaign Spend ($)]]</f>
        <v>170260</v>
      </c>
    </row>
    <row r="939" spans="1:16" x14ac:dyDescent="0.3">
      <c r="A939" s="2" t="str">
        <f>"Influencer" &amp;ROW(Table3[[#This Row],[Influencer Name]])</f>
        <v>Influencer939</v>
      </c>
      <c r="B939" s="2" t="s">
        <v>1015</v>
      </c>
      <c r="C939" s="2" t="s">
        <v>1019</v>
      </c>
      <c r="D939" s="2" t="s">
        <v>1036</v>
      </c>
      <c r="E939" s="2" t="str">
        <f>VLOOKUP(TRIM(Table3[[#This Row],[Brand]]), brand[], MATCH("Category", brand[#Headers], 0), FALSE)</f>
        <v>Fashion &amp; Beauty</v>
      </c>
      <c r="F939" s="2" t="s">
        <v>1027</v>
      </c>
      <c r="G939" s="3">
        <v>7557000</v>
      </c>
      <c r="H939" s="15">
        <v>567.6</v>
      </c>
      <c r="I939" s="3">
        <v>14187000</v>
      </c>
      <c r="J939" s="3">
        <v>1321000</v>
      </c>
      <c r="K939" s="3" t="str">
        <f>IF(Table3[[#This Row],[Engagements]]&lt;100000, "low",IF(Table3[[#This Row],[Engagements]]&lt;500000,"medium","high"))</f>
        <v>high</v>
      </c>
      <c r="L939" s="3">
        <v>235470</v>
      </c>
      <c r="M939" s="2">
        <v>39514</v>
      </c>
      <c r="N939" s="2">
        <v>47370</v>
      </c>
      <c r="O939" s="3">
        <v>217810</v>
      </c>
      <c r="P939" s="9">
        <f>Table3[[#This Row],[Revenue Generated ($)]]-Table3[[#This Row],[Campaign Spend ($)]]</f>
        <v>170440</v>
      </c>
    </row>
    <row r="940" spans="1:16" x14ac:dyDescent="0.3">
      <c r="A940" s="2" t="str">
        <f>"Influencer" &amp;ROW(Table3[[#This Row],[Influencer Name]])</f>
        <v>Influencer940</v>
      </c>
      <c r="B940" s="2" t="s">
        <v>1016</v>
      </c>
      <c r="C940" s="2" t="s">
        <v>1020</v>
      </c>
      <c r="D940" s="2" t="s">
        <v>1034</v>
      </c>
      <c r="E940" s="2" t="str">
        <f>VLOOKUP(TRIM(Table3[[#This Row],[Brand]]), brand[], MATCH("Category", brand[#Headers], 0), FALSE)</f>
        <v>Fashion &amp; Beauty</v>
      </c>
      <c r="F940" s="2" t="s">
        <v>1028</v>
      </c>
      <c r="G940" s="3">
        <v>7565000</v>
      </c>
      <c r="H940" s="15">
        <v>568.20000000000005</v>
      </c>
      <c r="I940" s="3">
        <v>14202000</v>
      </c>
      <c r="J940" s="3">
        <v>1322400</v>
      </c>
      <c r="K940" s="3" t="str">
        <f>IF(Table3[[#This Row],[Engagements]]&lt;100000, "low",IF(Table3[[#This Row],[Engagements]]&lt;500000,"medium","high"))</f>
        <v>high</v>
      </c>
      <c r="L940" s="2">
        <v>235720</v>
      </c>
      <c r="M940" s="2">
        <v>39556</v>
      </c>
      <c r="N940" s="2">
        <v>47420</v>
      </c>
      <c r="O940" s="3">
        <v>218040</v>
      </c>
      <c r="P940" s="9">
        <f>Table3[[#This Row],[Revenue Generated ($)]]-Table3[[#This Row],[Campaign Spend ($)]]</f>
        <v>170620</v>
      </c>
    </row>
    <row r="941" spans="1:16" x14ac:dyDescent="0.3">
      <c r="A941" s="2" t="str">
        <f>"Influencer" &amp;ROW(Table3[[#This Row],[Influencer Name]])</f>
        <v>Influencer941</v>
      </c>
      <c r="B941" s="2" t="s">
        <v>1014</v>
      </c>
      <c r="C941" s="2" t="s">
        <v>1021</v>
      </c>
      <c r="D941" s="2" t="s">
        <v>1033</v>
      </c>
      <c r="E941" s="2" t="str">
        <f>VLOOKUP(TRIM(Table3[[#This Row],[Brand]]), brand[], MATCH("Category", brand[#Headers], 0), FALSE)</f>
        <v>Fashion &amp; Beauty</v>
      </c>
      <c r="F941" s="2" t="s">
        <v>1029</v>
      </c>
      <c r="G941" s="3">
        <v>7573000</v>
      </c>
      <c r="H941" s="15">
        <v>568.79999999999995</v>
      </c>
      <c r="I941" s="3">
        <v>14217000</v>
      </c>
      <c r="J941" s="3">
        <v>1323800</v>
      </c>
      <c r="K941" s="3" t="str">
        <f>IF(Table3[[#This Row],[Engagements]]&lt;100000, "low",IF(Table3[[#This Row],[Engagements]]&lt;500000,"medium","high"))</f>
        <v>high</v>
      </c>
      <c r="L941" s="3">
        <v>235970</v>
      </c>
      <c r="M941" s="2">
        <v>39598</v>
      </c>
      <c r="N941" s="2">
        <v>47470</v>
      </c>
      <c r="O941" s="3">
        <v>218270</v>
      </c>
      <c r="P941" s="9">
        <f>Table3[[#This Row],[Revenue Generated ($)]]-Table3[[#This Row],[Campaign Spend ($)]]</f>
        <v>170800</v>
      </c>
    </row>
    <row r="942" spans="1:16" x14ac:dyDescent="0.3">
      <c r="A942" s="2" t="str">
        <f>"Influencer" &amp;ROW(Table3[[#This Row],[Influencer Name]])</f>
        <v>Influencer942</v>
      </c>
      <c r="B942" s="2" t="s">
        <v>1015</v>
      </c>
      <c r="C942" s="2" t="s">
        <v>1017</v>
      </c>
      <c r="D942" s="2" t="s">
        <v>1032</v>
      </c>
      <c r="E942" s="2" t="str">
        <f>VLOOKUP(TRIM(Table3[[#This Row],[Brand]]), brand[], MATCH("Category", brand[#Headers], 0), FALSE)</f>
        <v>Fashion &amp; Beauty</v>
      </c>
      <c r="F942" s="2" t="s">
        <v>1030</v>
      </c>
      <c r="G942" s="3">
        <v>7581000</v>
      </c>
      <c r="H942" s="15">
        <v>569.4</v>
      </c>
      <c r="I942" s="3">
        <v>14232000</v>
      </c>
      <c r="J942" s="3">
        <v>1325200</v>
      </c>
      <c r="K942" s="3" t="str">
        <f>IF(Table3[[#This Row],[Engagements]]&lt;100000, "low",IF(Table3[[#This Row],[Engagements]]&lt;500000,"medium","high"))</f>
        <v>high</v>
      </c>
      <c r="L942" s="3">
        <v>236220</v>
      </c>
      <c r="M942" s="2">
        <v>39640</v>
      </c>
      <c r="N942" s="2">
        <v>47520</v>
      </c>
      <c r="O942" s="3">
        <v>218500</v>
      </c>
      <c r="P942" s="9">
        <f>Table3[[#This Row],[Revenue Generated ($)]]-Table3[[#This Row],[Campaign Spend ($)]]</f>
        <v>170980</v>
      </c>
    </row>
    <row r="943" spans="1:16" x14ac:dyDescent="0.3">
      <c r="A943" s="2" t="str">
        <f>"Influencer" &amp;ROW(Table3[[#This Row],[Influencer Name]])</f>
        <v>Influencer943</v>
      </c>
      <c r="B943" s="2" t="s">
        <v>1016</v>
      </c>
      <c r="C943" s="2" t="s">
        <v>1018</v>
      </c>
      <c r="D943" s="2" t="s">
        <v>1035</v>
      </c>
      <c r="E943" s="2" t="str">
        <f>VLOOKUP(TRIM(Table3[[#This Row],[Brand]]), brand[], MATCH("Category", brand[#Headers], 0), FALSE)</f>
        <v>Fashion &amp; Beauty</v>
      </c>
      <c r="F943" s="2" t="s">
        <v>1031</v>
      </c>
      <c r="G943" s="3">
        <v>7589000</v>
      </c>
      <c r="H943" s="15">
        <v>570</v>
      </c>
      <c r="I943" s="3">
        <v>14247000</v>
      </c>
      <c r="J943" s="3">
        <v>1326600</v>
      </c>
      <c r="K943" s="3" t="str">
        <f>IF(Table3[[#This Row],[Engagements]]&lt;100000, "low",IF(Table3[[#This Row],[Engagements]]&lt;500000,"medium","high"))</f>
        <v>high</v>
      </c>
      <c r="L943" s="3">
        <v>236470</v>
      </c>
      <c r="M943" s="2">
        <v>39682</v>
      </c>
      <c r="N943" s="2">
        <v>47570</v>
      </c>
      <c r="O943" s="3">
        <v>218730</v>
      </c>
      <c r="P943" s="9">
        <f>Table3[[#This Row],[Revenue Generated ($)]]-Table3[[#This Row],[Campaign Spend ($)]]</f>
        <v>171160</v>
      </c>
    </row>
    <row r="944" spans="1:16" x14ac:dyDescent="0.3">
      <c r="A944" s="2" t="str">
        <f>"Influencer" &amp;ROW(Table3[[#This Row],[Influencer Name]])</f>
        <v>Influencer944</v>
      </c>
      <c r="B944" s="2" t="s">
        <v>1014</v>
      </c>
      <c r="C944" s="2" t="s">
        <v>1019</v>
      </c>
      <c r="D944" s="2" t="s">
        <v>1037</v>
      </c>
      <c r="E944" s="2" t="str">
        <f>VLOOKUP(TRIM(Table3[[#This Row],[Brand]]), brand[], MATCH("Category", brand[#Headers], 0), FALSE)</f>
        <v>Fashion &amp; Beauty</v>
      </c>
      <c r="F944" s="2" t="s">
        <v>1026</v>
      </c>
      <c r="G944" s="3">
        <v>7597000</v>
      </c>
      <c r="H944" s="15">
        <v>570.6</v>
      </c>
      <c r="I944" s="3">
        <v>14262000</v>
      </c>
      <c r="J944" s="3">
        <v>1328000</v>
      </c>
      <c r="K944" s="3" t="str">
        <f>IF(Table3[[#This Row],[Engagements]]&lt;100000, "low",IF(Table3[[#This Row],[Engagements]]&lt;500000,"medium","high"))</f>
        <v>high</v>
      </c>
      <c r="L944" s="3">
        <v>236720</v>
      </c>
      <c r="M944" s="2">
        <v>39724</v>
      </c>
      <c r="N944" s="2">
        <v>47620</v>
      </c>
      <c r="O944" s="3">
        <v>218960</v>
      </c>
      <c r="P944" s="9">
        <f>Table3[[#This Row],[Revenue Generated ($)]]-Table3[[#This Row],[Campaign Spend ($)]]</f>
        <v>171340</v>
      </c>
    </row>
    <row r="945" spans="1:16" ht="33" x14ac:dyDescent="0.3">
      <c r="A945" s="2" t="str">
        <f>"Influencer" &amp;ROW(Table3[[#This Row],[Influencer Name]])</f>
        <v>Influencer945</v>
      </c>
      <c r="B945" s="2" t="s">
        <v>1015</v>
      </c>
      <c r="C945" s="2" t="s">
        <v>1020</v>
      </c>
      <c r="D945" s="2" t="s">
        <v>1073</v>
      </c>
      <c r="E945" s="2" t="str">
        <f>VLOOKUP(TRIM(Table3[[#This Row],[Brand]]), brand[], MATCH("Category", brand[#Headers], 0), FALSE)</f>
        <v>Food &amp; Beverages</v>
      </c>
      <c r="F945" s="2" t="s">
        <v>1027</v>
      </c>
      <c r="G945" s="3">
        <v>7605000</v>
      </c>
      <c r="H945" s="15">
        <v>571.20000000000005</v>
      </c>
      <c r="I945" s="3">
        <v>14277000</v>
      </c>
      <c r="J945" s="3">
        <v>1329400</v>
      </c>
      <c r="K945" s="3" t="str">
        <f>IF(Table3[[#This Row],[Engagements]]&lt;100000, "low",IF(Table3[[#This Row],[Engagements]]&lt;500000,"medium","high"))</f>
        <v>high</v>
      </c>
      <c r="L945" s="2">
        <v>236970</v>
      </c>
      <c r="M945" s="2">
        <v>39766</v>
      </c>
      <c r="N945" s="2">
        <v>47670</v>
      </c>
      <c r="O945" s="3">
        <v>219190</v>
      </c>
      <c r="P945" s="9">
        <f>Table3[[#This Row],[Revenue Generated ($)]]-Table3[[#This Row],[Campaign Spend ($)]]</f>
        <v>171520</v>
      </c>
    </row>
    <row r="946" spans="1:16" x14ac:dyDescent="0.3">
      <c r="A946" s="2" t="str">
        <f>"Influencer" &amp;ROW(Table3[[#This Row],[Influencer Name]])</f>
        <v>Influencer946</v>
      </c>
      <c r="B946" s="2" t="s">
        <v>1016</v>
      </c>
      <c r="C946" s="2" t="s">
        <v>1021</v>
      </c>
      <c r="D946" s="2" t="s">
        <v>1037</v>
      </c>
      <c r="E946" s="2" t="str">
        <f>VLOOKUP(TRIM(Table3[[#This Row],[Brand]]), brand[], MATCH("Category", brand[#Headers], 0), FALSE)</f>
        <v>Fashion &amp; Beauty</v>
      </c>
      <c r="F946" s="2" t="s">
        <v>1028</v>
      </c>
      <c r="G946" s="3">
        <v>7613000</v>
      </c>
      <c r="H946" s="15">
        <v>571.79999999999995</v>
      </c>
      <c r="I946" s="3">
        <v>14292000</v>
      </c>
      <c r="J946" s="3">
        <v>1330800</v>
      </c>
      <c r="K946" s="3" t="str">
        <f>IF(Table3[[#This Row],[Engagements]]&lt;100000, "low",IF(Table3[[#This Row],[Engagements]]&lt;500000,"medium","high"))</f>
        <v>high</v>
      </c>
      <c r="L946" s="3">
        <v>237220</v>
      </c>
      <c r="M946" s="2">
        <v>39808</v>
      </c>
      <c r="N946" s="2">
        <v>47720</v>
      </c>
      <c r="O946" s="3">
        <v>219420</v>
      </c>
      <c r="P946" s="9">
        <f>Table3[[#This Row],[Revenue Generated ($)]]-Table3[[#This Row],[Campaign Spend ($)]]</f>
        <v>171700</v>
      </c>
    </row>
    <row r="947" spans="1:16" x14ac:dyDescent="0.3">
      <c r="A947" s="2" t="str">
        <f>"Influencer" &amp;ROW(Table3[[#This Row],[Influencer Name]])</f>
        <v>Influencer947</v>
      </c>
      <c r="B947" s="2" t="s">
        <v>1014</v>
      </c>
      <c r="C947" s="2" t="s">
        <v>1019</v>
      </c>
      <c r="D947" s="2" t="s">
        <v>1037</v>
      </c>
      <c r="E947" s="2" t="str">
        <f>VLOOKUP(TRIM(Table3[[#This Row],[Brand]]), brand[], MATCH("Category", brand[#Headers], 0), FALSE)</f>
        <v>Fashion &amp; Beauty</v>
      </c>
      <c r="F947" s="2" t="s">
        <v>1029</v>
      </c>
      <c r="G947" s="3">
        <v>7621000</v>
      </c>
      <c r="H947" s="15">
        <v>572.4</v>
      </c>
      <c r="I947" s="3">
        <v>14307000</v>
      </c>
      <c r="J947" s="3">
        <v>1332200</v>
      </c>
      <c r="K947" s="3" t="str">
        <f>IF(Table3[[#This Row],[Engagements]]&lt;100000, "low",IF(Table3[[#This Row],[Engagements]]&lt;500000,"medium","high"))</f>
        <v>high</v>
      </c>
      <c r="L947" s="3">
        <v>237470</v>
      </c>
      <c r="M947" s="2">
        <v>39850</v>
      </c>
      <c r="N947" s="2">
        <v>47770</v>
      </c>
      <c r="O947" s="3">
        <v>219650</v>
      </c>
      <c r="P947" s="9">
        <f>Table3[[#This Row],[Revenue Generated ($)]]-Table3[[#This Row],[Campaign Spend ($)]]</f>
        <v>171880</v>
      </c>
    </row>
    <row r="948" spans="1:16" x14ac:dyDescent="0.3">
      <c r="A948" s="2" t="str">
        <f>"Influencer" &amp;ROW(Table3[[#This Row],[Influencer Name]])</f>
        <v>Influencer948</v>
      </c>
      <c r="B948" s="2" t="s">
        <v>1015</v>
      </c>
      <c r="C948" s="2" t="s">
        <v>1019</v>
      </c>
      <c r="D948" t="s">
        <v>1039</v>
      </c>
      <c r="E948" t="str">
        <f>VLOOKUP(TRIM(Table3[[#This Row],[Brand]]), brand[], MATCH("Category", brand[#Headers], 0), FALSE)</f>
        <v>E-commerce &amp; Online Services</v>
      </c>
      <c r="F948" s="2" t="s">
        <v>1030</v>
      </c>
      <c r="G948" s="3">
        <v>7629000</v>
      </c>
      <c r="H948" s="15">
        <v>573</v>
      </c>
      <c r="I948" s="3">
        <v>14322000</v>
      </c>
      <c r="J948" s="3">
        <v>1333600</v>
      </c>
      <c r="K948" s="3" t="str">
        <f>IF(Table3[[#This Row],[Engagements]]&lt;100000, "low",IF(Table3[[#This Row],[Engagements]]&lt;500000,"medium","high"))</f>
        <v>high</v>
      </c>
      <c r="L948" s="3">
        <v>237720</v>
      </c>
      <c r="M948" s="2">
        <v>39892</v>
      </c>
      <c r="N948" s="2">
        <v>47820</v>
      </c>
      <c r="O948" s="3">
        <v>219880</v>
      </c>
      <c r="P948" s="9">
        <f>Table3[[#This Row],[Revenue Generated ($)]]-Table3[[#This Row],[Campaign Spend ($)]]</f>
        <v>172060</v>
      </c>
    </row>
    <row r="949" spans="1:16" x14ac:dyDescent="0.3">
      <c r="A949" s="2" t="str">
        <f>"Influencer" &amp;ROW(Table3[[#This Row],[Influencer Name]])</f>
        <v>Influencer949</v>
      </c>
      <c r="B949" s="2" t="s">
        <v>1016</v>
      </c>
      <c r="C949" s="2" t="s">
        <v>1019</v>
      </c>
      <c r="D949" t="s">
        <v>1040</v>
      </c>
      <c r="E949" t="str">
        <f>VLOOKUP(TRIM(Table3[[#This Row],[Brand]]), brand[], MATCH("Category", brand[#Headers], 0), FALSE)</f>
        <v>E-commerce &amp; Online Services</v>
      </c>
      <c r="F949" s="2" t="s">
        <v>1031</v>
      </c>
      <c r="G949" s="3">
        <v>7637000</v>
      </c>
      <c r="H949" s="15">
        <v>573.6</v>
      </c>
      <c r="I949" s="3">
        <v>14337000</v>
      </c>
      <c r="J949" s="3">
        <v>1335000</v>
      </c>
      <c r="K949" s="3" t="str">
        <f>IF(Table3[[#This Row],[Engagements]]&lt;100000, "low",IF(Table3[[#This Row],[Engagements]]&lt;500000,"medium","high"))</f>
        <v>high</v>
      </c>
      <c r="L949" s="3">
        <v>237970</v>
      </c>
      <c r="M949" s="2">
        <v>39934</v>
      </c>
      <c r="N949" s="2">
        <v>47870</v>
      </c>
      <c r="O949" s="3">
        <v>220110</v>
      </c>
      <c r="P949" s="9">
        <f>Table3[[#This Row],[Revenue Generated ($)]]-Table3[[#This Row],[Campaign Spend ($)]]</f>
        <v>172240</v>
      </c>
    </row>
    <row r="950" spans="1:16" x14ac:dyDescent="0.3">
      <c r="A950" s="2" t="str">
        <f>"Influencer" &amp;ROW(Table3[[#This Row],[Influencer Name]])</f>
        <v>Influencer950</v>
      </c>
      <c r="B950" s="2" t="s">
        <v>1014</v>
      </c>
      <c r="C950" s="2" t="s">
        <v>1019</v>
      </c>
      <c r="D950" t="s">
        <v>1041</v>
      </c>
      <c r="E950" t="str">
        <f>VLOOKUP(TRIM(Table3[[#This Row],[Brand]]), brand[], MATCH("Category", brand[#Headers], 0), FALSE)</f>
        <v>E-commerce &amp; Online Services</v>
      </c>
      <c r="F950" s="2" t="s">
        <v>1026</v>
      </c>
      <c r="G950" s="3">
        <v>7645000</v>
      </c>
      <c r="H950" s="15">
        <v>574.20000000000005</v>
      </c>
      <c r="I950" s="3">
        <v>14352000</v>
      </c>
      <c r="J950" s="3">
        <v>1336400</v>
      </c>
      <c r="K950" s="3" t="str">
        <f>IF(Table3[[#This Row],[Engagements]]&lt;100000, "low",IF(Table3[[#This Row],[Engagements]]&lt;500000,"medium","high"))</f>
        <v>high</v>
      </c>
      <c r="L950" s="2">
        <v>238220</v>
      </c>
      <c r="M950" s="2">
        <v>39976</v>
      </c>
      <c r="N950" s="2">
        <v>47920</v>
      </c>
      <c r="O950" s="3">
        <v>220340</v>
      </c>
      <c r="P950" s="9">
        <f>Table3[[#This Row],[Revenue Generated ($)]]-Table3[[#This Row],[Campaign Spend ($)]]</f>
        <v>172420</v>
      </c>
    </row>
    <row r="951" spans="1:16" x14ac:dyDescent="0.3">
      <c r="A951" s="2" t="str">
        <f>"Influencer" &amp;ROW(Table3[[#This Row],[Influencer Name]])</f>
        <v>Influencer951</v>
      </c>
      <c r="B951" s="2" t="s">
        <v>1015</v>
      </c>
      <c r="C951" s="2" t="s">
        <v>1019</v>
      </c>
      <c r="D951" t="s">
        <v>1042</v>
      </c>
      <c r="E951" t="str">
        <f>VLOOKUP(TRIM(Table3[[#This Row],[Brand]]), brand[], MATCH("Category", brand[#Headers], 0), FALSE)</f>
        <v>E-commerce &amp; Online Services</v>
      </c>
      <c r="F951" s="2" t="s">
        <v>1027</v>
      </c>
      <c r="G951" s="3">
        <v>7653000</v>
      </c>
      <c r="H951" s="15">
        <v>574.79999999999995</v>
      </c>
      <c r="I951" s="3">
        <v>14367000</v>
      </c>
      <c r="J951" s="3">
        <v>1337800</v>
      </c>
      <c r="K951" s="3" t="str">
        <f>IF(Table3[[#This Row],[Engagements]]&lt;100000, "low",IF(Table3[[#This Row],[Engagements]]&lt;500000,"medium","high"))</f>
        <v>high</v>
      </c>
      <c r="L951" s="3">
        <v>238470</v>
      </c>
      <c r="M951" s="2">
        <v>40018</v>
      </c>
      <c r="N951" s="2">
        <v>47970</v>
      </c>
      <c r="O951" s="3">
        <v>220570</v>
      </c>
      <c r="P951" s="9">
        <f>Table3[[#This Row],[Revenue Generated ($)]]-Table3[[#This Row],[Campaign Spend ($)]]</f>
        <v>172600</v>
      </c>
    </row>
    <row r="952" spans="1:16" x14ac:dyDescent="0.3">
      <c r="A952" s="2" t="str">
        <f>"Influencer" &amp;ROW(Table3[[#This Row],[Influencer Name]])</f>
        <v>Influencer952</v>
      </c>
      <c r="B952" s="2" t="s">
        <v>1016</v>
      </c>
      <c r="C952" s="2" t="s">
        <v>1019</v>
      </c>
      <c r="D952" t="s">
        <v>1043</v>
      </c>
      <c r="E952" t="str">
        <f>VLOOKUP(TRIM(Table3[[#This Row],[Brand]]), brand[], MATCH("Category", brand[#Headers], 0), FALSE)</f>
        <v>E-commerce &amp; Online Services</v>
      </c>
      <c r="F952" s="2" t="s">
        <v>1028</v>
      </c>
      <c r="G952" s="3">
        <v>7661000</v>
      </c>
      <c r="H952" s="15">
        <v>575.4</v>
      </c>
      <c r="I952" s="3">
        <v>14382000</v>
      </c>
      <c r="J952" s="3">
        <v>1339200</v>
      </c>
      <c r="K952" s="3" t="str">
        <f>IF(Table3[[#This Row],[Engagements]]&lt;100000, "low",IF(Table3[[#This Row],[Engagements]]&lt;500000,"medium","high"))</f>
        <v>high</v>
      </c>
      <c r="L952" s="3">
        <v>238720</v>
      </c>
      <c r="M952" s="2">
        <v>40060</v>
      </c>
      <c r="N952" s="2">
        <v>48020</v>
      </c>
      <c r="O952" s="3">
        <v>220800</v>
      </c>
      <c r="P952" s="9">
        <f>Table3[[#This Row],[Revenue Generated ($)]]-Table3[[#This Row],[Campaign Spend ($)]]</f>
        <v>172780</v>
      </c>
    </row>
    <row r="953" spans="1:16" ht="33" x14ac:dyDescent="0.3">
      <c r="A953" s="2" t="str">
        <f>"Influencer" &amp;ROW(Table3[[#This Row],[Influencer Name]])</f>
        <v>Influencer953</v>
      </c>
      <c r="B953" s="2" t="s">
        <v>1014</v>
      </c>
      <c r="C953" s="2" t="s">
        <v>1019</v>
      </c>
      <c r="D953" s="2" t="s">
        <v>1044</v>
      </c>
      <c r="E953" s="2" t="str">
        <f>VLOOKUP(TRIM(Table3[[#This Row],[Brand]]), brand[], MATCH("Category", brand[#Headers], 0), FALSE)</f>
        <v>Technology &amp; Gadgets</v>
      </c>
      <c r="F953" s="2" t="s">
        <v>1029</v>
      </c>
      <c r="G953" s="3">
        <v>7669000</v>
      </c>
      <c r="H953" s="15">
        <v>576</v>
      </c>
      <c r="I953" s="3">
        <v>14397000</v>
      </c>
      <c r="J953" s="3">
        <v>1340600</v>
      </c>
      <c r="K953" s="3" t="str">
        <f>IF(Table3[[#This Row],[Engagements]]&lt;100000, "low",IF(Table3[[#This Row],[Engagements]]&lt;500000,"medium","high"))</f>
        <v>high</v>
      </c>
      <c r="L953" s="3">
        <v>238970</v>
      </c>
      <c r="M953" s="2">
        <v>40102</v>
      </c>
      <c r="N953" s="2">
        <v>48070</v>
      </c>
      <c r="O953" s="3">
        <v>221030</v>
      </c>
      <c r="P953" s="9">
        <f>Table3[[#This Row],[Revenue Generated ($)]]-Table3[[#This Row],[Campaign Spend ($)]]</f>
        <v>172960</v>
      </c>
    </row>
    <row r="954" spans="1:16" ht="33" x14ac:dyDescent="0.3">
      <c r="A954" s="2" t="str">
        <f>"Influencer" &amp;ROW(Table3[[#This Row],[Influencer Name]])</f>
        <v>Influencer954</v>
      </c>
      <c r="B954" s="2" t="s">
        <v>1015</v>
      </c>
      <c r="C954" s="2" t="s">
        <v>1019</v>
      </c>
      <c r="D954" s="2" t="s">
        <v>1045</v>
      </c>
      <c r="E954" s="2" t="str">
        <f>VLOOKUP(TRIM(Table3[[#This Row],[Brand]]), brand[], MATCH("Category", brand[#Headers], 0), FALSE)</f>
        <v>Technology &amp; Gadgets</v>
      </c>
      <c r="F954" s="2" t="s">
        <v>1030</v>
      </c>
      <c r="G954" s="3">
        <v>7677000</v>
      </c>
      <c r="H954" s="15">
        <v>576.6</v>
      </c>
      <c r="I954" s="3">
        <v>14412000</v>
      </c>
      <c r="J954" s="3">
        <v>1342000</v>
      </c>
      <c r="K954" s="3" t="str">
        <f>IF(Table3[[#This Row],[Engagements]]&lt;100000, "low",IF(Table3[[#This Row],[Engagements]]&lt;500000,"medium","high"))</f>
        <v>high</v>
      </c>
      <c r="L954" s="3">
        <v>239220</v>
      </c>
      <c r="M954" s="2">
        <v>40144</v>
      </c>
      <c r="N954" s="2">
        <v>48120</v>
      </c>
      <c r="O954" s="3">
        <v>221260</v>
      </c>
      <c r="P954" s="9">
        <f>Table3[[#This Row],[Revenue Generated ($)]]-Table3[[#This Row],[Campaign Spend ($)]]</f>
        <v>173140</v>
      </c>
    </row>
    <row r="955" spans="1:16" ht="33" x14ac:dyDescent="0.3">
      <c r="A955" s="2" t="str">
        <f>"Influencer" &amp;ROW(Table3[[#This Row],[Influencer Name]])</f>
        <v>Influencer955</v>
      </c>
      <c r="B955" s="2" t="s">
        <v>1016</v>
      </c>
      <c r="C955" s="2" t="s">
        <v>1019</v>
      </c>
      <c r="D955" s="2" t="s">
        <v>1046</v>
      </c>
      <c r="E955" s="2" t="str">
        <f>VLOOKUP(TRIM(Table3[[#This Row],[Brand]]), brand[], MATCH("Category", brand[#Headers], 0), FALSE)</f>
        <v>Technology &amp; Gadgets</v>
      </c>
      <c r="F955" s="2" t="s">
        <v>1031</v>
      </c>
      <c r="G955" s="3">
        <v>7685000</v>
      </c>
      <c r="H955" s="15">
        <v>577.20000000000005</v>
      </c>
      <c r="I955" s="3">
        <v>14427000</v>
      </c>
      <c r="J955" s="3">
        <v>1343400</v>
      </c>
      <c r="K955" s="3" t="str">
        <f>IF(Table3[[#This Row],[Engagements]]&lt;100000, "low",IF(Table3[[#This Row],[Engagements]]&lt;500000,"medium","high"))</f>
        <v>high</v>
      </c>
      <c r="L955" s="2">
        <v>239470</v>
      </c>
      <c r="M955" s="2">
        <v>40186</v>
      </c>
      <c r="N955" s="2">
        <v>48170</v>
      </c>
      <c r="O955" s="3">
        <v>221490</v>
      </c>
      <c r="P955" s="9">
        <f>Table3[[#This Row],[Revenue Generated ($)]]-Table3[[#This Row],[Campaign Spend ($)]]</f>
        <v>173320</v>
      </c>
    </row>
    <row r="956" spans="1:16" x14ac:dyDescent="0.3">
      <c r="A956" s="2" t="str">
        <f>"Influencer" &amp;ROW(Table3[[#This Row],[Influencer Name]])</f>
        <v>Influencer956</v>
      </c>
      <c r="B956" s="2" t="s">
        <v>1014</v>
      </c>
      <c r="C956" s="2" t="s">
        <v>1021</v>
      </c>
      <c r="D956" s="2" t="s">
        <v>1047</v>
      </c>
      <c r="E956" s="2" t="str">
        <f>VLOOKUP(TRIM(Table3[[#This Row],[Brand]]), brand[], MATCH("Category", brand[#Headers], 0), FALSE)</f>
        <v>Lifestyle &amp; Fitness</v>
      </c>
      <c r="F956" s="2" t="s">
        <v>1026</v>
      </c>
      <c r="G956" s="3">
        <v>7693000</v>
      </c>
      <c r="H956" s="15">
        <v>577.79999999999995</v>
      </c>
      <c r="I956" s="3">
        <v>14442000</v>
      </c>
      <c r="J956" s="3">
        <v>1344800</v>
      </c>
      <c r="K956" s="3" t="str">
        <f>IF(Table3[[#This Row],[Engagements]]&lt;100000, "low",IF(Table3[[#This Row],[Engagements]]&lt;500000,"medium","high"))</f>
        <v>high</v>
      </c>
      <c r="L956" s="3">
        <v>239720</v>
      </c>
      <c r="M956" s="2">
        <v>40228</v>
      </c>
      <c r="N956" s="2">
        <v>48220</v>
      </c>
      <c r="O956" s="3">
        <v>221720</v>
      </c>
      <c r="P956" s="9">
        <f>Table3[[#This Row],[Revenue Generated ($)]]-Table3[[#This Row],[Campaign Spend ($)]]</f>
        <v>173500</v>
      </c>
    </row>
    <row r="957" spans="1:16" x14ac:dyDescent="0.3">
      <c r="A957" s="2" t="str">
        <f>"Influencer" &amp;ROW(Table3[[#This Row],[Influencer Name]])</f>
        <v>Influencer957</v>
      </c>
      <c r="B957" s="2" t="s">
        <v>1015</v>
      </c>
      <c r="C957" s="2" t="s">
        <v>1017</v>
      </c>
      <c r="D957" s="2" t="s">
        <v>1048</v>
      </c>
      <c r="E957" s="2" t="str">
        <f>VLOOKUP(TRIM(Table3[[#This Row],[Brand]]), brand[], MATCH("Category", brand[#Headers], 0), FALSE)</f>
        <v>Lifestyle &amp; Fitness</v>
      </c>
      <c r="F957" s="2" t="s">
        <v>1027</v>
      </c>
      <c r="G957" s="3">
        <v>7701000</v>
      </c>
      <c r="H957" s="15">
        <v>578.4</v>
      </c>
      <c r="I957" s="3">
        <v>14457000</v>
      </c>
      <c r="J957" s="3">
        <v>1346200</v>
      </c>
      <c r="K957" s="3" t="str">
        <f>IF(Table3[[#This Row],[Engagements]]&lt;100000, "low",IF(Table3[[#This Row],[Engagements]]&lt;500000,"medium","high"))</f>
        <v>high</v>
      </c>
      <c r="L957" s="3">
        <v>239970</v>
      </c>
      <c r="M957" s="2">
        <v>40270</v>
      </c>
      <c r="N957" s="2">
        <v>48270</v>
      </c>
      <c r="O957" s="3">
        <v>221950</v>
      </c>
      <c r="P957" s="9">
        <f>Table3[[#This Row],[Revenue Generated ($)]]-Table3[[#This Row],[Campaign Spend ($)]]</f>
        <v>173680</v>
      </c>
    </row>
    <row r="958" spans="1:16" x14ac:dyDescent="0.3">
      <c r="A958" s="2" t="str">
        <f>"Influencer" &amp;ROW(Table3[[#This Row],[Influencer Name]])</f>
        <v>Influencer958</v>
      </c>
      <c r="B958" s="2" t="s">
        <v>1016</v>
      </c>
      <c r="C958" s="2" t="s">
        <v>1018</v>
      </c>
      <c r="D958" t="s">
        <v>1049</v>
      </c>
      <c r="E958" t="str">
        <f>VLOOKUP(TRIM(Table3[[#This Row],[Brand]]), brand[], MATCH("Category", brand[#Headers], 0), FALSE)</f>
        <v>Food &amp; Beverages</v>
      </c>
      <c r="F958" s="2" t="s">
        <v>1028</v>
      </c>
      <c r="G958" s="3">
        <v>7709000</v>
      </c>
      <c r="H958" s="15">
        <v>579</v>
      </c>
      <c r="I958" s="3">
        <v>14472000</v>
      </c>
      <c r="J958" s="3">
        <v>1347600</v>
      </c>
      <c r="K958" s="3" t="str">
        <f>IF(Table3[[#This Row],[Engagements]]&lt;100000, "low",IF(Table3[[#This Row],[Engagements]]&lt;500000,"medium","high"))</f>
        <v>high</v>
      </c>
      <c r="L958" s="3">
        <v>240220</v>
      </c>
      <c r="M958" s="2">
        <v>40312</v>
      </c>
      <c r="N958" s="2">
        <v>48320</v>
      </c>
      <c r="O958" s="3">
        <v>222180</v>
      </c>
      <c r="P958" s="9">
        <f>Table3[[#This Row],[Revenue Generated ($)]]-Table3[[#This Row],[Campaign Spend ($)]]</f>
        <v>173860</v>
      </c>
    </row>
    <row r="959" spans="1:16" x14ac:dyDescent="0.3">
      <c r="A959" s="2" t="str">
        <f>"Influencer" &amp;ROW(Table3[[#This Row],[Influencer Name]])</f>
        <v>Influencer959</v>
      </c>
      <c r="B959" s="2" t="s">
        <v>1014</v>
      </c>
      <c r="C959" s="2" t="s">
        <v>1019</v>
      </c>
      <c r="D959" t="s">
        <v>1074</v>
      </c>
      <c r="E959" t="str">
        <f>VLOOKUP(TRIM(Table3[[#This Row],[Brand]]), brand[], MATCH("Category", brand[#Headers], 0), FALSE)</f>
        <v>Food &amp; Beverages</v>
      </c>
      <c r="F959" s="2" t="s">
        <v>1029</v>
      </c>
      <c r="G959" s="3">
        <v>7717000</v>
      </c>
      <c r="H959" s="15">
        <v>579.6</v>
      </c>
      <c r="I959" s="3">
        <v>14487000</v>
      </c>
      <c r="J959" s="3">
        <v>1349000</v>
      </c>
      <c r="K959" s="3" t="str">
        <f>IF(Table3[[#This Row],[Engagements]]&lt;100000, "low",IF(Table3[[#This Row],[Engagements]]&lt;500000,"medium","high"))</f>
        <v>high</v>
      </c>
      <c r="L959" s="3">
        <v>240470</v>
      </c>
      <c r="M959" s="2">
        <v>40354</v>
      </c>
      <c r="N959" s="2">
        <v>48370</v>
      </c>
      <c r="O959" s="3">
        <v>222410</v>
      </c>
      <c r="P959" s="9">
        <f>Table3[[#This Row],[Revenue Generated ($)]]-Table3[[#This Row],[Campaign Spend ($)]]</f>
        <v>174040</v>
      </c>
    </row>
    <row r="960" spans="1:16" x14ac:dyDescent="0.3">
      <c r="A960" s="2" t="str">
        <f>"Influencer" &amp;ROW(Table3[[#This Row],[Influencer Name]])</f>
        <v>Influencer960</v>
      </c>
      <c r="B960" s="2" t="s">
        <v>1015</v>
      </c>
      <c r="C960" s="2" t="s">
        <v>1020</v>
      </c>
      <c r="D960" t="s">
        <v>1050</v>
      </c>
      <c r="E960" t="str">
        <f>VLOOKUP(TRIM(Table3[[#This Row],[Brand]]), brand[], MATCH("Category", brand[#Headers], 0), FALSE)</f>
        <v>Food &amp; Beverages</v>
      </c>
      <c r="F960" s="2" t="s">
        <v>1030</v>
      </c>
      <c r="G960" s="3">
        <v>7725000</v>
      </c>
      <c r="H960" s="15">
        <v>580.20000000000005</v>
      </c>
      <c r="I960" s="3">
        <v>14502000</v>
      </c>
      <c r="J960" s="3">
        <v>1350400</v>
      </c>
      <c r="K960" s="3" t="str">
        <f>IF(Table3[[#This Row],[Engagements]]&lt;100000, "low",IF(Table3[[#This Row],[Engagements]]&lt;500000,"medium","high"))</f>
        <v>high</v>
      </c>
      <c r="L960" s="2">
        <v>240720</v>
      </c>
      <c r="M960" s="2">
        <v>40396</v>
      </c>
      <c r="N960" s="2">
        <v>48420</v>
      </c>
      <c r="O960" s="3">
        <v>222640</v>
      </c>
      <c r="P960" s="9">
        <f>Table3[[#This Row],[Revenue Generated ($)]]-Table3[[#This Row],[Campaign Spend ($)]]</f>
        <v>174220</v>
      </c>
    </row>
    <row r="961" spans="1:16" x14ac:dyDescent="0.3">
      <c r="A961" s="2" t="str">
        <f>"Influencer" &amp;ROW(Table3[[#This Row],[Influencer Name]])</f>
        <v>Influencer961</v>
      </c>
      <c r="B961" s="2" t="s">
        <v>1016</v>
      </c>
      <c r="C961" s="2" t="s">
        <v>1021</v>
      </c>
      <c r="D961" t="s">
        <v>1051</v>
      </c>
      <c r="E961" t="str">
        <f>VLOOKUP(TRIM(Table3[[#This Row],[Brand]]), brand[], MATCH("Category", brand[#Headers], 0), FALSE)</f>
        <v>Food &amp; Beverages</v>
      </c>
      <c r="F961" s="2" t="s">
        <v>1031</v>
      </c>
      <c r="G961" s="3">
        <v>7733000</v>
      </c>
      <c r="H961" s="15">
        <v>580.79999999999995</v>
      </c>
      <c r="I961" s="3">
        <v>14517000</v>
      </c>
      <c r="J961" s="3">
        <v>1351800</v>
      </c>
      <c r="K961" s="3" t="str">
        <f>IF(Table3[[#This Row],[Engagements]]&lt;100000, "low",IF(Table3[[#This Row],[Engagements]]&lt;500000,"medium","high"))</f>
        <v>high</v>
      </c>
      <c r="L961" s="3">
        <v>240970</v>
      </c>
      <c r="M961" s="2">
        <v>40438</v>
      </c>
      <c r="N961" s="2">
        <v>48470</v>
      </c>
      <c r="O961" s="3">
        <v>222870</v>
      </c>
      <c r="P961" s="9">
        <f>Table3[[#This Row],[Revenue Generated ($)]]-Table3[[#This Row],[Campaign Spend ($)]]</f>
        <v>174400</v>
      </c>
    </row>
    <row r="962" spans="1:16" x14ac:dyDescent="0.3">
      <c r="A962" s="2" t="str">
        <f>"Influencer" &amp;ROW(Table3[[#This Row],[Influencer Name]])</f>
        <v>Influencer962</v>
      </c>
      <c r="B962" s="2" t="s">
        <v>1014</v>
      </c>
      <c r="C962" s="2" t="s">
        <v>1017</v>
      </c>
      <c r="D962" s="2" t="s">
        <v>1038</v>
      </c>
      <c r="E962" s="2" t="str">
        <f>VLOOKUP(TRIM(Table3[[#This Row],[Brand]]), brand[], MATCH("Category", brand[#Headers], 0), FALSE)</f>
        <v>Fashion &amp; Beauty</v>
      </c>
      <c r="F962" s="2" t="s">
        <v>1026</v>
      </c>
      <c r="G962" s="3">
        <v>7741000</v>
      </c>
      <c r="H962" s="15">
        <v>581.4</v>
      </c>
      <c r="I962" s="3">
        <v>14532000</v>
      </c>
      <c r="J962" s="3">
        <v>1353200</v>
      </c>
      <c r="K962" s="3" t="str">
        <f>IF(Table3[[#This Row],[Engagements]]&lt;100000, "low",IF(Table3[[#This Row],[Engagements]]&lt;500000,"medium","high"))</f>
        <v>high</v>
      </c>
      <c r="L962" s="3">
        <v>241220</v>
      </c>
      <c r="M962" s="2">
        <v>40480</v>
      </c>
      <c r="N962" s="2">
        <v>48520</v>
      </c>
      <c r="O962" s="3">
        <v>223100</v>
      </c>
      <c r="P962" s="9">
        <f>Table3[[#This Row],[Revenue Generated ($)]]-Table3[[#This Row],[Campaign Spend ($)]]</f>
        <v>174580</v>
      </c>
    </row>
    <row r="963" spans="1:16" x14ac:dyDescent="0.3">
      <c r="A963" s="2" t="str">
        <f>"Influencer" &amp;ROW(Table3[[#This Row],[Influencer Name]])</f>
        <v>Influencer963</v>
      </c>
      <c r="B963" s="2" t="s">
        <v>1015</v>
      </c>
      <c r="C963" s="2" t="s">
        <v>1018</v>
      </c>
      <c r="D963" s="2" t="s">
        <v>1036</v>
      </c>
      <c r="E963" s="2" t="str">
        <f>VLOOKUP(TRIM(Table3[[#This Row],[Brand]]), brand[], MATCH("Category", brand[#Headers], 0), FALSE)</f>
        <v>Fashion &amp; Beauty</v>
      </c>
      <c r="F963" s="2" t="s">
        <v>1027</v>
      </c>
      <c r="G963" s="3">
        <v>7749000</v>
      </c>
      <c r="H963" s="15">
        <v>582</v>
      </c>
      <c r="I963" s="3">
        <v>14547000</v>
      </c>
      <c r="J963" s="3">
        <v>1354600</v>
      </c>
      <c r="K963" s="3" t="str">
        <f>IF(Table3[[#This Row],[Engagements]]&lt;100000, "low",IF(Table3[[#This Row],[Engagements]]&lt;500000,"medium","high"))</f>
        <v>high</v>
      </c>
      <c r="L963" s="3">
        <v>241470</v>
      </c>
      <c r="M963" s="2">
        <v>40522</v>
      </c>
      <c r="N963" s="2">
        <v>48570</v>
      </c>
      <c r="O963" s="3">
        <v>223330</v>
      </c>
      <c r="P963" s="9">
        <f>Table3[[#This Row],[Revenue Generated ($)]]-Table3[[#This Row],[Campaign Spend ($)]]</f>
        <v>174760</v>
      </c>
    </row>
    <row r="964" spans="1:16" x14ac:dyDescent="0.3">
      <c r="A964" s="2" t="str">
        <f>"Influencer" &amp;ROW(Table3[[#This Row],[Influencer Name]])</f>
        <v>Influencer964</v>
      </c>
      <c r="B964" s="2" t="s">
        <v>1016</v>
      </c>
      <c r="C964" s="2" t="s">
        <v>1019</v>
      </c>
      <c r="D964" s="2" t="s">
        <v>1034</v>
      </c>
      <c r="E964" s="2" t="str">
        <f>VLOOKUP(TRIM(Table3[[#This Row],[Brand]]), brand[], MATCH("Category", brand[#Headers], 0), FALSE)</f>
        <v>Fashion &amp; Beauty</v>
      </c>
      <c r="F964" s="2" t="s">
        <v>1028</v>
      </c>
      <c r="G964" s="3">
        <v>7757000</v>
      </c>
      <c r="H964" s="15">
        <v>582.6</v>
      </c>
      <c r="I964" s="3">
        <v>14562000</v>
      </c>
      <c r="J964" s="3">
        <v>1356000</v>
      </c>
      <c r="K964" s="3" t="str">
        <f>IF(Table3[[#This Row],[Engagements]]&lt;100000, "low",IF(Table3[[#This Row],[Engagements]]&lt;500000,"medium","high"))</f>
        <v>high</v>
      </c>
      <c r="L964" s="3">
        <v>241720</v>
      </c>
      <c r="M964" s="2">
        <v>40564</v>
      </c>
      <c r="N964" s="2">
        <v>48620</v>
      </c>
      <c r="O964" s="3">
        <v>223560</v>
      </c>
      <c r="P964" s="9">
        <f>Table3[[#This Row],[Revenue Generated ($)]]-Table3[[#This Row],[Campaign Spend ($)]]</f>
        <v>174940</v>
      </c>
    </row>
    <row r="965" spans="1:16" x14ac:dyDescent="0.3">
      <c r="A965" s="2" t="str">
        <f>"Influencer" &amp;ROW(Table3[[#This Row],[Influencer Name]])</f>
        <v>Influencer965</v>
      </c>
      <c r="B965" s="2" t="s">
        <v>1014</v>
      </c>
      <c r="C965" s="2" t="s">
        <v>1020</v>
      </c>
      <c r="D965" s="2" t="s">
        <v>1033</v>
      </c>
      <c r="E965" s="2" t="str">
        <f>VLOOKUP(TRIM(Table3[[#This Row],[Brand]]), brand[], MATCH("Category", brand[#Headers], 0), FALSE)</f>
        <v>Fashion &amp; Beauty</v>
      </c>
      <c r="F965" s="2" t="s">
        <v>1029</v>
      </c>
      <c r="G965" s="3">
        <v>7765000</v>
      </c>
      <c r="H965" s="15">
        <v>583.20000000000005</v>
      </c>
      <c r="I965" s="3">
        <v>14577000</v>
      </c>
      <c r="J965" s="3">
        <v>1357400</v>
      </c>
      <c r="K965" s="3" t="str">
        <f>IF(Table3[[#This Row],[Engagements]]&lt;100000, "low",IF(Table3[[#This Row],[Engagements]]&lt;500000,"medium","high"))</f>
        <v>high</v>
      </c>
      <c r="L965" s="2">
        <v>241970</v>
      </c>
      <c r="M965" s="2">
        <v>40606</v>
      </c>
      <c r="N965" s="2">
        <v>48670</v>
      </c>
      <c r="O965" s="3">
        <v>223790</v>
      </c>
      <c r="P965" s="9">
        <f>Table3[[#This Row],[Revenue Generated ($)]]-Table3[[#This Row],[Campaign Spend ($)]]</f>
        <v>175120</v>
      </c>
    </row>
    <row r="966" spans="1:16" x14ac:dyDescent="0.3">
      <c r="A966" s="2" t="str">
        <f>"Influencer" &amp;ROW(Table3[[#This Row],[Influencer Name]])</f>
        <v>Influencer966</v>
      </c>
      <c r="B966" s="2" t="s">
        <v>1015</v>
      </c>
      <c r="C966" s="2" t="s">
        <v>1021</v>
      </c>
      <c r="D966" s="2" t="s">
        <v>1032</v>
      </c>
      <c r="E966" s="2" t="str">
        <f>VLOOKUP(TRIM(Table3[[#This Row],[Brand]]), brand[], MATCH("Category", brand[#Headers], 0), FALSE)</f>
        <v>Fashion &amp; Beauty</v>
      </c>
      <c r="F966" s="2" t="s">
        <v>1030</v>
      </c>
      <c r="G966" s="3">
        <v>7773000</v>
      </c>
      <c r="H966" s="15">
        <v>583.79999999999995</v>
      </c>
      <c r="I966" s="3">
        <v>14592000</v>
      </c>
      <c r="J966" s="3">
        <v>1358800</v>
      </c>
      <c r="K966" s="3" t="str">
        <f>IF(Table3[[#This Row],[Engagements]]&lt;100000, "low",IF(Table3[[#This Row],[Engagements]]&lt;500000,"medium","high"))</f>
        <v>high</v>
      </c>
      <c r="L966" s="3">
        <v>242220</v>
      </c>
      <c r="M966" s="2">
        <v>40648</v>
      </c>
      <c r="N966" s="2">
        <v>48720</v>
      </c>
      <c r="O966" s="3">
        <v>224020</v>
      </c>
      <c r="P966" s="9">
        <f>Table3[[#This Row],[Revenue Generated ($)]]-Table3[[#This Row],[Campaign Spend ($)]]</f>
        <v>175300</v>
      </c>
    </row>
    <row r="967" spans="1:16" x14ac:dyDescent="0.3">
      <c r="A967" s="2" t="str">
        <f>"Influencer" &amp;ROW(Table3[[#This Row],[Influencer Name]])</f>
        <v>Influencer967</v>
      </c>
      <c r="B967" s="2" t="s">
        <v>1016</v>
      </c>
      <c r="C967" s="2" t="s">
        <v>1017</v>
      </c>
      <c r="D967" s="2" t="s">
        <v>1035</v>
      </c>
      <c r="E967" s="2" t="str">
        <f>VLOOKUP(TRIM(Table3[[#This Row],[Brand]]), brand[], MATCH("Category", brand[#Headers], 0), FALSE)</f>
        <v>Fashion &amp; Beauty</v>
      </c>
      <c r="F967" s="2" t="s">
        <v>1031</v>
      </c>
      <c r="G967" s="3">
        <v>7781000</v>
      </c>
      <c r="H967" s="15">
        <v>584.4</v>
      </c>
      <c r="I967" s="3">
        <v>14607000</v>
      </c>
      <c r="J967" s="3">
        <v>1360200</v>
      </c>
      <c r="K967" s="3" t="str">
        <f>IF(Table3[[#This Row],[Engagements]]&lt;100000, "low",IF(Table3[[#This Row],[Engagements]]&lt;500000,"medium","high"))</f>
        <v>high</v>
      </c>
      <c r="L967" s="3">
        <v>242470</v>
      </c>
      <c r="M967" s="2">
        <v>40690</v>
      </c>
      <c r="N967" s="2">
        <v>48770</v>
      </c>
      <c r="O967" s="3">
        <v>224250</v>
      </c>
      <c r="P967" s="9">
        <f>Table3[[#This Row],[Revenue Generated ($)]]-Table3[[#This Row],[Campaign Spend ($)]]</f>
        <v>175480</v>
      </c>
    </row>
    <row r="968" spans="1:16" x14ac:dyDescent="0.3">
      <c r="A968" s="2" t="str">
        <f>"Influencer" &amp;ROW(Table3[[#This Row],[Influencer Name]])</f>
        <v>Influencer968</v>
      </c>
      <c r="B968" s="2" t="s">
        <v>1014</v>
      </c>
      <c r="C968" s="2" t="s">
        <v>1018</v>
      </c>
      <c r="D968" s="2" t="s">
        <v>1037</v>
      </c>
      <c r="E968" s="2" t="str">
        <f>VLOOKUP(TRIM(Table3[[#This Row],[Brand]]), brand[], MATCH("Category", brand[#Headers], 0), FALSE)</f>
        <v>Fashion &amp; Beauty</v>
      </c>
      <c r="F968" s="2" t="s">
        <v>1026</v>
      </c>
      <c r="G968" s="3">
        <v>7789000</v>
      </c>
      <c r="H968" s="15">
        <v>585</v>
      </c>
      <c r="I968" s="3">
        <v>14622000</v>
      </c>
      <c r="J968" s="3">
        <v>1361600</v>
      </c>
      <c r="K968" s="3" t="str">
        <f>IF(Table3[[#This Row],[Engagements]]&lt;100000, "low",IF(Table3[[#This Row],[Engagements]]&lt;500000,"medium","high"))</f>
        <v>high</v>
      </c>
      <c r="L968" s="3">
        <v>242720</v>
      </c>
      <c r="M968" s="2">
        <v>40732</v>
      </c>
      <c r="N968" s="2">
        <v>48820</v>
      </c>
      <c r="O968" s="3">
        <v>224480</v>
      </c>
      <c r="P968" s="9">
        <f>Table3[[#This Row],[Revenue Generated ($)]]-Table3[[#This Row],[Campaign Spend ($)]]</f>
        <v>175660</v>
      </c>
    </row>
    <row r="969" spans="1:16" ht="33" x14ac:dyDescent="0.3">
      <c r="A969" s="2" t="str">
        <f>"Influencer" &amp;ROW(Table3[[#This Row],[Influencer Name]])</f>
        <v>Influencer969</v>
      </c>
      <c r="B969" s="2" t="s">
        <v>1015</v>
      </c>
      <c r="C969" s="2" t="s">
        <v>1019</v>
      </c>
      <c r="D969" s="2" t="s">
        <v>1073</v>
      </c>
      <c r="E969" s="2" t="str">
        <f>VLOOKUP(TRIM(Table3[[#This Row],[Brand]]), brand[], MATCH("Category", brand[#Headers], 0), FALSE)</f>
        <v>Food &amp; Beverages</v>
      </c>
      <c r="F969" s="2" t="s">
        <v>1027</v>
      </c>
      <c r="G969" s="3">
        <v>7797000</v>
      </c>
      <c r="H969" s="15">
        <v>585.6</v>
      </c>
      <c r="I969" s="3">
        <v>14637000</v>
      </c>
      <c r="J969" s="3">
        <v>1363000</v>
      </c>
      <c r="K969" s="3" t="str">
        <f>IF(Table3[[#This Row],[Engagements]]&lt;100000, "low",IF(Table3[[#This Row],[Engagements]]&lt;500000,"medium","high"))</f>
        <v>high</v>
      </c>
      <c r="L969" s="3">
        <v>242970</v>
      </c>
      <c r="M969" s="2">
        <v>40774</v>
      </c>
      <c r="N969" s="2">
        <v>48870</v>
      </c>
      <c r="O969" s="3">
        <v>224710</v>
      </c>
      <c r="P969" s="9">
        <f>Table3[[#This Row],[Revenue Generated ($)]]-Table3[[#This Row],[Campaign Spend ($)]]</f>
        <v>175840</v>
      </c>
    </row>
    <row r="970" spans="1:16" x14ac:dyDescent="0.3">
      <c r="A970" s="2" t="str">
        <f>"Influencer" &amp;ROW(Table3[[#This Row],[Influencer Name]])</f>
        <v>Influencer970</v>
      </c>
      <c r="B970" s="2" t="s">
        <v>1016</v>
      </c>
      <c r="C970" s="2" t="s">
        <v>1020</v>
      </c>
      <c r="D970" s="2" t="s">
        <v>1037</v>
      </c>
      <c r="E970" s="2" t="str">
        <f>VLOOKUP(TRIM(Table3[[#This Row],[Brand]]), brand[], MATCH("Category", brand[#Headers], 0), FALSE)</f>
        <v>Fashion &amp; Beauty</v>
      </c>
      <c r="F970" s="2" t="s">
        <v>1028</v>
      </c>
      <c r="G970" s="3">
        <v>7805000</v>
      </c>
      <c r="H970" s="15">
        <v>586.20000000000005</v>
      </c>
      <c r="I970" s="3">
        <v>14652000</v>
      </c>
      <c r="J970" s="3">
        <v>1364400</v>
      </c>
      <c r="K970" s="3" t="str">
        <f>IF(Table3[[#This Row],[Engagements]]&lt;100000, "low",IF(Table3[[#This Row],[Engagements]]&lt;500000,"medium","high"))</f>
        <v>high</v>
      </c>
      <c r="L970" s="2">
        <v>243220</v>
      </c>
      <c r="M970" s="2">
        <v>40816</v>
      </c>
      <c r="N970" s="2">
        <v>48920</v>
      </c>
      <c r="O970" s="3">
        <v>224940</v>
      </c>
      <c r="P970" s="9">
        <f>Table3[[#This Row],[Revenue Generated ($)]]-Table3[[#This Row],[Campaign Spend ($)]]</f>
        <v>176020</v>
      </c>
    </row>
    <row r="971" spans="1:16" x14ac:dyDescent="0.3">
      <c r="A971" s="2" t="str">
        <f>"Influencer" &amp;ROW(Table3[[#This Row],[Influencer Name]])</f>
        <v>Influencer971</v>
      </c>
      <c r="B971" s="2" t="s">
        <v>1014</v>
      </c>
      <c r="C971" s="2" t="s">
        <v>1021</v>
      </c>
      <c r="D971" s="2" t="s">
        <v>1037</v>
      </c>
      <c r="E971" s="2" t="str">
        <f>VLOOKUP(TRIM(Table3[[#This Row],[Brand]]), brand[], MATCH("Category", brand[#Headers], 0), FALSE)</f>
        <v>Fashion &amp; Beauty</v>
      </c>
      <c r="F971" s="2" t="s">
        <v>1029</v>
      </c>
      <c r="G971" s="3">
        <v>7813000</v>
      </c>
      <c r="H971" s="15">
        <v>586.79999999999995</v>
      </c>
      <c r="I971" s="3">
        <v>14667000</v>
      </c>
      <c r="J971" s="3">
        <v>1365800</v>
      </c>
      <c r="K971" s="3" t="str">
        <f>IF(Table3[[#This Row],[Engagements]]&lt;100000, "low",IF(Table3[[#This Row],[Engagements]]&lt;500000,"medium","high"))</f>
        <v>high</v>
      </c>
      <c r="L971" s="3">
        <v>243470</v>
      </c>
      <c r="M971" s="2">
        <v>40858</v>
      </c>
      <c r="N971" s="2">
        <v>48970</v>
      </c>
      <c r="O971" s="3">
        <v>225170</v>
      </c>
      <c r="P971" s="9">
        <f>Table3[[#This Row],[Revenue Generated ($)]]-Table3[[#This Row],[Campaign Spend ($)]]</f>
        <v>176200</v>
      </c>
    </row>
    <row r="972" spans="1:16" x14ac:dyDescent="0.3">
      <c r="A972" s="2" t="str">
        <f>"Influencer" &amp;ROW(Table3[[#This Row],[Influencer Name]])</f>
        <v>Influencer972</v>
      </c>
      <c r="B972" s="2" t="s">
        <v>1015</v>
      </c>
      <c r="C972" s="2" t="s">
        <v>1017</v>
      </c>
      <c r="D972" t="s">
        <v>1039</v>
      </c>
      <c r="E972" t="str">
        <f>VLOOKUP(TRIM(Table3[[#This Row],[Brand]]), brand[], MATCH("Category", brand[#Headers], 0), FALSE)</f>
        <v>E-commerce &amp; Online Services</v>
      </c>
      <c r="F972" s="2" t="s">
        <v>1030</v>
      </c>
      <c r="G972" s="3">
        <v>7821000</v>
      </c>
      <c r="H972" s="15">
        <v>587.4</v>
      </c>
      <c r="I972" s="3">
        <v>14682000</v>
      </c>
      <c r="J972" s="3">
        <v>1367200</v>
      </c>
      <c r="K972" s="3" t="str">
        <f>IF(Table3[[#This Row],[Engagements]]&lt;100000, "low",IF(Table3[[#This Row],[Engagements]]&lt;500000,"medium","high"))</f>
        <v>high</v>
      </c>
      <c r="L972" s="3">
        <v>243720</v>
      </c>
      <c r="M972" s="2">
        <v>40900</v>
      </c>
      <c r="N972" s="2">
        <v>49020</v>
      </c>
      <c r="O972" s="3">
        <v>225400</v>
      </c>
      <c r="P972" s="9">
        <f>Table3[[#This Row],[Revenue Generated ($)]]-Table3[[#This Row],[Campaign Spend ($)]]</f>
        <v>176380</v>
      </c>
    </row>
    <row r="973" spans="1:16" x14ac:dyDescent="0.3">
      <c r="A973" s="2" t="str">
        <f>"Influencer" &amp;ROW(Table3[[#This Row],[Influencer Name]])</f>
        <v>Influencer973</v>
      </c>
      <c r="B973" s="2" t="s">
        <v>1016</v>
      </c>
      <c r="C973" s="2" t="s">
        <v>1019</v>
      </c>
      <c r="D973" t="s">
        <v>1040</v>
      </c>
      <c r="E973" t="str">
        <f>VLOOKUP(TRIM(Table3[[#This Row],[Brand]]), brand[], MATCH("Category", brand[#Headers], 0), FALSE)</f>
        <v>E-commerce &amp; Online Services</v>
      </c>
      <c r="F973" s="2" t="s">
        <v>1031</v>
      </c>
      <c r="G973" s="3">
        <v>7829000</v>
      </c>
      <c r="H973" s="15">
        <v>588</v>
      </c>
      <c r="I973" s="3">
        <v>14697000</v>
      </c>
      <c r="J973" s="3">
        <v>1368600</v>
      </c>
      <c r="K973" s="3" t="str">
        <f>IF(Table3[[#This Row],[Engagements]]&lt;100000, "low",IF(Table3[[#This Row],[Engagements]]&lt;500000,"medium","high"))</f>
        <v>high</v>
      </c>
      <c r="L973" s="3">
        <v>243970</v>
      </c>
      <c r="M973" s="2">
        <v>40942</v>
      </c>
      <c r="N973" s="2">
        <v>49070</v>
      </c>
      <c r="O973" s="3">
        <v>225630</v>
      </c>
      <c r="P973" s="9">
        <f>Table3[[#This Row],[Revenue Generated ($)]]-Table3[[#This Row],[Campaign Spend ($)]]</f>
        <v>176560</v>
      </c>
    </row>
    <row r="974" spans="1:16" x14ac:dyDescent="0.3">
      <c r="A974" s="2" t="str">
        <f>"Influencer" &amp;ROW(Table3[[#This Row],[Influencer Name]])</f>
        <v>Influencer974</v>
      </c>
      <c r="B974" s="2" t="s">
        <v>1014</v>
      </c>
      <c r="C974" s="2" t="s">
        <v>1019</v>
      </c>
      <c r="D974" t="s">
        <v>1041</v>
      </c>
      <c r="E974" t="str">
        <f>VLOOKUP(TRIM(Table3[[#This Row],[Brand]]), brand[], MATCH("Category", brand[#Headers], 0), FALSE)</f>
        <v>E-commerce &amp; Online Services</v>
      </c>
      <c r="F974" s="2" t="s">
        <v>1026</v>
      </c>
      <c r="G974" s="3">
        <v>7837000</v>
      </c>
      <c r="H974" s="15">
        <v>588.6</v>
      </c>
      <c r="I974" s="3">
        <v>14712000</v>
      </c>
      <c r="J974" s="3">
        <v>1370000</v>
      </c>
      <c r="K974" s="3" t="str">
        <f>IF(Table3[[#This Row],[Engagements]]&lt;100000, "low",IF(Table3[[#This Row],[Engagements]]&lt;500000,"medium","high"))</f>
        <v>high</v>
      </c>
      <c r="L974" s="3">
        <v>244220</v>
      </c>
      <c r="M974" s="2">
        <v>40984</v>
      </c>
      <c r="N974" s="2">
        <v>49120</v>
      </c>
      <c r="O974" s="3">
        <v>225860</v>
      </c>
      <c r="P974" s="9">
        <f>Table3[[#This Row],[Revenue Generated ($)]]-Table3[[#This Row],[Campaign Spend ($)]]</f>
        <v>176740</v>
      </c>
    </row>
    <row r="975" spans="1:16" x14ac:dyDescent="0.3">
      <c r="A975" s="2" t="str">
        <f>"Influencer" &amp;ROW(Table3[[#This Row],[Influencer Name]])</f>
        <v>Influencer975</v>
      </c>
      <c r="B975" s="2" t="s">
        <v>1015</v>
      </c>
      <c r="C975" s="2" t="s">
        <v>1019</v>
      </c>
      <c r="D975" t="s">
        <v>1042</v>
      </c>
      <c r="E975" t="str">
        <f>VLOOKUP(TRIM(Table3[[#This Row],[Brand]]), brand[], MATCH("Category", brand[#Headers], 0), FALSE)</f>
        <v>E-commerce &amp; Online Services</v>
      </c>
      <c r="F975" s="2" t="s">
        <v>1027</v>
      </c>
      <c r="G975" s="3">
        <v>7845000</v>
      </c>
      <c r="H975" s="15">
        <v>589.20000000000005</v>
      </c>
      <c r="I975" s="3">
        <v>14727000</v>
      </c>
      <c r="J975" s="3">
        <v>1371400</v>
      </c>
      <c r="K975" s="3" t="str">
        <f>IF(Table3[[#This Row],[Engagements]]&lt;100000, "low",IF(Table3[[#This Row],[Engagements]]&lt;500000,"medium","high"))</f>
        <v>high</v>
      </c>
      <c r="L975" s="2">
        <v>244470</v>
      </c>
      <c r="M975" s="2">
        <v>41026</v>
      </c>
      <c r="N975" s="2">
        <v>49170</v>
      </c>
      <c r="O975" s="3">
        <v>226090</v>
      </c>
      <c r="P975" s="9">
        <f>Table3[[#This Row],[Revenue Generated ($)]]-Table3[[#This Row],[Campaign Spend ($)]]</f>
        <v>176920</v>
      </c>
    </row>
    <row r="976" spans="1:16" x14ac:dyDescent="0.3">
      <c r="A976" s="2" t="str">
        <f>"Influencer" &amp;ROW(Table3[[#This Row],[Influencer Name]])</f>
        <v>Influencer976</v>
      </c>
      <c r="B976" s="2" t="s">
        <v>1016</v>
      </c>
      <c r="C976" s="2" t="s">
        <v>1019</v>
      </c>
      <c r="D976" t="s">
        <v>1043</v>
      </c>
      <c r="E976" t="str">
        <f>VLOOKUP(TRIM(Table3[[#This Row],[Brand]]), brand[], MATCH("Category", brand[#Headers], 0), FALSE)</f>
        <v>E-commerce &amp; Online Services</v>
      </c>
      <c r="F976" s="2" t="s">
        <v>1028</v>
      </c>
      <c r="G976" s="3">
        <v>7853000</v>
      </c>
      <c r="H976" s="15">
        <v>589.79999999999995</v>
      </c>
      <c r="I976" s="3">
        <v>14742000</v>
      </c>
      <c r="J976" s="3">
        <v>1372800</v>
      </c>
      <c r="K976" s="3" t="str">
        <f>IF(Table3[[#This Row],[Engagements]]&lt;100000, "low",IF(Table3[[#This Row],[Engagements]]&lt;500000,"medium","high"))</f>
        <v>high</v>
      </c>
      <c r="L976" s="3">
        <v>244720</v>
      </c>
      <c r="M976" s="2">
        <v>41068</v>
      </c>
      <c r="N976" s="2">
        <v>49220</v>
      </c>
      <c r="O976" s="3">
        <v>226320</v>
      </c>
      <c r="P976" s="9">
        <f>Table3[[#This Row],[Revenue Generated ($)]]-Table3[[#This Row],[Campaign Spend ($)]]</f>
        <v>177100</v>
      </c>
    </row>
    <row r="977" spans="1:16" ht="33" x14ac:dyDescent="0.3">
      <c r="A977" s="2" t="str">
        <f>"Influencer" &amp;ROW(Table3[[#This Row],[Influencer Name]])</f>
        <v>Influencer977</v>
      </c>
      <c r="B977" s="2" t="s">
        <v>1014</v>
      </c>
      <c r="C977" s="2" t="s">
        <v>1019</v>
      </c>
      <c r="D977" s="2" t="s">
        <v>1044</v>
      </c>
      <c r="E977" s="2" t="str">
        <f>VLOOKUP(TRIM(Table3[[#This Row],[Brand]]), brand[], MATCH("Category", brand[#Headers], 0), FALSE)</f>
        <v>Technology &amp; Gadgets</v>
      </c>
      <c r="F977" s="2" t="s">
        <v>1029</v>
      </c>
      <c r="G977" s="3">
        <v>7861000</v>
      </c>
      <c r="H977" s="15">
        <v>590.4</v>
      </c>
      <c r="I977" s="3">
        <v>14757000</v>
      </c>
      <c r="J977" s="3">
        <v>1374200</v>
      </c>
      <c r="K977" s="3" t="str">
        <f>IF(Table3[[#This Row],[Engagements]]&lt;100000, "low",IF(Table3[[#This Row],[Engagements]]&lt;500000,"medium","high"))</f>
        <v>high</v>
      </c>
      <c r="L977" s="3">
        <v>244970</v>
      </c>
      <c r="M977" s="2">
        <v>41110</v>
      </c>
      <c r="N977" s="2">
        <v>49270</v>
      </c>
      <c r="O977" s="3">
        <v>226550</v>
      </c>
      <c r="P977" s="9">
        <f>Table3[[#This Row],[Revenue Generated ($)]]-Table3[[#This Row],[Campaign Spend ($)]]</f>
        <v>177280</v>
      </c>
    </row>
    <row r="978" spans="1:16" ht="33" x14ac:dyDescent="0.3">
      <c r="A978" s="2" t="str">
        <f>"Influencer" &amp;ROW(Table3[[#This Row],[Influencer Name]])</f>
        <v>Influencer978</v>
      </c>
      <c r="B978" s="2" t="s">
        <v>1015</v>
      </c>
      <c r="C978" s="2" t="s">
        <v>1019</v>
      </c>
      <c r="D978" s="2" t="s">
        <v>1045</v>
      </c>
      <c r="E978" s="2" t="str">
        <f>VLOOKUP(TRIM(Table3[[#This Row],[Brand]]), brand[], MATCH("Category", brand[#Headers], 0), FALSE)</f>
        <v>Technology &amp; Gadgets</v>
      </c>
      <c r="F978" s="2" t="s">
        <v>1030</v>
      </c>
      <c r="G978" s="3">
        <v>7869000</v>
      </c>
      <c r="H978" s="15">
        <v>591</v>
      </c>
      <c r="I978" s="3">
        <v>14772000</v>
      </c>
      <c r="J978" s="3">
        <v>1375600</v>
      </c>
      <c r="K978" s="3" t="str">
        <f>IF(Table3[[#This Row],[Engagements]]&lt;100000, "low",IF(Table3[[#This Row],[Engagements]]&lt;500000,"medium","high"))</f>
        <v>high</v>
      </c>
      <c r="L978" s="3">
        <v>245220</v>
      </c>
      <c r="M978" s="2">
        <v>41152</v>
      </c>
      <c r="N978" s="2">
        <v>49320</v>
      </c>
      <c r="O978" s="3">
        <v>226780</v>
      </c>
      <c r="P978" s="9">
        <f>Table3[[#This Row],[Revenue Generated ($)]]-Table3[[#This Row],[Campaign Spend ($)]]</f>
        <v>177460</v>
      </c>
    </row>
    <row r="979" spans="1:16" ht="33" x14ac:dyDescent="0.3">
      <c r="A979" s="2" t="str">
        <f>"Influencer" &amp;ROW(Table3[[#This Row],[Influencer Name]])</f>
        <v>Influencer979</v>
      </c>
      <c r="B979" s="2" t="s">
        <v>1016</v>
      </c>
      <c r="C979" s="2" t="s">
        <v>1019</v>
      </c>
      <c r="D979" s="2" t="s">
        <v>1046</v>
      </c>
      <c r="E979" s="2" t="str">
        <f>VLOOKUP(TRIM(Table3[[#This Row],[Brand]]), brand[], MATCH("Category", brand[#Headers], 0), FALSE)</f>
        <v>Technology &amp; Gadgets</v>
      </c>
      <c r="F979" s="2" t="s">
        <v>1031</v>
      </c>
      <c r="G979" s="3">
        <v>7877000</v>
      </c>
      <c r="H979" s="15">
        <v>591.6</v>
      </c>
      <c r="I979" s="3">
        <v>14787000</v>
      </c>
      <c r="J979" s="3">
        <v>1377000</v>
      </c>
      <c r="K979" s="3" t="str">
        <f>IF(Table3[[#This Row],[Engagements]]&lt;100000, "low",IF(Table3[[#This Row],[Engagements]]&lt;500000,"medium","high"))</f>
        <v>high</v>
      </c>
      <c r="L979" s="3">
        <v>245470</v>
      </c>
      <c r="M979" s="2">
        <v>41194</v>
      </c>
      <c r="N979" s="2">
        <v>49370</v>
      </c>
      <c r="O979" s="3">
        <v>227010</v>
      </c>
      <c r="P979" s="9">
        <f>Table3[[#This Row],[Revenue Generated ($)]]-Table3[[#This Row],[Campaign Spend ($)]]</f>
        <v>177640</v>
      </c>
    </row>
    <row r="980" spans="1:16" x14ac:dyDescent="0.3">
      <c r="A980" s="2" t="str">
        <f>"Influencer" &amp;ROW(Table3[[#This Row],[Influencer Name]])</f>
        <v>Influencer980</v>
      </c>
      <c r="B980" s="2" t="s">
        <v>1014</v>
      </c>
      <c r="C980" s="2" t="s">
        <v>1019</v>
      </c>
      <c r="D980" s="2" t="s">
        <v>1047</v>
      </c>
      <c r="E980" s="2" t="str">
        <f>VLOOKUP(TRIM(Table3[[#This Row],[Brand]]), brand[], MATCH("Category", brand[#Headers], 0), FALSE)</f>
        <v>Lifestyle &amp; Fitness</v>
      </c>
      <c r="F980" s="2" t="s">
        <v>1026</v>
      </c>
      <c r="G980" s="3">
        <v>7885000</v>
      </c>
      <c r="H980" s="15">
        <v>592.20000000000005</v>
      </c>
      <c r="I980" s="3">
        <v>14802000</v>
      </c>
      <c r="J980" s="3">
        <v>1378400</v>
      </c>
      <c r="K980" s="3" t="str">
        <f>IF(Table3[[#This Row],[Engagements]]&lt;100000, "low",IF(Table3[[#This Row],[Engagements]]&lt;500000,"medium","high"))</f>
        <v>high</v>
      </c>
      <c r="L980" s="2">
        <v>245720</v>
      </c>
      <c r="M980" s="2">
        <v>41236</v>
      </c>
      <c r="N980" s="2">
        <v>49420</v>
      </c>
      <c r="O980" s="3">
        <v>227240</v>
      </c>
      <c r="P980" s="9">
        <f>Table3[[#This Row],[Revenue Generated ($)]]-Table3[[#This Row],[Campaign Spend ($)]]</f>
        <v>177820</v>
      </c>
    </row>
    <row r="981" spans="1:16" x14ac:dyDescent="0.3">
      <c r="A981" s="2" t="str">
        <f>"Influencer" &amp;ROW(Table3[[#This Row],[Influencer Name]])</f>
        <v>Influencer981</v>
      </c>
      <c r="B981" s="2" t="s">
        <v>1015</v>
      </c>
      <c r="C981" s="2" t="s">
        <v>1019</v>
      </c>
      <c r="D981" s="2" t="s">
        <v>1048</v>
      </c>
      <c r="E981" s="2" t="str">
        <f>VLOOKUP(TRIM(Table3[[#This Row],[Brand]]), brand[], MATCH("Category", brand[#Headers], 0), FALSE)</f>
        <v>Lifestyle &amp; Fitness</v>
      </c>
      <c r="F981" s="2" t="s">
        <v>1027</v>
      </c>
      <c r="G981" s="3">
        <v>7893000</v>
      </c>
      <c r="H981" s="15">
        <v>592.79999999999995</v>
      </c>
      <c r="I981" s="3">
        <v>14817000</v>
      </c>
      <c r="J981" s="3">
        <v>1379800</v>
      </c>
      <c r="K981" s="3" t="str">
        <f>IF(Table3[[#This Row],[Engagements]]&lt;100000, "low",IF(Table3[[#This Row],[Engagements]]&lt;500000,"medium","high"))</f>
        <v>high</v>
      </c>
      <c r="L981" s="3">
        <v>245970</v>
      </c>
      <c r="M981" s="2">
        <v>41278</v>
      </c>
      <c r="N981" s="2">
        <v>49470</v>
      </c>
      <c r="O981" s="3">
        <v>227470</v>
      </c>
      <c r="P981" s="9">
        <f>Table3[[#This Row],[Revenue Generated ($)]]-Table3[[#This Row],[Campaign Spend ($)]]</f>
        <v>178000</v>
      </c>
    </row>
    <row r="982" spans="1:16" x14ac:dyDescent="0.3">
      <c r="A982" s="2" t="str">
        <f>"Influencer" &amp;ROW(Table3[[#This Row],[Influencer Name]])</f>
        <v>Influencer982</v>
      </c>
      <c r="B982" s="2" t="s">
        <v>1016</v>
      </c>
      <c r="C982" s="2" t="s">
        <v>1019</v>
      </c>
      <c r="D982" t="s">
        <v>1049</v>
      </c>
      <c r="E982" t="str">
        <f>VLOOKUP(TRIM(Table3[[#This Row],[Brand]]), brand[], MATCH("Category", brand[#Headers], 0), FALSE)</f>
        <v>Food &amp; Beverages</v>
      </c>
      <c r="F982" s="2" t="s">
        <v>1028</v>
      </c>
      <c r="G982" s="3">
        <v>7901000</v>
      </c>
      <c r="H982" s="15">
        <v>593.4</v>
      </c>
      <c r="I982" s="3">
        <v>14832000</v>
      </c>
      <c r="J982" s="3">
        <v>1381200</v>
      </c>
      <c r="K982" s="3" t="str">
        <f>IF(Table3[[#This Row],[Engagements]]&lt;100000, "low",IF(Table3[[#This Row],[Engagements]]&lt;500000,"medium","high"))</f>
        <v>high</v>
      </c>
      <c r="L982" s="3">
        <v>246220</v>
      </c>
      <c r="M982" s="2">
        <v>41320</v>
      </c>
      <c r="N982" s="2">
        <v>49520</v>
      </c>
      <c r="O982" s="3">
        <v>227700</v>
      </c>
      <c r="P982" s="9">
        <f>Table3[[#This Row],[Revenue Generated ($)]]-Table3[[#This Row],[Campaign Spend ($)]]</f>
        <v>178180</v>
      </c>
    </row>
    <row r="983" spans="1:16" x14ac:dyDescent="0.3">
      <c r="A983" s="2" t="str">
        <f>"Influencer" &amp;ROW(Table3[[#This Row],[Influencer Name]])</f>
        <v>Influencer983</v>
      </c>
      <c r="B983" s="2" t="s">
        <v>1014</v>
      </c>
      <c r="C983" s="2" t="s">
        <v>1019</v>
      </c>
      <c r="D983" t="s">
        <v>1074</v>
      </c>
      <c r="E983" t="str">
        <f>VLOOKUP(TRIM(Table3[[#This Row],[Brand]]), brand[], MATCH("Category", brand[#Headers], 0), FALSE)</f>
        <v>Food &amp; Beverages</v>
      </c>
      <c r="F983" s="2" t="s">
        <v>1029</v>
      </c>
      <c r="G983" s="3">
        <v>7909000</v>
      </c>
      <c r="H983" s="15">
        <v>594</v>
      </c>
      <c r="I983" s="3">
        <v>14847000</v>
      </c>
      <c r="J983" s="3">
        <v>1382600</v>
      </c>
      <c r="K983" s="3" t="str">
        <f>IF(Table3[[#This Row],[Engagements]]&lt;100000, "low",IF(Table3[[#This Row],[Engagements]]&lt;500000,"medium","high"))</f>
        <v>high</v>
      </c>
      <c r="L983" s="3">
        <v>246470</v>
      </c>
      <c r="M983" s="2">
        <v>41362</v>
      </c>
      <c r="N983" s="2">
        <v>49570</v>
      </c>
      <c r="O983" s="3">
        <v>227930</v>
      </c>
      <c r="P983" s="9">
        <f>Table3[[#This Row],[Revenue Generated ($)]]-Table3[[#This Row],[Campaign Spend ($)]]</f>
        <v>178360</v>
      </c>
    </row>
    <row r="984" spans="1:16" x14ac:dyDescent="0.3">
      <c r="A984" s="2" t="str">
        <f>"Influencer" &amp;ROW(Table3[[#This Row],[Influencer Name]])</f>
        <v>Influencer984</v>
      </c>
      <c r="B984" s="2" t="s">
        <v>1015</v>
      </c>
      <c r="C984" s="2" t="s">
        <v>1019</v>
      </c>
      <c r="D984" t="s">
        <v>1050</v>
      </c>
      <c r="E984" t="str">
        <f>VLOOKUP(TRIM(Table3[[#This Row],[Brand]]), brand[], MATCH("Category", brand[#Headers], 0), FALSE)</f>
        <v>Food &amp; Beverages</v>
      </c>
      <c r="F984" s="2" t="s">
        <v>1030</v>
      </c>
      <c r="G984" s="3">
        <v>7917000</v>
      </c>
      <c r="H984" s="15">
        <v>594.6</v>
      </c>
      <c r="I984" s="3">
        <v>14862000</v>
      </c>
      <c r="J984" s="3">
        <v>1384000</v>
      </c>
      <c r="K984" s="3" t="str">
        <f>IF(Table3[[#This Row],[Engagements]]&lt;100000, "low",IF(Table3[[#This Row],[Engagements]]&lt;500000,"medium","high"))</f>
        <v>high</v>
      </c>
      <c r="L984" s="3">
        <v>246720</v>
      </c>
      <c r="M984" s="2">
        <v>41404</v>
      </c>
      <c r="N984" s="2">
        <v>49620</v>
      </c>
      <c r="O984" s="3">
        <v>228160</v>
      </c>
      <c r="P984" s="9">
        <f>Table3[[#This Row],[Revenue Generated ($)]]-Table3[[#This Row],[Campaign Spend ($)]]</f>
        <v>178540</v>
      </c>
    </row>
    <row r="985" spans="1:16" x14ac:dyDescent="0.3">
      <c r="A985" s="2" t="str">
        <f>"Influencer" &amp;ROW(Table3[[#This Row],[Influencer Name]])</f>
        <v>Influencer985</v>
      </c>
      <c r="B985" s="2" t="s">
        <v>1016</v>
      </c>
      <c r="C985" s="2" t="s">
        <v>1019</v>
      </c>
      <c r="D985" t="s">
        <v>1051</v>
      </c>
      <c r="E985" t="str">
        <f>VLOOKUP(TRIM(Table3[[#This Row],[Brand]]), brand[], MATCH("Category", brand[#Headers], 0), FALSE)</f>
        <v>Food &amp; Beverages</v>
      </c>
      <c r="F985" s="2" t="s">
        <v>1031</v>
      </c>
      <c r="G985" s="3">
        <v>7925000</v>
      </c>
      <c r="H985" s="15">
        <v>595.20000000000005</v>
      </c>
      <c r="I985" s="3">
        <v>14877000</v>
      </c>
      <c r="J985" s="3">
        <v>1385400</v>
      </c>
      <c r="K985" s="3" t="str">
        <f>IF(Table3[[#This Row],[Engagements]]&lt;100000, "low",IF(Table3[[#This Row],[Engagements]]&lt;500000,"medium","high"))</f>
        <v>high</v>
      </c>
      <c r="L985" s="2">
        <v>246970</v>
      </c>
      <c r="M985" s="2">
        <v>41446</v>
      </c>
      <c r="N985" s="2">
        <v>49670</v>
      </c>
      <c r="O985" s="3">
        <v>228390</v>
      </c>
      <c r="P985" s="9">
        <f>Table3[[#This Row],[Revenue Generated ($)]]-Table3[[#This Row],[Campaign Spend ($)]]</f>
        <v>178720</v>
      </c>
    </row>
    <row r="986" spans="1:16" x14ac:dyDescent="0.3">
      <c r="A986" s="2" t="str">
        <f>"Influencer" &amp;ROW(Table3[[#This Row],[Influencer Name]])</f>
        <v>Influencer986</v>
      </c>
      <c r="B986" s="2" t="s">
        <v>1014</v>
      </c>
      <c r="C986" s="2" t="s">
        <v>1019</v>
      </c>
      <c r="D986" s="2" t="s">
        <v>1038</v>
      </c>
      <c r="E986" s="2" t="str">
        <f>VLOOKUP(TRIM(Table3[[#This Row],[Brand]]), brand[], MATCH("Category", brand[#Headers], 0), FALSE)</f>
        <v>Fashion &amp; Beauty</v>
      </c>
      <c r="F986" s="2" t="s">
        <v>1026</v>
      </c>
      <c r="G986" s="3">
        <v>7933000</v>
      </c>
      <c r="H986" s="15">
        <v>595.79999999999995</v>
      </c>
      <c r="I986" s="3">
        <v>14892000</v>
      </c>
      <c r="J986" s="3">
        <v>1386800</v>
      </c>
      <c r="K986" s="3" t="str">
        <f>IF(Table3[[#This Row],[Engagements]]&lt;100000, "low",IF(Table3[[#This Row],[Engagements]]&lt;500000,"medium","high"))</f>
        <v>high</v>
      </c>
      <c r="L986" s="3">
        <v>247220</v>
      </c>
      <c r="M986" s="2">
        <v>41488</v>
      </c>
      <c r="N986" s="2">
        <v>49720</v>
      </c>
      <c r="O986" s="3">
        <v>228620</v>
      </c>
      <c r="P986" s="9">
        <f>Table3[[#This Row],[Revenue Generated ($)]]-Table3[[#This Row],[Campaign Spend ($)]]</f>
        <v>178900</v>
      </c>
    </row>
    <row r="987" spans="1:16" x14ac:dyDescent="0.3">
      <c r="A987" s="2" t="str">
        <f>"Influencer" &amp;ROW(Table3[[#This Row],[Influencer Name]])</f>
        <v>Influencer987</v>
      </c>
      <c r="B987" s="2" t="s">
        <v>1015</v>
      </c>
      <c r="C987" s="2" t="s">
        <v>1019</v>
      </c>
      <c r="D987" s="2" t="s">
        <v>1036</v>
      </c>
      <c r="E987" s="2" t="str">
        <f>VLOOKUP(TRIM(Table3[[#This Row],[Brand]]), brand[], MATCH("Category", brand[#Headers], 0), FALSE)</f>
        <v>Fashion &amp; Beauty</v>
      </c>
      <c r="F987" s="2" t="s">
        <v>1027</v>
      </c>
      <c r="G987" s="3">
        <v>7941000</v>
      </c>
      <c r="H987" s="15">
        <v>596.4</v>
      </c>
      <c r="I987" s="3">
        <v>14907000</v>
      </c>
      <c r="J987" s="3">
        <v>1388200</v>
      </c>
      <c r="K987" s="3" t="str">
        <f>IF(Table3[[#This Row],[Engagements]]&lt;100000, "low",IF(Table3[[#This Row],[Engagements]]&lt;500000,"medium","high"))</f>
        <v>high</v>
      </c>
      <c r="L987" s="3">
        <v>247470</v>
      </c>
      <c r="M987" s="2">
        <v>41530</v>
      </c>
      <c r="N987" s="2">
        <v>49770</v>
      </c>
      <c r="O987" s="3">
        <v>228850</v>
      </c>
      <c r="P987" s="9">
        <f>Table3[[#This Row],[Revenue Generated ($)]]-Table3[[#This Row],[Campaign Spend ($)]]</f>
        <v>179080</v>
      </c>
    </row>
    <row r="988" spans="1:16" x14ac:dyDescent="0.3">
      <c r="A988" s="2" t="str">
        <f>"Influencer" &amp;ROW(Table3[[#This Row],[Influencer Name]])</f>
        <v>Influencer988</v>
      </c>
      <c r="B988" s="2" t="s">
        <v>1016</v>
      </c>
      <c r="C988" s="2" t="s">
        <v>1019</v>
      </c>
      <c r="D988" s="2" t="s">
        <v>1034</v>
      </c>
      <c r="E988" s="2" t="str">
        <f>VLOOKUP(TRIM(Table3[[#This Row],[Brand]]), brand[], MATCH("Category", brand[#Headers], 0), FALSE)</f>
        <v>Fashion &amp; Beauty</v>
      </c>
      <c r="F988" s="2" t="s">
        <v>1028</v>
      </c>
      <c r="G988" s="3">
        <v>7949000</v>
      </c>
      <c r="H988" s="15">
        <v>597</v>
      </c>
      <c r="I988" s="3">
        <v>14922000</v>
      </c>
      <c r="J988" s="3">
        <v>1389600</v>
      </c>
      <c r="K988" s="3" t="str">
        <f>IF(Table3[[#This Row],[Engagements]]&lt;100000, "low",IF(Table3[[#This Row],[Engagements]]&lt;500000,"medium","high"))</f>
        <v>high</v>
      </c>
      <c r="L988" s="3">
        <v>247720</v>
      </c>
      <c r="M988" s="2">
        <v>41572</v>
      </c>
      <c r="N988" s="2">
        <v>49820</v>
      </c>
      <c r="O988" s="3">
        <v>229080</v>
      </c>
      <c r="P988" s="9">
        <f>Table3[[#This Row],[Revenue Generated ($)]]-Table3[[#This Row],[Campaign Spend ($)]]</f>
        <v>179260</v>
      </c>
    </row>
    <row r="989" spans="1:16" x14ac:dyDescent="0.3">
      <c r="A989" s="2" t="str">
        <f>"Influencer" &amp;ROW(Table3[[#This Row],[Influencer Name]])</f>
        <v>Influencer989</v>
      </c>
      <c r="B989" s="2" t="s">
        <v>1014</v>
      </c>
      <c r="C989" s="2" t="s">
        <v>1019</v>
      </c>
      <c r="D989" s="2" t="s">
        <v>1033</v>
      </c>
      <c r="E989" s="2" t="str">
        <f>VLOOKUP(TRIM(Table3[[#This Row],[Brand]]), brand[], MATCH("Category", brand[#Headers], 0), FALSE)</f>
        <v>Fashion &amp; Beauty</v>
      </c>
      <c r="F989" s="2" t="s">
        <v>1029</v>
      </c>
      <c r="G989" s="3">
        <v>7957000</v>
      </c>
      <c r="H989" s="15">
        <v>597.6</v>
      </c>
      <c r="I989" s="3">
        <v>14937000</v>
      </c>
      <c r="J989" s="3">
        <v>1391000</v>
      </c>
      <c r="K989" s="3" t="str">
        <f>IF(Table3[[#This Row],[Engagements]]&lt;100000, "low",IF(Table3[[#This Row],[Engagements]]&lt;500000,"medium","high"))</f>
        <v>high</v>
      </c>
      <c r="L989" s="3">
        <v>247970</v>
      </c>
      <c r="M989" s="2">
        <v>41614</v>
      </c>
      <c r="N989" s="2">
        <v>49870</v>
      </c>
      <c r="O989" s="3">
        <v>229310</v>
      </c>
      <c r="P989" s="9">
        <f>Table3[[#This Row],[Revenue Generated ($)]]-Table3[[#This Row],[Campaign Spend ($)]]</f>
        <v>179440</v>
      </c>
    </row>
    <row r="990" spans="1:16" x14ac:dyDescent="0.3">
      <c r="A990" s="2" t="str">
        <f>"Influencer" &amp;ROW(Table3[[#This Row],[Influencer Name]])</f>
        <v>Influencer990</v>
      </c>
      <c r="B990" s="2" t="s">
        <v>1015</v>
      </c>
      <c r="C990" s="2" t="s">
        <v>1019</v>
      </c>
      <c r="D990" s="2" t="s">
        <v>1032</v>
      </c>
      <c r="E990" s="2" t="str">
        <f>VLOOKUP(TRIM(Table3[[#This Row],[Brand]]), brand[], MATCH("Category", brand[#Headers], 0), FALSE)</f>
        <v>Fashion &amp; Beauty</v>
      </c>
      <c r="F990" s="2" t="s">
        <v>1030</v>
      </c>
      <c r="G990" s="3">
        <v>7965000</v>
      </c>
      <c r="H990" s="15">
        <v>598.20000000000005</v>
      </c>
      <c r="I990" s="3">
        <v>14952000</v>
      </c>
      <c r="J990" s="3">
        <v>1392400</v>
      </c>
      <c r="K990" s="3" t="str">
        <f>IF(Table3[[#This Row],[Engagements]]&lt;100000, "low",IF(Table3[[#This Row],[Engagements]]&lt;500000,"medium","high"))</f>
        <v>high</v>
      </c>
      <c r="L990" s="2">
        <v>248220</v>
      </c>
      <c r="M990" s="2">
        <v>41656</v>
      </c>
      <c r="N990" s="2">
        <v>49920</v>
      </c>
      <c r="O990" s="3">
        <v>229540</v>
      </c>
      <c r="P990" s="9">
        <f>Table3[[#This Row],[Revenue Generated ($)]]-Table3[[#This Row],[Campaign Spend ($)]]</f>
        <v>179620</v>
      </c>
    </row>
    <row r="991" spans="1:16" x14ac:dyDescent="0.3">
      <c r="A991" s="2" t="str">
        <f>"Influencer" &amp;ROW(Table3[[#This Row],[Influencer Name]])</f>
        <v>Influencer991</v>
      </c>
      <c r="B991" s="2" t="s">
        <v>1016</v>
      </c>
      <c r="C991" s="2" t="s">
        <v>1019</v>
      </c>
      <c r="D991" s="2" t="s">
        <v>1035</v>
      </c>
      <c r="E991" s="2" t="str">
        <f>VLOOKUP(TRIM(Table3[[#This Row],[Brand]]), brand[], MATCH("Category", brand[#Headers], 0), FALSE)</f>
        <v>Fashion &amp; Beauty</v>
      </c>
      <c r="F991" s="2" t="s">
        <v>1031</v>
      </c>
      <c r="G991" s="3">
        <v>7973000</v>
      </c>
      <c r="H991" s="15">
        <v>598.79999999999995</v>
      </c>
      <c r="I991" s="3">
        <v>14967000</v>
      </c>
      <c r="J991" s="3">
        <v>1393800</v>
      </c>
      <c r="K991" s="3" t="str">
        <f>IF(Table3[[#This Row],[Engagements]]&lt;100000, "low",IF(Table3[[#This Row],[Engagements]]&lt;500000,"medium","high"))</f>
        <v>high</v>
      </c>
      <c r="L991" s="3">
        <v>248470</v>
      </c>
      <c r="M991" s="2">
        <v>41698</v>
      </c>
      <c r="N991" s="2">
        <v>49970</v>
      </c>
      <c r="O991" s="3">
        <v>229770</v>
      </c>
      <c r="P991" s="9">
        <f>Table3[[#This Row],[Revenue Generated ($)]]-Table3[[#This Row],[Campaign Spend ($)]]</f>
        <v>179800</v>
      </c>
    </row>
    <row r="992" spans="1:16" x14ac:dyDescent="0.3">
      <c r="A992" s="2" t="str">
        <f>"Influencer" &amp;ROW(Table3[[#This Row],[Influencer Name]])</f>
        <v>Influencer992</v>
      </c>
      <c r="B992" s="2" t="s">
        <v>1014</v>
      </c>
      <c r="C992" s="2" t="s">
        <v>1019</v>
      </c>
      <c r="D992" s="2" t="s">
        <v>1037</v>
      </c>
      <c r="E992" s="2" t="str">
        <f>VLOOKUP(TRIM(Table3[[#This Row],[Brand]]), brand[], MATCH("Category", brand[#Headers], 0), FALSE)</f>
        <v>Fashion &amp; Beauty</v>
      </c>
      <c r="F992" s="2" t="s">
        <v>1026</v>
      </c>
      <c r="G992" s="3">
        <v>7981000</v>
      </c>
      <c r="H992" s="15">
        <v>599.4</v>
      </c>
      <c r="I992" s="3">
        <v>14982000</v>
      </c>
      <c r="J992" s="3">
        <v>1395200</v>
      </c>
      <c r="K992" s="3" t="str">
        <f>IF(Table3[[#This Row],[Engagements]]&lt;100000, "low",IF(Table3[[#This Row],[Engagements]]&lt;500000,"medium","high"))</f>
        <v>high</v>
      </c>
      <c r="L992" s="3">
        <v>248720</v>
      </c>
      <c r="M992" s="2">
        <v>41740</v>
      </c>
      <c r="N992" s="2">
        <v>50020</v>
      </c>
      <c r="O992" s="3">
        <v>230000</v>
      </c>
      <c r="P992" s="9">
        <f>Table3[[#This Row],[Revenue Generated ($)]]-Table3[[#This Row],[Campaign Spend ($)]]</f>
        <v>179980</v>
      </c>
    </row>
    <row r="993" spans="1:16" ht="33" x14ac:dyDescent="0.3">
      <c r="A993" s="2" t="str">
        <f>"Influencer" &amp;ROW(Table3[[#This Row],[Influencer Name]])</f>
        <v>Influencer993</v>
      </c>
      <c r="B993" s="2" t="s">
        <v>1015</v>
      </c>
      <c r="C993" s="2" t="s">
        <v>1019</v>
      </c>
      <c r="D993" s="2" t="s">
        <v>1073</v>
      </c>
      <c r="E993" s="2" t="str">
        <f>VLOOKUP(TRIM(Table3[[#This Row],[Brand]]), brand[], MATCH("Category", brand[#Headers], 0), FALSE)</f>
        <v>Food &amp; Beverages</v>
      </c>
      <c r="F993" s="2" t="s">
        <v>1027</v>
      </c>
      <c r="G993" s="3">
        <v>7989000</v>
      </c>
      <c r="H993" s="15">
        <v>600</v>
      </c>
      <c r="I993" s="3">
        <v>14997000</v>
      </c>
      <c r="J993" s="3">
        <v>1396600</v>
      </c>
      <c r="K993" s="3" t="str">
        <f>IF(Table3[[#This Row],[Engagements]]&lt;100000, "low",IF(Table3[[#This Row],[Engagements]]&lt;500000,"medium","high"))</f>
        <v>high</v>
      </c>
      <c r="L993" s="3">
        <v>248970</v>
      </c>
      <c r="M993" s="2">
        <v>41782</v>
      </c>
      <c r="N993" s="2">
        <v>50070</v>
      </c>
      <c r="O993" s="3">
        <v>230230</v>
      </c>
      <c r="P993" s="9">
        <f>Table3[[#This Row],[Revenue Generated ($)]]-Table3[[#This Row],[Campaign Spend ($)]]</f>
        <v>180160</v>
      </c>
    </row>
    <row r="994" spans="1:16" x14ac:dyDescent="0.3">
      <c r="A994" s="2" t="str">
        <f>"Influencer" &amp;ROW(Table3[[#This Row],[Influencer Name]])</f>
        <v>Influencer994</v>
      </c>
      <c r="B994" s="2" t="s">
        <v>1016</v>
      </c>
      <c r="C994" s="2" t="s">
        <v>1019</v>
      </c>
      <c r="D994" s="2" t="s">
        <v>1037</v>
      </c>
      <c r="E994" s="2" t="str">
        <f>VLOOKUP(TRIM(Table3[[#This Row],[Brand]]), brand[], MATCH("Category", brand[#Headers], 0), FALSE)</f>
        <v>Fashion &amp; Beauty</v>
      </c>
      <c r="F994" s="2" t="s">
        <v>1028</v>
      </c>
      <c r="G994" s="3">
        <v>7997000</v>
      </c>
      <c r="H994" s="15">
        <v>600.6</v>
      </c>
      <c r="I994" s="3">
        <v>15012000</v>
      </c>
      <c r="J994" s="3">
        <v>1398000</v>
      </c>
      <c r="K994" s="3" t="str">
        <f>IF(Table3[[#This Row],[Engagements]]&lt;100000, "low",IF(Table3[[#This Row],[Engagements]]&lt;500000,"medium","high"))</f>
        <v>high</v>
      </c>
      <c r="L994" s="3">
        <v>249220</v>
      </c>
      <c r="M994" s="2">
        <v>41824</v>
      </c>
      <c r="N994" s="2">
        <v>50120</v>
      </c>
      <c r="O994" s="3">
        <v>230460</v>
      </c>
      <c r="P994" s="9">
        <f>Table3[[#This Row],[Revenue Generated ($)]]-Table3[[#This Row],[Campaign Spend ($)]]</f>
        <v>180340</v>
      </c>
    </row>
    <row r="995" spans="1:16" x14ac:dyDescent="0.3">
      <c r="A995" s="2" t="str">
        <f>"Influencer" &amp;ROW(Table3[[#This Row],[Influencer Name]])</f>
        <v>Influencer995</v>
      </c>
      <c r="B995" s="2" t="s">
        <v>1014</v>
      </c>
      <c r="C995" s="2" t="s">
        <v>1019</v>
      </c>
      <c r="D995" s="2" t="s">
        <v>1037</v>
      </c>
      <c r="E995" s="2" t="str">
        <f>VLOOKUP(TRIM(Table3[[#This Row],[Brand]]), brand[], MATCH("Category", brand[#Headers], 0), FALSE)</f>
        <v>Fashion &amp; Beauty</v>
      </c>
      <c r="F995" s="2" t="s">
        <v>1029</v>
      </c>
      <c r="G995" s="3">
        <v>8005000</v>
      </c>
      <c r="H995" s="15">
        <v>601.20000000000005</v>
      </c>
      <c r="I995" s="3">
        <v>15027000</v>
      </c>
      <c r="J995" s="3">
        <v>1399400</v>
      </c>
      <c r="K995" s="3" t="str">
        <f>IF(Table3[[#This Row],[Engagements]]&lt;100000, "low",IF(Table3[[#This Row],[Engagements]]&lt;500000,"medium","high"))</f>
        <v>high</v>
      </c>
      <c r="L995" s="2">
        <v>249470</v>
      </c>
      <c r="M995" s="2">
        <v>41866</v>
      </c>
      <c r="N995" s="2">
        <v>50170</v>
      </c>
      <c r="O995" s="3">
        <v>230690</v>
      </c>
      <c r="P995" s="9">
        <f>Table3[[#This Row],[Revenue Generated ($)]]-Table3[[#This Row],[Campaign Spend ($)]]</f>
        <v>180520</v>
      </c>
    </row>
    <row r="996" spans="1:16" x14ac:dyDescent="0.3">
      <c r="A996" s="2" t="str">
        <f>"Influencer" &amp;ROW(Table3[[#This Row],[Influencer Name]])</f>
        <v>Influencer996</v>
      </c>
      <c r="B996" s="2" t="s">
        <v>1015</v>
      </c>
      <c r="C996" s="2" t="s">
        <v>1019</v>
      </c>
      <c r="D996" t="s">
        <v>1039</v>
      </c>
      <c r="E996" t="str">
        <f>VLOOKUP(TRIM(Table3[[#This Row],[Brand]]), brand[], MATCH("Category", brand[#Headers], 0), FALSE)</f>
        <v>E-commerce &amp; Online Services</v>
      </c>
      <c r="F996" s="2" t="s">
        <v>1030</v>
      </c>
      <c r="G996" s="3">
        <v>8013000</v>
      </c>
      <c r="H996" s="15">
        <v>601.79999999999995</v>
      </c>
      <c r="I996" s="3">
        <v>15042000</v>
      </c>
      <c r="J996" s="3">
        <v>1400800</v>
      </c>
      <c r="K996" s="3" t="str">
        <f>IF(Table3[[#This Row],[Engagements]]&lt;100000, "low",IF(Table3[[#This Row],[Engagements]]&lt;500000,"medium","high"))</f>
        <v>high</v>
      </c>
      <c r="L996" s="3">
        <v>249720</v>
      </c>
      <c r="M996" s="2">
        <v>41908</v>
      </c>
      <c r="N996" s="2">
        <v>50220</v>
      </c>
      <c r="O996" s="3">
        <v>230920</v>
      </c>
      <c r="P996" s="9">
        <f>Table3[[#This Row],[Revenue Generated ($)]]-Table3[[#This Row],[Campaign Spend ($)]]</f>
        <v>180700</v>
      </c>
    </row>
    <row r="997" spans="1:16" x14ac:dyDescent="0.3">
      <c r="A997" s="2" t="str">
        <f>"Influencer" &amp;ROW(Table3[[#This Row],[Influencer Name]])</f>
        <v>Influencer997</v>
      </c>
      <c r="B997" s="2" t="s">
        <v>1016</v>
      </c>
      <c r="C997" s="2" t="s">
        <v>1019</v>
      </c>
      <c r="D997" t="s">
        <v>1040</v>
      </c>
      <c r="E997" t="str">
        <f>VLOOKUP(TRIM(Table3[[#This Row],[Brand]]), brand[], MATCH("Category", brand[#Headers], 0), FALSE)</f>
        <v>E-commerce &amp; Online Services</v>
      </c>
      <c r="F997" s="2" t="s">
        <v>1031</v>
      </c>
      <c r="G997" s="3">
        <v>8021000</v>
      </c>
      <c r="H997" s="15">
        <v>602.4</v>
      </c>
      <c r="I997" s="3">
        <v>15057000</v>
      </c>
      <c r="J997" s="3">
        <v>1402200</v>
      </c>
      <c r="K997" s="3" t="str">
        <f>IF(Table3[[#This Row],[Engagements]]&lt;100000, "low",IF(Table3[[#This Row],[Engagements]]&lt;500000,"medium","high"))</f>
        <v>high</v>
      </c>
      <c r="L997" s="3">
        <v>249970</v>
      </c>
      <c r="M997" s="2">
        <v>41950</v>
      </c>
      <c r="N997" s="2">
        <v>50270</v>
      </c>
      <c r="O997" s="3">
        <v>231150</v>
      </c>
      <c r="P997" s="9">
        <f>Table3[[#This Row],[Revenue Generated ($)]]-Table3[[#This Row],[Campaign Spend ($)]]</f>
        <v>180880</v>
      </c>
    </row>
    <row r="998" spans="1:16" x14ac:dyDescent="0.3">
      <c r="A998" s="2" t="str">
        <f>"Influencer" &amp;ROW(Table3[[#This Row],[Influencer Name]])</f>
        <v>Influencer998</v>
      </c>
      <c r="B998" s="2" t="s">
        <v>1014</v>
      </c>
      <c r="C998" s="2" t="s">
        <v>1019</v>
      </c>
      <c r="D998" t="s">
        <v>1041</v>
      </c>
      <c r="E998" t="str">
        <f>VLOOKUP(TRIM(Table3[[#This Row],[Brand]]), brand[], MATCH("Category", brand[#Headers], 0), FALSE)</f>
        <v>E-commerce &amp; Online Services</v>
      </c>
      <c r="F998" s="2" t="s">
        <v>1026</v>
      </c>
      <c r="G998" s="3">
        <v>8029000</v>
      </c>
      <c r="H998" s="15">
        <v>603</v>
      </c>
      <c r="I998" s="3">
        <v>15072000</v>
      </c>
      <c r="J998" s="3">
        <v>1403600</v>
      </c>
      <c r="K998" s="3" t="str">
        <f>IF(Table3[[#This Row],[Engagements]]&lt;100000, "low",IF(Table3[[#This Row],[Engagements]]&lt;500000,"medium","high"))</f>
        <v>high</v>
      </c>
      <c r="L998" s="3">
        <v>250220</v>
      </c>
      <c r="M998" s="2">
        <v>41992</v>
      </c>
      <c r="N998" s="2">
        <v>50320</v>
      </c>
      <c r="O998" s="3">
        <v>231380</v>
      </c>
      <c r="P998" s="9">
        <f>Table3[[#This Row],[Revenue Generated ($)]]-Table3[[#This Row],[Campaign Spend ($)]]</f>
        <v>181060</v>
      </c>
    </row>
    <row r="999" spans="1:16" x14ac:dyDescent="0.3">
      <c r="A999" s="2" t="str">
        <f>"Influencer" &amp;ROW(Table3[[#This Row],[Influencer Name]])</f>
        <v>Influencer999</v>
      </c>
      <c r="B999" s="2" t="s">
        <v>1015</v>
      </c>
      <c r="C999" s="2" t="s">
        <v>1019</v>
      </c>
      <c r="D999" t="s">
        <v>1042</v>
      </c>
      <c r="E999" t="str">
        <f>VLOOKUP(TRIM(Table3[[#This Row],[Brand]]), brand[], MATCH("Category", brand[#Headers], 0), FALSE)</f>
        <v>E-commerce &amp; Online Services</v>
      </c>
      <c r="F999" s="2" t="s">
        <v>1027</v>
      </c>
      <c r="G999" s="3">
        <v>8037000</v>
      </c>
      <c r="H999" s="15">
        <v>603.6</v>
      </c>
      <c r="I999" s="3">
        <v>15087000</v>
      </c>
      <c r="J999" s="3">
        <v>1405000</v>
      </c>
      <c r="K999" s="3" t="str">
        <f>IF(Table3[[#This Row],[Engagements]]&lt;100000, "low",IF(Table3[[#This Row],[Engagements]]&lt;500000,"medium","high"))</f>
        <v>high</v>
      </c>
      <c r="L999" s="3">
        <v>250470</v>
      </c>
      <c r="M999" s="2">
        <v>42034</v>
      </c>
      <c r="N999" s="2">
        <v>50370</v>
      </c>
      <c r="O999" s="3">
        <v>231610</v>
      </c>
      <c r="P999" s="9">
        <f>Table3[[#This Row],[Revenue Generated ($)]]-Table3[[#This Row],[Campaign Spend ($)]]</f>
        <v>181240</v>
      </c>
    </row>
    <row r="1000" spans="1:16" x14ac:dyDescent="0.3">
      <c r="A1000" s="2" t="str">
        <f>"Influencer" &amp;ROW(Table3[[#This Row],[Influencer Name]])</f>
        <v>Influencer1000</v>
      </c>
      <c r="B1000" s="2" t="s">
        <v>1016</v>
      </c>
      <c r="C1000" s="2" t="s">
        <v>1020</v>
      </c>
      <c r="D1000" t="s">
        <v>1043</v>
      </c>
      <c r="E1000" t="str">
        <f>VLOOKUP(TRIM(Table3[[#This Row],[Brand]]), brand[], MATCH("Category", brand[#Headers], 0), FALSE)</f>
        <v>E-commerce &amp; Online Services</v>
      </c>
      <c r="F1000" s="2" t="s">
        <v>1028</v>
      </c>
      <c r="G1000" s="3">
        <v>8045000</v>
      </c>
      <c r="H1000" s="15">
        <v>604.20000000000005</v>
      </c>
      <c r="I1000" s="3">
        <v>15102000</v>
      </c>
      <c r="J1000" s="3">
        <v>1406400</v>
      </c>
      <c r="K1000" s="3" t="str">
        <f>IF(Table3[[#This Row],[Engagements]]&lt;100000, "low",IF(Table3[[#This Row],[Engagements]]&lt;500000,"medium","high"))</f>
        <v>high</v>
      </c>
      <c r="L1000" s="2">
        <v>250720</v>
      </c>
      <c r="M1000" s="2">
        <v>42076</v>
      </c>
      <c r="N1000" s="2">
        <v>50420</v>
      </c>
      <c r="O1000" s="3">
        <v>231840</v>
      </c>
      <c r="P1000" s="9">
        <f>Table3[[#This Row],[Revenue Generated ($)]]-Table3[[#This Row],[Campaign Spend ($)]]</f>
        <v>181420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46345-C5A5-45B8-8266-54E3AD667F98}">
  <dimension ref="A1:B33"/>
  <sheetViews>
    <sheetView workbookViewId="0">
      <selection activeCell="C2" sqref="C2"/>
    </sheetView>
  </sheetViews>
  <sheetFormatPr defaultRowHeight="16.5" x14ac:dyDescent="0.3"/>
  <cols>
    <col min="1" max="1" width="16.5" customWidth="1"/>
    <col min="2" max="2" width="34.875" style="6" customWidth="1"/>
  </cols>
  <sheetData>
    <row r="1" spans="1:2" x14ac:dyDescent="0.3">
      <c r="A1" t="s">
        <v>1054</v>
      </c>
      <c r="B1" s="6" t="s">
        <v>1055</v>
      </c>
    </row>
    <row r="2" spans="1:2" ht="17.25" x14ac:dyDescent="0.3">
      <c r="A2" s="8" t="s">
        <v>1032</v>
      </c>
      <c r="B2" s="7" t="s">
        <v>1053</v>
      </c>
    </row>
    <row r="3" spans="1:2" ht="17.25" x14ac:dyDescent="0.3">
      <c r="A3" s="8" t="s">
        <v>1033</v>
      </c>
      <c r="B3" s="7" t="s">
        <v>1053</v>
      </c>
    </row>
    <row r="4" spans="1:2" ht="17.25" x14ac:dyDescent="0.3">
      <c r="A4" s="8" t="s">
        <v>1034</v>
      </c>
      <c r="B4" s="7" t="s">
        <v>1053</v>
      </c>
    </row>
    <row r="5" spans="1:2" ht="17.25" x14ac:dyDescent="0.3">
      <c r="A5" s="8" t="s">
        <v>1035</v>
      </c>
      <c r="B5" s="7" t="s">
        <v>1053</v>
      </c>
    </row>
    <row r="6" spans="1:2" ht="17.25" x14ac:dyDescent="0.3">
      <c r="A6" s="8" t="s">
        <v>1036</v>
      </c>
      <c r="B6" s="7" t="s">
        <v>1053</v>
      </c>
    </row>
    <row r="7" spans="1:2" ht="17.25" x14ac:dyDescent="0.3">
      <c r="A7" s="8" t="s">
        <v>1037</v>
      </c>
      <c r="B7" s="7" t="s">
        <v>1053</v>
      </c>
    </row>
    <row r="8" spans="1:2" ht="21" customHeight="1" x14ac:dyDescent="0.3">
      <c r="A8" s="8" t="s">
        <v>1038</v>
      </c>
      <c r="B8" s="7" t="s">
        <v>1053</v>
      </c>
    </row>
    <row r="9" spans="1:2" ht="17.25" x14ac:dyDescent="0.3">
      <c r="A9" s="8" t="s">
        <v>1045</v>
      </c>
      <c r="B9" s="7" t="s">
        <v>1056</v>
      </c>
    </row>
    <row r="10" spans="1:2" ht="17.25" x14ac:dyDescent="0.3">
      <c r="A10" s="8" t="s">
        <v>1046</v>
      </c>
      <c r="B10" s="7" t="s">
        <v>1056</v>
      </c>
    </row>
    <row r="11" spans="1:2" ht="17.25" x14ac:dyDescent="0.3">
      <c r="A11" s="8" t="s">
        <v>1044</v>
      </c>
      <c r="B11" s="7" t="s">
        <v>1056</v>
      </c>
    </row>
    <row r="12" spans="1:2" ht="17.25" x14ac:dyDescent="0.3">
      <c r="A12" s="8" t="s">
        <v>1062</v>
      </c>
      <c r="B12" s="7" t="s">
        <v>1056</v>
      </c>
    </row>
    <row r="13" spans="1:2" ht="17.25" x14ac:dyDescent="0.3">
      <c r="A13" s="8" t="s">
        <v>1063</v>
      </c>
      <c r="B13" s="7" t="s">
        <v>1056</v>
      </c>
    </row>
    <row r="14" spans="1:2" ht="17.25" x14ac:dyDescent="0.3">
      <c r="A14" s="8" t="s">
        <v>1064</v>
      </c>
      <c r="B14" s="7" t="s">
        <v>1056</v>
      </c>
    </row>
    <row r="15" spans="1:2" ht="17.25" x14ac:dyDescent="0.3">
      <c r="A15" s="8" t="s">
        <v>1065</v>
      </c>
      <c r="B15" s="7" t="s">
        <v>1057</v>
      </c>
    </row>
    <row r="16" spans="1:2" ht="17.25" x14ac:dyDescent="0.3">
      <c r="A16" s="8" t="s">
        <v>1047</v>
      </c>
      <c r="B16" s="7" t="s">
        <v>1057</v>
      </c>
    </row>
    <row r="17" spans="1:2" ht="17.25" x14ac:dyDescent="0.3">
      <c r="A17" s="8" t="s">
        <v>1066</v>
      </c>
      <c r="B17" s="7" t="s">
        <v>1057</v>
      </c>
    </row>
    <row r="18" spans="1:2" ht="17.25" x14ac:dyDescent="0.3">
      <c r="A18" s="8" t="s">
        <v>1067</v>
      </c>
      <c r="B18" s="7" t="s">
        <v>1057</v>
      </c>
    </row>
    <row r="19" spans="1:2" ht="17.25" x14ac:dyDescent="0.3">
      <c r="A19" s="8" t="s">
        <v>1068</v>
      </c>
      <c r="B19" s="7" t="s">
        <v>1057</v>
      </c>
    </row>
    <row r="20" spans="1:2" ht="17.25" x14ac:dyDescent="0.3">
      <c r="A20" s="8" t="s">
        <v>1049</v>
      </c>
      <c r="B20" s="7" t="s">
        <v>1058</v>
      </c>
    </row>
    <row r="21" spans="1:2" ht="17.25" x14ac:dyDescent="0.3">
      <c r="A21" t="s">
        <v>1074</v>
      </c>
      <c r="B21" s="7" t="s">
        <v>1058</v>
      </c>
    </row>
    <row r="22" spans="1:2" ht="17.25" x14ac:dyDescent="0.3">
      <c r="A22" s="8" t="s">
        <v>1050</v>
      </c>
      <c r="B22" s="7" t="s">
        <v>1058</v>
      </c>
    </row>
    <row r="23" spans="1:2" ht="17.25" x14ac:dyDescent="0.3">
      <c r="A23" s="8" t="s">
        <v>1051</v>
      </c>
      <c r="B23" s="7" t="s">
        <v>1058</v>
      </c>
    </row>
    <row r="24" spans="1:2" ht="17.25" x14ac:dyDescent="0.3">
      <c r="A24" s="8" t="s">
        <v>1061</v>
      </c>
      <c r="B24" s="7" t="s">
        <v>1058</v>
      </c>
    </row>
    <row r="25" spans="1:2" ht="17.25" x14ac:dyDescent="0.3">
      <c r="A25" s="8" t="s">
        <v>1039</v>
      </c>
      <c r="B25" s="7" t="s">
        <v>1059</v>
      </c>
    </row>
    <row r="26" spans="1:2" ht="17.25" x14ac:dyDescent="0.3">
      <c r="A26" s="8" t="s">
        <v>1040</v>
      </c>
      <c r="B26" s="7" t="s">
        <v>1059</v>
      </c>
    </row>
    <row r="27" spans="1:2" ht="17.25" x14ac:dyDescent="0.3">
      <c r="A27" s="8" t="s">
        <v>1041</v>
      </c>
      <c r="B27" s="7" t="s">
        <v>1059</v>
      </c>
    </row>
    <row r="28" spans="1:2" ht="17.25" x14ac:dyDescent="0.3">
      <c r="A28" s="8" t="s">
        <v>1042</v>
      </c>
      <c r="B28" s="7" t="s">
        <v>1059</v>
      </c>
    </row>
    <row r="29" spans="1:2" ht="17.25" x14ac:dyDescent="0.3">
      <c r="A29" s="8" t="s">
        <v>1043</v>
      </c>
      <c r="B29" s="7" t="s">
        <v>1059</v>
      </c>
    </row>
    <row r="30" spans="1:2" ht="17.25" x14ac:dyDescent="0.3">
      <c r="A30" s="8" t="s">
        <v>1069</v>
      </c>
      <c r="B30" s="7" t="s">
        <v>1060</v>
      </c>
    </row>
    <row r="31" spans="1:2" ht="17.25" x14ac:dyDescent="0.3">
      <c r="A31" s="8" t="s">
        <v>1070</v>
      </c>
      <c r="B31" s="7" t="s">
        <v>1060</v>
      </c>
    </row>
    <row r="32" spans="1:2" ht="17.25" x14ac:dyDescent="0.3">
      <c r="A32" s="8" t="s">
        <v>1071</v>
      </c>
      <c r="B32" s="7" t="s">
        <v>1060</v>
      </c>
    </row>
    <row r="33" spans="1:2" ht="17.25" x14ac:dyDescent="0.3">
      <c r="A33" s="8" t="s">
        <v>1072</v>
      </c>
      <c r="B33" s="7" t="s">
        <v>1060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2C26-BF42-44CB-A58F-0853F1466B78}">
  <dimension ref="A1:F1000"/>
  <sheetViews>
    <sheetView topLeftCell="A32" workbookViewId="0">
      <selection activeCell="F5" sqref="F5"/>
    </sheetView>
  </sheetViews>
  <sheetFormatPr defaultRowHeight="16.5" x14ac:dyDescent="0.3"/>
  <cols>
    <col min="1" max="1" width="17.875" customWidth="1"/>
    <col min="2" max="2" width="21.875" customWidth="1"/>
    <col min="3" max="3" width="26.75" customWidth="1"/>
    <col min="4" max="4" width="22.25" customWidth="1"/>
    <col min="5" max="5" width="25.875" customWidth="1"/>
    <col min="6" max="6" width="28.875" customWidth="1"/>
  </cols>
  <sheetData>
    <row r="1" spans="1:6" x14ac:dyDescent="0.3">
      <c r="A1" s="6" t="s">
        <v>2</v>
      </c>
      <c r="B1" s="1" t="s">
        <v>9</v>
      </c>
      <c r="C1" s="1" t="s">
        <v>10</v>
      </c>
      <c r="D1" s="1" t="s">
        <v>11</v>
      </c>
      <c r="E1" s="1" t="s">
        <v>1</v>
      </c>
      <c r="F1" s="6" t="s">
        <v>1012</v>
      </c>
    </row>
    <row r="2" spans="1:6" ht="18" customHeight="1" x14ac:dyDescent="0.3">
      <c r="A2" t="s">
        <v>12</v>
      </c>
      <c r="B2" s="4">
        <f>Table3[[#This Row],[Engagements]]/Table3[[#This Row],[Impressions]]</f>
        <v>7.0833333333333331E-2</v>
      </c>
      <c r="C2" s="4">
        <f>Table3[[#This Row],[Clicks]]/Table3[[#This Row],[Impressions]]</f>
        <v>0.01</v>
      </c>
      <c r="D2" s="4">
        <f>Table3[[#This Row],[Conversions]]/Table3[[#This Row],[Clicks]]</f>
        <v>0.125</v>
      </c>
      <c r="E2" s="4">
        <f>(Table3[[#This Row],[Revenue Generated ($)]]-Table3[[#This Row],[Campaign Spend ($)]])/Table3[[#This Row],[Campaign Spend ($)]]</f>
        <v>3</v>
      </c>
      <c r="F2" s="5">
        <f>Table3[[#This Row],[Campaign Spend ($)]]/Table3[[#This Row],[Engagements]]</f>
        <v>5.8823529411764705E-2</v>
      </c>
    </row>
    <row r="3" spans="1:6" x14ac:dyDescent="0.3">
      <c r="A3" t="s">
        <v>13</v>
      </c>
      <c r="B3" s="4">
        <f>Table3[[#This Row],[Engagements]]/Table3[[#This Row],[Impressions]]</f>
        <v>7.4999999999999997E-2</v>
      </c>
      <c r="C3" s="4">
        <f>Table3[[#This Row],[Clicks]]/Table3[[#This Row],[Impressions]]</f>
        <v>0.01</v>
      </c>
      <c r="D3" s="4">
        <f>Table3[[#This Row],[Conversions]]/Table3[[#This Row],[Clicks]]</f>
        <v>0.15</v>
      </c>
      <c r="E3" s="4">
        <f>(Table3[[#This Row],[Revenue Generated ($)]]-Table3[[#This Row],[Campaign Spend ($)]])/Table3[[#This Row],[Campaign Spend ($)]]</f>
        <v>4</v>
      </c>
      <c r="F3" s="5">
        <f>Table3[[#This Row],[Campaign Spend ($)]]/Table3[[#This Row],[Engagements]]</f>
        <v>4.6666666666666669E-2</v>
      </c>
    </row>
    <row r="4" spans="1:6" x14ac:dyDescent="0.3">
      <c r="A4" t="s">
        <v>14</v>
      </c>
      <c r="B4" s="4">
        <f>Table3[[#This Row],[Engagements]]/Table3[[#This Row],[Impressions]]</f>
        <v>7.0000000000000007E-2</v>
      </c>
      <c r="C4" s="4">
        <f>Table3[[#This Row],[Clicks]]/Table3[[#This Row],[Impressions]]</f>
        <v>0.01</v>
      </c>
      <c r="D4" s="4">
        <f>Table3[[#This Row],[Conversions]]/Table3[[#This Row],[Clicks]]</f>
        <v>0.13333333333333333</v>
      </c>
      <c r="E4" s="4">
        <f>(Table3[[#This Row],[Revenue Generated ($)]]-Table3[[#This Row],[Campaign Spend ($)]])/Table3[[#This Row],[Campaign Spend ($)]]</f>
        <v>3.1666666666666665</v>
      </c>
      <c r="F4" s="5">
        <f>Table3[[#This Row],[Campaign Spend ($)]]/Table3[[#This Row],[Engagements]]</f>
        <v>5.7142857142857141E-2</v>
      </c>
    </row>
    <row r="5" spans="1:6" x14ac:dyDescent="0.3">
      <c r="A5" t="s">
        <v>15</v>
      </c>
      <c r="B5" s="4">
        <f>Table3[[#This Row],[Engagements]]/Table3[[#This Row],[Impressions]]</f>
        <v>6.6666666666666666E-2</v>
      </c>
      <c r="C5" s="4">
        <f>Table3[[#This Row],[Clicks]]/Table3[[#This Row],[Impressions]]</f>
        <v>0.01</v>
      </c>
      <c r="D5" s="4">
        <f>Table3[[#This Row],[Conversions]]/Table3[[#This Row],[Clicks]]</f>
        <v>0.13333333333333333</v>
      </c>
      <c r="E5" s="4">
        <f>(Table3[[#This Row],[Revenue Generated ($)]]-Table3[[#This Row],[Campaign Spend ($)]])/Table3[[#This Row],[Campaign Spend ($)]]</f>
        <v>3.5</v>
      </c>
      <c r="F5" s="5">
        <f>Table3[[#This Row],[Campaign Spend ($)]]/Table3[[#This Row],[Engagements]]</f>
        <v>6.6666666666666666E-2</v>
      </c>
    </row>
    <row r="6" spans="1:6" x14ac:dyDescent="0.3">
      <c r="A6" t="s">
        <v>16</v>
      </c>
      <c r="B6" s="4">
        <f>Table3[[#This Row],[Engagements]]/Table3[[#This Row],[Impressions]]</f>
        <v>0.08</v>
      </c>
      <c r="C6" s="4">
        <f>Table3[[#This Row],[Clicks]]/Table3[[#This Row],[Impressions]]</f>
        <v>1.2E-2</v>
      </c>
      <c r="D6" s="4">
        <f>Table3[[#This Row],[Conversions]]/Table3[[#This Row],[Clicks]]</f>
        <v>0.15</v>
      </c>
      <c r="E6" s="4">
        <f>(Table3[[#This Row],[Revenue Generated ($)]]-Table3[[#This Row],[Campaign Spend ($)]])/Table3[[#This Row],[Campaign Spend ($)]]</f>
        <v>3.4444444444444446</v>
      </c>
      <c r="F6" s="5">
        <f>Table3[[#This Row],[Campaign Spend ($)]]/Table3[[#This Row],[Engagements]]</f>
        <v>4.4999999999999998E-2</v>
      </c>
    </row>
    <row r="7" spans="1:6" x14ac:dyDescent="0.3">
      <c r="A7" t="s">
        <v>17</v>
      </c>
      <c r="B7" s="4">
        <f>Table3[[#This Row],[Engagements]]/Table3[[#This Row],[Impressions]]</f>
        <v>7.8260869565217397E-2</v>
      </c>
      <c r="C7" s="4">
        <f>Table3[[#This Row],[Clicks]]/Table3[[#This Row],[Impressions]]</f>
        <v>1.1932367149758455E-2</v>
      </c>
      <c r="D7" s="4">
        <f>Table3[[#This Row],[Conversions]]/Table3[[#This Row],[Clicks]]</f>
        <v>0.14979757085020243</v>
      </c>
      <c r="E7" s="4">
        <f>(Table3[[#This Row],[Revenue Generated ($)]]-Table3[[#This Row],[Campaign Spend ($)]])/Table3[[#This Row],[Campaign Spend ($)]]</f>
        <v>3.4805194805194803</v>
      </c>
      <c r="F7" s="5">
        <f>Table3[[#This Row],[Campaign Spend ($)]]/Table3[[#This Row],[Engagements]]</f>
        <v>4.7530864197530866E-2</v>
      </c>
    </row>
    <row r="8" spans="1:6" x14ac:dyDescent="0.3">
      <c r="A8" t="s">
        <v>18</v>
      </c>
      <c r="B8" s="4">
        <f>Table3[[#This Row],[Engagements]]/Table3[[#This Row],[Impressions]]</f>
        <v>7.9279279279279274E-2</v>
      </c>
      <c r="C8" s="4">
        <f>Table3[[#This Row],[Clicks]]/Table3[[#This Row],[Impressions]]</f>
        <v>1.2252252252252252E-2</v>
      </c>
      <c r="D8" s="4">
        <f>Table3[[#This Row],[Conversions]]/Table3[[#This Row],[Clicks]]</f>
        <v>0.15147058823529411</v>
      </c>
      <c r="E8" s="4">
        <f>(Table3[[#This Row],[Revenue Generated ($)]]-Table3[[#This Row],[Campaign Spend ($)]])/Table3[[#This Row],[Campaign Spend ($)]]</f>
        <v>3.4878048780487805</v>
      </c>
      <c r="F8" s="5">
        <f>Table3[[#This Row],[Campaign Spend ($)]]/Table3[[#This Row],[Engagements]]</f>
        <v>4.6590909090909093E-2</v>
      </c>
    </row>
    <row r="9" spans="1:6" x14ac:dyDescent="0.3">
      <c r="A9" t="s">
        <v>19</v>
      </c>
      <c r="B9" s="4">
        <f>Table3[[#This Row],[Engagements]]/Table3[[#This Row],[Impressions]]</f>
        <v>8.0168776371308023E-2</v>
      </c>
      <c r="C9" s="4">
        <f>Table3[[#This Row],[Clicks]]/Table3[[#This Row],[Impressions]]</f>
        <v>1.2531645569620253E-2</v>
      </c>
      <c r="D9" s="4">
        <f>Table3[[#This Row],[Conversions]]/Table3[[#This Row],[Clicks]]</f>
        <v>0.15286195286195287</v>
      </c>
      <c r="E9" s="4">
        <f>(Table3[[#This Row],[Revenue Generated ($)]]-Table3[[#This Row],[Campaign Spend ($)]])/Table3[[#This Row],[Campaign Spend ($)]]</f>
        <v>3.4942528735632186</v>
      </c>
      <c r="F9" s="5">
        <f>Table3[[#This Row],[Campaign Spend ($)]]/Table3[[#This Row],[Engagements]]</f>
        <v>4.5789473684210526E-2</v>
      </c>
    </row>
    <row r="10" spans="1:6" x14ac:dyDescent="0.3">
      <c r="A10" t="s">
        <v>20</v>
      </c>
      <c r="B10" s="4">
        <f>Table3[[#This Row],[Engagements]]/Table3[[#This Row],[Impressions]]</f>
        <v>8.0952380952380956E-2</v>
      </c>
      <c r="C10" s="4">
        <f>Table3[[#This Row],[Clicks]]/Table3[[#This Row],[Impressions]]</f>
        <v>1.2777777777777779E-2</v>
      </c>
      <c r="D10" s="4">
        <f>Table3[[#This Row],[Conversions]]/Table3[[#This Row],[Clicks]]</f>
        <v>0.15403726708074533</v>
      </c>
      <c r="E10" s="4">
        <f>(Table3[[#This Row],[Revenue Generated ($)]]-Table3[[#This Row],[Campaign Spend ($)]])/Table3[[#This Row],[Campaign Spend ($)]]</f>
        <v>3.5</v>
      </c>
      <c r="F10" s="5">
        <f>Table3[[#This Row],[Campaign Spend ($)]]/Table3[[#This Row],[Engagements]]</f>
        <v>4.5098039215686274E-2</v>
      </c>
    </row>
    <row r="11" spans="1:6" x14ac:dyDescent="0.3">
      <c r="A11" t="s">
        <v>21</v>
      </c>
      <c r="B11" s="4">
        <f>Table3[[#This Row],[Engagements]]/Table3[[#This Row],[Impressions]]</f>
        <v>8.1647940074906361E-2</v>
      </c>
      <c r="C11" s="4">
        <f>Table3[[#This Row],[Clicks]]/Table3[[#This Row],[Impressions]]</f>
        <v>1.299625468164794E-2</v>
      </c>
      <c r="D11" s="4">
        <f>Table3[[#This Row],[Conversions]]/Table3[[#This Row],[Clicks]]</f>
        <v>0.15504322766570605</v>
      </c>
      <c r="E11" s="4">
        <f>(Table3[[#This Row],[Revenue Generated ($)]]-Table3[[#This Row],[Campaign Spend ($)]])/Table3[[#This Row],[Campaign Spend ($)]]</f>
        <v>3.5051546391752577</v>
      </c>
      <c r="F11" s="5">
        <f>Table3[[#This Row],[Campaign Spend ($)]]/Table3[[#This Row],[Engagements]]</f>
        <v>4.44954128440367E-2</v>
      </c>
    </row>
    <row r="12" spans="1:6" x14ac:dyDescent="0.3">
      <c r="A12" t="s">
        <v>22</v>
      </c>
      <c r="B12" s="4">
        <f>Table3[[#This Row],[Engagements]]/Table3[[#This Row],[Impressions]]</f>
        <v>8.2269503546099285E-2</v>
      </c>
      <c r="C12" s="4">
        <f>Table3[[#This Row],[Clicks]]/Table3[[#This Row],[Impressions]]</f>
        <v>1.3191489361702127E-2</v>
      </c>
      <c r="D12" s="4">
        <f>Table3[[#This Row],[Conversions]]/Table3[[#This Row],[Clicks]]</f>
        <v>0.15591397849462366</v>
      </c>
      <c r="E12" s="4">
        <f>(Table3[[#This Row],[Revenue Generated ($)]]-Table3[[#This Row],[Campaign Spend ($)]])/Table3[[#This Row],[Campaign Spend ($)]]</f>
        <v>3.5098039215686274</v>
      </c>
      <c r="F12" s="5">
        <f>Table3[[#This Row],[Campaign Spend ($)]]/Table3[[#This Row],[Engagements]]</f>
        <v>4.3965517241379308E-2</v>
      </c>
    </row>
    <row r="13" spans="1:6" x14ac:dyDescent="0.3">
      <c r="A13" t="s">
        <v>23</v>
      </c>
      <c r="B13" s="4">
        <f>Table3[[#This Row],[Engagements]]/Table3[[#This Row],[Impressions]]</f>
        <v>8.2828282828282834E-2</v>
      </c>
      <c r="C13" s="4">
        <f>Table3[[#This Row],[Clicks]]/Table3[[#This Row],[Impressions]]</f>
        <v>1.3367003367003367E-2</v>
      </c>
      <c r="D13" s="4">
        <f>Table3[[#This Row],[Conversions]]/Table3[[#This Row],[Clicks]]</f>
        <v>0.1566750629722922</v>
      </c>
      <c r="E13" s="4">
        <f>(Table3[[#This Row],[Revenue Generated ($)]]-Table3[[#This Row],[Campaign Spend ($)]])/Table3[[#This Row],[Campaign Spend ($)]]</f>
        <v>3.514018691588785</v>
      </c>
      <c r="F13" s="5">
        <f>Table3[[#This Row],[Campaign Spend ($)]]/Table3[[#This Row],[Engagements]]</f>
        <v>4.3495934959349593E-2</v>
      </c>
    </row>
    <row r="14" spans="1:6" x14ac:dyDescent="0.3">
      <c r="A14" t="s">
        <v>24</v>
      </c>
      <c r="B14" s="4">
        <f>Table3[[#This Row],[Engagements]]/Table3[[#This Row],[Impressions]]</f>
        <v>8.3333333333333329E-2</v>
      </c>
      <c r="C14" s="4">
        <f>Table3[[#This Row],[Clicks]]/Table3[[#This Row],[Impressions]]</f>
        <v>1.3525641025641025E-2</v>
      </c>
      <c r="D14" s="4">
        <f>Table3[[#This Row],[Conversions]]/Table3[[#This Row],[Clicks]]</f>
        <v>0.15734597156398103</v>
      </c>
      <c r="E14" s="4">
        <f>(Table3[[#This Row],[Revenue Generated ($)]]-Table3[[#This Row],[Campaign Spend ($)]])/Table3[[#This Row],[Campaign Spend ($)]]</f>
        <v>3.5178571428571428</v>
      </c>
      <c r="F14" s="5">
        <f>Table3[[#This Row],[Campaign Spend ($)]]/Table3[[#This Row],[Engagements]]</f>
        <v>4.3076923076923075E-2</v>
      </c>
    </row>
    <row r="15" spans="1:6" x14ac:dyDescent="0.3">
      <c r="A15" t="s">
        <v>25</v>
      </c>
      <c r="B15" s="4">
        <f>Table3[[#This Row],[Engagements]]/Table3[[#This Row],[Impressions]]</f>
        <v>8.3792048929663604E-2</v>
      </c>
      <c r="C15" s="4">
        <f>Table3[[#This Row],[Clicks]]/Table3[[#This Row],[Impressions]]</f>
        <v>1.3669724770642202E-2</v>
      </c>
      <c r="D15" s="4">
        <f>Table3[[#This Row],[Conversions]]/Table3[[#This Row],[Clicks]]</f>
        <v>0.15794183445190157</v>
      </c>
      <c r="E15" s="4">
        <f>(Table3[[#This Row],[Revenue Generated ($)]]-Table3[[#This Row],[Campaign Spend ($)]])/Table3[[#This Row],[Campaign Spend ($)]]</f>
        <v>3.5213675213675213</v>
      </c>
      <c r="F15" s="5">
        <f>Table3[[#This Row],[Campaign Spend ($)]]/Table3[[#This Row],[Engagements]]</f>
        <v>4.2700729927007297E-2</v>
      </c>
    </row>
    <row r="16" spans="1:6" x14ac:dyDescent="0.3">
      <c r="A16" t="s">
        <v>26</v>
      </c>
      <c r="B16" s="4">
        <f>Table3[[#This Row],[Engagements]]/Table3[[#This Row],[Impressions]]</f>
        <v>8.4210526315789472E-2</v>
      </c>
      <c r="C16" s="4">
        <f>Table3[[#This Row],[Clicks]]/Table3[[#This Row],[Impressions]]</f>
        <v>1.3801169590643274E-2</v>
      </c>
      <c r="D16" s="4">
        <f>Table3[[#This Row],[Conversions]]/Table3[[#This Row],[Clicks]]</f>
        <v>0.15847457627118644</v>
      </c>
      <c r="E16" s="4">
        <f>(Table3[[#This Row],[Revenue Generated ($)]]-Table3[[#This Row],[Campaign Spend ($)]])/Table3[[#This Row],[Campaign Spend ($)]]</f>
        <v>3.5245901639344264</v>
      </c>
      <c r="F16" s="5">
        <f>Table3[[#This Row],[Campaign Spend ($)]]/Table3[[#This Row],[Engagements]]</f>
        <v>4.2361111111111113E-2</v>
      </c>
    </row>
    <row r="17" spans="1:6" x14ac:dyDescent="0.3">
      <c r="A17" t="s">
        <v>27</v>
      </c>
      <c r="B17" s="4">
        <f>Table3[[#This Row],[Engagements]]/Table3[[#This Row],[Impressions]]</f>
        <v>8.459383753501401E-2</v>
      </c>
      <c r="C17" s="4">
        <f>Table3[[#This Row],[Clicks]]/Table3[[#This Row],[Impressions]]</f>
        <v>1.3921568627450981E-2</v>
      </c>
      <c r="D17" s="4">
        <f>Table3[[#This Row],[Conversions]]/Table3[[#This Row],[Clicks]]</f>
        <v>0.15895372233400401</v>
      </c>
      <c r="E17" s="4">
        <f>(Table3[[#This Row],[Revenue Generated ($)]]-Table3[[#This Row],[Campaign Spend ($)]])/Table3[[#This Row],[Campaign Spend ($)]]</f>
        <v>3.5275590551181102</v>
      </c>
      <c r="F17" s="5">
        <f>Table3[[#This Row],[Campaign Spend ($)]]/Table3[[#This Row],[Engagements]]</f>
        <v>4.2052980132450332E-2</v>
      </c>
    </row>
    <row r="18" spans="1:6" x14ac:dyDescent="0.3">
      <c r="A18" t="s">
        <v>28</v>
      </c>
      <c r="B18" s="4">
        <f>Table3[[#This Row],[Engagements]]/Table3[[#This Row],[Impressions]]</f>
        <v>8.4946236559139784E-2</v>
      </c>
      <c r="C18" s="4">
        <f>Table3[[#This Row],[Clicks]]/Table3[[#This Row],[Impressions]]</f>
        <v>1.4032258064516129E-2</v>
      </c>
      <c r="D18" s="4">
        <f>Table3[[#This Row],[Conversions]]/Table3[[#This Row],[Clicks]]</f>
        <v>0.15938697318007664</v>
      </c>
      <c r="E18" s="4">
        <f>(Table3[[#This Row],[Revenue Generated ($)]]-Table3[[#This Row],[Campaign Spend ($)]])/Table3[[#This Row],[Campaign Spend ($)]]</f>
        <v>3.5303030303030303</v>
      </c>
      <c r="F18" s="5">
        <f>Table3[[#This Row],[Campaign Spend ($)]]/Table3[[#This Row],[Engagements]]</f>
        <v>4.1772151898734178E-2</v>
      </c>
    </row>
    <row r="19" spans="1:6" x14ac:dyDescent="0.3">
      <c r="A19" t="s">
        <v>29</v>
      </c>
      <c r="B19" s="4">
        <f>Table3[[#This Row],[Engagements]]/Table3[[#This Row],[Impressions]]</f>
        <v>8.5271317829457363E-2</v>
      </c>
      <c r="C19" s="4">
        <f>Table3[[#This Row],[Clicks]]/Table3[[#This Row],[Impressions]]</f>
        <v>1.41343669250646E-2</v>
      </c>
      <c r="D19" s="4">
        <f>Table3[[#This Row],[Conversions]]/Table3[[#This Row],[Clicks]]</f>
        <v>0.15978062157221207</v>
      </c>
      <c r="E19" s="4">
        <f>(Table3[[#This Row],[Revenue Generated ($)]]-Table3[[#This Row],[Campaign Spend ($)]])/Table3[[#This Row],[Campaign Spend ($)]]</f>
        <v>3.5328467153284673</v>
      </c>
      <c r="F19" s="5">
        <f>Table3[[#This Row],[Campaign Spend ($)]]/Table3[[#This Row],[Engagements]]</f>
        <v>4.1515151515151512E-2</v>
      </c>
    </row>
    <row r="20" spans="1:6" x14ac:dyDescent="0.3">
      <c r="A20" t="s">
        <v>30</v>
      </c>
      <c r="B20" s="4">
        <f>Table3[[#This Row],[Engagements]]/Table3[[#This Row],[Impressions]]</f>
        <v>8.5572139303482592E-2</v>
      </c>
      <c r="C20" s="4">
        <f>Table3[[#This Row],[Clicks]]/Table3[[#This Row],[Impressions]]</f>
        <v>1.4228855721393034E-2</v>
      </c>
      <c r="D20" s="4">
        <f>Table3[[#This Row],[Conversions]]/Table3[[#This Row],[Clicks]]</f>
        <v>0.16013986013986015</v>
      </c>
      <c r="E20" s="4">
        <f>(Table3[[#This Row],[Revenue Generated ($)]]-Table3[[#This Row],[Campaign Spend ($)]])/Table3[[#This Row],[Campaign Spend ($)]]</f>
        <v>3.535211267605634</v>
      </c>
      <c r="F20" s="5">
        <f>Table3[[#This Row],[Campaign Spend ($)]]/Table3[[#This Row],[Engagements]]</f>
        <v>4.1279069767441862E-2</v>
      </c>
    </row>
    <row r="21" spans="1:6" x14ac:dyDescent="0.3">
      <c r="A21" t="s">
        <v>31</v>
      </c>
      <c r="B21" s="4">
        <f>Table3[[#This Row],[Engagements]]/Table3[[#This Row],[Impressions]]</f>
        <v>8.5851318944844129E-2</v>
      </c>
      <c r="C21" s="4">
        <f>Table3[[#This Row],[Clicks]]/Table3[[#This Row],[Impressions]]</f>
        <v>1.4316546762589928E-2</v>
      </c>
      <c r="D21" s="4">
        <f>Table3[[#This Row],[Conversions]]/Table3[[#This Row],[Clicks]]</f>
        <v>0.16046901172529313</v>
      </c>
      <c r="E21" s="4">
        <f>(Table3[[#This Row],[Revenue Generated ($)]]-Table3[[#This Row],[Campaign Spend ($)]])/Table3[[#This Row],[Campaign Spend ($)]]</f>
        <v>3.5374149659863945</v>
      </c>
      <c r="F21" s="5">
        <f>Table3[[#This Row],[Campaign Spend ($)]]/Table3[[#This Row],[Engagements]]</f>
        <v>4.1061452513966479E-2</v>
      </c>
    </row>
    <row r="22" spans="1:6" x14ac:dyDescent="0.3">
      <c r="A22" t="s">
        <v>32</v>
      </c>
      <c r="B22" s="4">
        <f>Table3[[#This Row],[Engagements]]/Table3[[#This Row],[Impressions]]</f>
        <v>8.611111111111111E-2</v>
      </c>
      <c r="C22" s="4">
        <f>Table3[[#This Row],[Clicks]]/Table3[[#This Row],[Impressions]]</f>
        <v>1.4398148148148148E-2</v>
      </c>
      <c r="D22" s="4">
        <f>Table3[[#This Row],[Conversions]]/Table3[[#This Row],[Clicks]]</f>
        <v>0.16077170418006431</v>
      </c>
      <c r="E22" s="4">
        <f>(Table3[[#This Row],[Revenue Generated ($)]]-Table3[[#This Row],[Campaign Spend ($)]])/Table3[[#This Row],[Campaign Spend ($)]]</f>
        <v>3.5394736842105261</v>
      </c>
      <c r="F22" s="5">
        <f>Table3[[#This Row],[Campaign Spend ($)]]/Table3[[#This Row],[Engagements]]</f>
        <v>4.0860215053763443E-2</v>
      </c>
    </row>
    <row r="23" spans="1:6" x14ac:dyDescent="0.3">
      <c r="A23" t="s">
        <v>33</v>
      </c>
      <c r="B23" s="4">
        <f>Table3[[#This Row],[Engagements]]/Table3[[#This Row],[Impressions]]</f>
        <v>8.6353467561521249E-2</v>
      </c>
      <c r="C23" s="4">
        <f>Table3[[#This Row],[Clicks]]/Table3[[#This Row],[Impressions]]</f>
        <v>1.447427293064877E-2</v>
      </c>
      <c r="D23" s="4">
        <f>Table3[[#This Row],[Conversions]]/Table3[[#This Row],[Clicks]]</f>
        <v>0.16105100463678515</v>
      </c>
      <c r="E23" s="4">
        <f>(Table3[[#This Row],[Revenue Generated ($)]]-Table3[[#This Row],[Campaign Spend ($)]])/Table3[[#This Row],[Campaign Spend ($)]]</f>
        <v>3.5414012738853504</v>
      </c>
      <c r="F23" s="5">
        <f>Table3[[#This Row],[Campaign Spend ($)]]/Table3[[#This Row],[Engagements]]</f>
        <v>4.0673575129533679E-2</v>
      </c>
    </row>
    <row r="24" spans="1:6" x14ac:dyDescent="0.3">
      <c r="A24" t="s">
        <v>34</v>
      </c>
      <c r="B24" s="4">
        <f>Table3[[#This Row],[Engagements]]/Table3[[#This Row],[Impressions]]</f>
        <v>8.6580086580086577E-2</v>
      </c>
      <c r="C24" s="4">
        <f>Table3[[#This Row],[Clicks]]/Table3[[#This Row],[Impressions]]</f>
        <v>1.4545454545454545E-2</v>
      </c>
      <c r="D24" s="4">
        <f>Table3[[#This Row],[Conversions]]/Table3[[#This Row],[Clicks]]</f>
        <v>0.16130952380952382</v>
      </c>
      <c r="E24" s="4">
        <f>(Table3[[#This Row],[Revenue Generated ($)]]-Table3[[#This Row],[Campaign Spend ($)]])/Table3[[#This Row],[Campaign Spend ($)]]</f>
        <v>3.5432098765432101</v>
      </c>
      <c r="F24" s="5">
        <f>Table3[[#This Row],[Campaign Spend ($)]]/Table3[[#This Row],[Engagements]]</f>
        <v>4.0500000000000001E-2</v>
      </c>
    </row>
    <row r="25" spans="1:6" x14ac:dyDescent="0.3">
      <c r="A25" t="s">
        <v>35</v>
      </c>
      <c r="B25" s="4">
        <f>Table3[[#This Row],[Engagements]]/Table3[[#This Row],[Impressions]]</f>
        <v>8.6792452830188674E-2</v>
      </c>
      <c r="C25" s="4">
        <f>Table3[[#This Row],[Clicks]]/Table3[[#This Row],[Impressions]]</f>
        <v>1.4612159329140461E-2</v>
      </c>
      <c r="D25" s="4">
        <f>Table3[[#This Row],[Conversions]]/Table3[[#This Row],[Clicks]]</f>
        <v>0.16154949784791967</v>
      </c>
      <c r="E25" s="4">
        <f>(Table3[[#This Row],[Revenue Generated ($)]]-Table3[[#This Row],[Campaign Spend ($)]])/Table3[[#This Row],[Campaign Spend ($)]]</f>
        <v>3.5449101796407185</v>
      </c>
      <c r="F25" s="5">
        <f>Table3[[#This Row],[Campaign Spend ($)]]/Table3[[#This Row],[Engagements]]</f>
        <v>4.0338164251207731E-2</v>
      </c>
    </row>
    <row r="26" spans="1:6" x14ac:dyDescent="0.3">
      <c r="A26" t="s">
        <v>36</v>
      </c>
      <c r="B26" s="4">
        <f>Table3[[#This Row],[Engagements]]/Table3[[#This Row],[Impressions]]</f>
        <v>8.6991869918699186E-2</v>
      </c>
      <c r="C26" s="4">
        <f>Table3[[#This Row],[Clicks]]/Table3[[#This Row],[Impressions]]</f>
        <v>1.467479674796748E-2</v>
      </c>
      <c r="D26" s="4">
        <f>Table3[[#This Row],[Conversions]]/Table3[[#This Row],[Clicks]]</f>
        <v>0.16177285318559556</v>
      </c>
      <c r="E26" s="4">
        <f>(Table3[[#This Row],[Revenue Generated ($)]]-Table3[[#This Row],[Campaign Spend ($)]])/Table3[[#This Row],[Campaign Spend ($)]]</f>
        <v>3.5465116279069768</v>
      </c>
      <c r="F26" s="5">
        <f>Table3[[#This Row],[Campaign Spend ($)]]/Table3[[#This Row],[Engagements]]</f>
        <v>4.018691588785047E-2</v>
      </c>
    </row>
    <row r="27" spans="1:6" x14ac:dyDescent="0.3">
      <c r="A27" t="s">
        <v>37</v>
      </c>
      <c r="B27" s="4">
        <f>Table3[[#This Row],[Engagements]]/Table3[[#This Row],[Impressions]]</f>
        <v>8.7179487179487175E-2</v>
      </c>
      <c r="C27" s="4">
        <f>Table3[[#This Row],[Clicks]]/Table3[[#This Row],[Impressions]]</f>
        <v>1.4733727810650887E-2</v>
      </c>
      <c r="D27" s="4">
        <f>Table3[[#This Row],[Conversions]]/Table3[[#This Row],[Clicks]]</f>
        <v>0.16198125836680052</v>
      </c>
      <c r="E27" s="4">
        <f>(Table3[[#This Row],[Revenue Generated ($)]]-Table3[[#This Row],[Campaign Spend ($)]])/Table3[[#This Row],[Campaign Spend ($)]]</f>
        <v>3.5480225988700567</v>
      </c>
      <c r="F27" s="5">
        <f>Table3[[#This Row],[Campaign Spend ($)]]/Table3[[#This Row],[Engagements]]</f>
        <v>4.0045248868778284E-2</v>
      </c>
    </row>
    <row r="28" spans="1:6" x14ac:dyDescent="0.3">
      <c r="A28" t="s">
        <v>38</v>
      </c>
      <c r="B28" s="4">
        <f>Table3[[#This Row],[Engagements]]/Table3[[#This Row],[Impressions]]</f>
        <v>8.7356321839080459E-2</v>
      </c>
      <c r="C28" s="4">
        <f>Table3[[#This Row],[Clicks]]/Table3[[#This Row],[Impressions]]</f>
        <v>1.4789272030651342E-2</v>
      </c>
      <c r="D28" s="4">
        <f>Table3[[#This Row],[Conversions]]/Table3[[#This Row],[Clicks]]</f>
        <v>0.16217616580310881</v>
      </c>
      <c r="E28" s="4">
        <f>(Table3[[#This Row],[Revenue Generated ($)]]-Table3[[#This Row],[Campaign Spend ($)]])/Table3[[#This Row],[Campaign Spend ($)]]</f>
        <v>3.5494505494505493</v>
      </c>
      <c r="F28" s="5">
        <f>Table3[[#This Row],[Campaign Spend ($)]]/Table3[[#This Row],[Engagements]]</f>
        <v>3.9912280701754385E-2</v>
      </c>
    </row>
    <row r="29" spans="1:6" x14ac:dyDescent="0.3">
      <c r="A29" t="s">
        <v>39</v>
      </c>
      <c r="B29" s="4">
        <f>Table3[[#This Row],[Engagements]]/Table3[[#This Row],[Impressions]]</f>
        <v>8.752327746741155E-2</v>
      </c>
      <c r="C29" s="4">
        <f>Table3[[#This Row],[Clicks]]/Table3[[#This Row],[Impressions]]</f>
        <v>1.484171322160149E-2</v>
      </c>
      <c r="D29" s="4">
        <f>Table3[[#This Row],[Conversions]]/Table3[[#This Row],[Clicks]]</f>
        <v>0.16235884567126727</v>
      </c>
      <c r="E29" s="4">
        <f>(Table3[[#This Row],[Revenue Generated ($)]]-Table3[[#This Row],[Campaign Spend ($)]])/Table3[[#This Row],[Campaign Spend ($)]]</f>
        <v>3.5508021390374331</v>
      </c>
      <c r="F29" s="5">
        <f>Table3[[#This Row],[Campaign Spend ($)]]/Table3[[#This Row],[Engagements]]</f>
        <v>3.9787234042553195E-2</v>
      </c>
    </row>
    <row r="30" spans="1:6" x14ac:dyDescent="0.3">
      <c r="A30" t="s">
        <v>40</v>
      </c>
      <c r="B30" s="4">
        <f>Table3[[#This Row],[Engagements]]/Table3[[#This Row],[Impressions]]</f>
        <v>8.7681159420289853E-2</v>
      </c>
      <c r="C30" s="4">
        <f>Table3[[#This Row],[Clicks]]/Table3[[#This Row],[Impressions]]</f>
        <v>1.4891304347826087E-2</v>
      </c>
      <c r="D30" s="4">
        <f>Table3[[#This Row],[Conversions]]/Table3[[#This Row],[Clicks]]</f>
        <v>0.16253041362530413</v>
      </c>
      <c r="E30" s="4">
        <f>(Table3[[#This Row],[Revenue Generated ($)]]-Table3[[#This Row],[Campaign Spend ($)]])/Table3[[#This Row],[Campaign Spend ($)]]</f>
        <v>3.5520833333333335</v>
      </c>
      <c r="F30" s="5">
        <f>Table3[[#This Row],[Campaign Spend ($)]]/Table3[[#This Row],[Engagements]]</f>
        <v>3.9669421487603308E-2</v>
      </c>
    </row>
    <row r="31" spans="1:6" x14ac:dyDescent="0.3">
      <c r="A31" t="s">
        <v>41</v>
      </c>
      <c r="B31" s="4">
        <f>Table3[[#This Row],[Engagements]]/Table3[[#This Row],[Impressions]]</f>
        <v>8.7830687830687829E-2</v>
      </c>
      <c r="C31" s="4">
        <f>Table3[[#This Row],[Clicks]]/Table3[[#This Row],[Impressions]]</f>
        <v>1.4938271604938271E-2</v>
      </c>
      <c r="D31" s="4">
        <f>Table3[[#This Row],[Conversions]]/Table3[[#This Row],[Clicks]]</f>
        <v>0.16269185360094451</v>
      </c>
      <c r="E31" s="4">
        <f>(Table3[[#This Row],[Revenue Generated ($)]]-Table3[[#This Row],[Campaign Spend ($)]])/Table3[[#This Row],[Campaign Spend ($)]]</f>
        <v>3.5532994923857868</v>
      </c>
      <c r="F31" s="5">
        <f>Table3[[#This Row],[Campaign Spend ($)]]/Table3[[#This Row],[Engagements]]</f>
        <v>3.955823293172691E-2</v>
      </c>
    </row>
    <row r="32" spans="1:6" x14ac:dyDescent="0.3">
      <c r="A32" t="s">
        <v>42</v>
      </c>
      <c r="B32" s="4">
        <f>Table3[[#This Row],[Engagements]]/Table3[[#This Row],[Impressions]]</f>
        <v>8.7972508591065299E-2</v>
      </c>
      <c r="C32" s="4">
        <f>Table3[[#This Row],[Clicks]]/Table3[[#This Row],[Impressions]]</f>
        <v>1.4982817869415807E-2</v>
      </c>
      <c r="D32" s="4">
        <f>Table3[[#This Row],[Conversions]]/Table3[[#This Row],[Clicks]]</f>
        <v>0.1628440366972477</v>
      </c>
      <c r="E32" s="4">
        <f>(Table3[[#This Row],[Revenue Generated ($)]]-Table3[[#This Row],[Campaign Spend ($)]])/Table3[[#This Row],[Campaign Spend ($)]]</f>
        <v>3.5544554455445545</v>
      </c>
      <c r="F32" s="5">
        <f>Table3[[#This Row],[Campaign Spend ($)]]/Table3[[#This Row],[Engagements]]</f>
        <v>3.9453124999999999E-2</v>
      </c>
    </row>
    <row r="33" spans="1:6" x14ac:dyDescent="0.3">
      <c r="A33" t="s">
        <v>43</v>
      </c>
      <c r="B33" s="4">
        <f>Table3[[#This Row],[Engagements]]/Table3[[#This Row],[Impressions]]</f>
        <v>8.8107202680066998E-2</v>
      </c>
      <c r="C33" s="4">
        <f>Table3[[#This Row],[Clicks]]/Table3[[#This Row],[Impressions]]</f>
        <v>1.5025125628140703E-2</v>
      </c>
      <c r="D33" s="4">
        <f>Table3[[#This Row],[Conversions]]/Table3[[#This Row],[Clicks]]</f>
        <v>0.16298773690078039</v>
      </c>
      <c r="E33" s="4">
        <f>(Table3[[#This Row],[Revenue Generated ($)]]-Table3[[#This Row],[Campaign Spend ($)]])/Table3[[#This Row],[Campaign Spend ($)]]</f>
        <v>3.5555555555555554</v>
      </c>
      <c r="F33" s="5">
        <f>Table3[[#This Row],[Campaign Spend ($)]]/Table3[[#This Row],[Engagements]]</f>
        <v>3.9353612167300378E-2</v>
      </c>
    </row>
    <row r="34" spans="1:6" x14ac:dyDescent="0.3">
      <c r="A34" t="s">
        <v>44</v>
      </c>
      <c r="B34" s="4">
        <f>Table3[[#This Row],[Engagements]]/Table3[[#This Row],[Impressions]]</f>
        <v>8.8235294117647065E-2</v>
      </c>
      <c r="C34" s="4">
        <f>Table3[[#This Row],[Clicks]]/Table3[[#This Row],[Impressions]]</f>
        <v>1.5065359477124183E-2</v>
      </c>
      <c r="D34" s="4">
        <f>Table3[[#This Row],[Conversions]]/Table3[[#This Row],[Clicks]]</f>
        <v>0.1631236442516269</v>
      </c>
      <c r="E34" s="4">
        <f>(Table3[[#This Row],[Revenue Generated ($)]]-Table3[[#This Row],[Campaign Spend ($)]])/Table3[[#This Row],[Campaign Spend ($)]]</f>
        <v>3.5566037735849059</v>
      </c>
      <c r="F34" s="5">
        <f>Table3[[#This Row],[Campaign Spend ($)]]/Table3[[#This Row],[Engagements]]</f>
        <v>3.9259259259259258E-2</v>
      </c>
    </row>
    <row r="35" spans="1:6" x14ac:dyDescent="0.3">
      <c r="A35" t="s">
        <v>45</v>
      </c>
      <c r="B35" s="4">
        <f>Table3[[#This Row],[Engagements]]/Table3[[#This Row],[Impressions]]</f>
        <v>8.8357256778309412E-2</v>
      </c>
      <c r="C35" s="4">
        <f>Table3[[#This Row],[Clicks]]/Table3[[#This Row],[Impressions]]</f>
        <v>1.5103668261562998E-2</v>
      </c>
      <c r="D35" s="4">
        <f>Table3[[#This Row],[Conversions]]/Table3[[#This Row],[Clicks]]</f>
        <v>0.16325237592397043</v>
      </c>
      <c r="E35" s="4">
        <f>(Table3[[#This Row],[Revenue Generated ($)]]-Table3[[#This Row],[Campaign Spend ($)]])/Table3[[#This Row],[Campaign Spend ($)]]</f>
        <v>3.5576036866359448</v>
      </c>
      <c r="F35" s="5">
        <f>Table3[[#This Row],[Campaign Spend ($)]]/Table3[[#This Row],[Engagements]]</f>
        <v>3.9169675090252709E-2</v>
      </c>
    </row>
    <row r="36" spans="1:6" x14ac:dyDescent="0.3">
      <c r="A36" t="s">
        <v>46</v>
      </c>
      <c r="B36" s="4">
        <f>Table3[[#This Row],[Engagements]]/Table3[[#This Row],[Impressions]]</f>
        <v>8.8473520249221185E-2</v>
      </c>
      <c r="C36" s="4">
        <f>Table3[[#This Row],[Clicks]]/Table3[[#This Row],[Impressions]]</f>
        <v>1.514018691588785E-2</v>
      </c>
      <c r="D36" s="4">
        <f>Table3[[#This Row],[Conversions]]/Table3[[#This Row],[Clicks]]</f>
        <v>0.16337448559670781</v>
      </c>
      <c r="E36" s="4">
        <f>(Table3[[#This Row],[Revenue Generated ($)]]-Table3[[#This Row],[Campaign Spend ($)]])/Table3[[#This Row],[Campaign Spend ($)]]</f>
        <v>3.5585585585585586</v>
      </c>
      <c r="F36" s="5">
        <f>Table3[[#This Row],[Campaign Spend ($)]]/Table3[[#This Row],[Engagements]]</f>
        <v>3.9084507042253525E-2</v>
      </c>
    </row>
    <row r="37" spans="1:6" x14ac:dyDescent="0.3">
      <c r="A37" t="s">
        <v>47</v>
      </c>
      <c r="B37" s="4">
        <f>Table3[[#This Row],[Engagements]]/Table3[[#This Row],[Impressions]]</f>
        <v>8.8584474885844755E-2</v>
      </c>
      <c r="C37" s="4">
        <f>Table3[[#This Row],[Clicks]]/Table3[[#This Row],[Impressions]]</f>
        <v>1.517503805175038E-2</v>
      </c>
      <c r="D37" s="4">
        <f>Table3[[#This Row],[Conversions]]/Table3[[#This Row],[Clicks]]</f>
        <v>0.16349047141424272</v>
      </c>
      <c r="E37" s="4">
        <f>(Table3[[#This Row],[Revenue Generated ($)]]-Table3[[#This Row],[Campaign Spend ($)]])/Table3[[#This Row],[Campaign Spend ($)]]</f>
        <v>3.5594713656387666</v>
      </c>
      <c r="F37" s="5">
        <f>Table3[[#This Row],[Campaign Spend ($)]]/Table3[[#This Row],[Engagements]]</f>
        <v>3.9003436426116839E-2</v>
      </c>
    </row>
    <row r="38" spans="1:6" x14ac:dyDescent="0.3">
      <c r="A38" t="s">
        <v>48</v>
      </c>
      <c r="B38" s="4">
        <f>Table3[[#This Row],[Engagements]]/Table3[[#This Row],[Impressions]]</f>
        <v>8.8690476190476195E-2</v>
      </c>
      <c r="C38" s="4">
        <f>Table3[[#This Row],[Clicks]]/Table3[[#This Row],[Impressions]]</f>
        <v>1.5208333333333334E-2</v>
      </c>
      <c r="D38" s="4">
        <f>Table3[[#This Row],[Conversions]]/Table3[[#This Row],[Clicks]]</f>
        <v>0.16360078277886497</v>
      </c>
      <c r="E38" s="4">
        <f>(Table3[[#This Row],[Revenue Generated ($)]]-Table3[[#This Row],[Campaign Spend ($)]])/Table3[[#This Row],[Campaign Spend ($)]]</f>
        <v>3.5603448275862069</v>
      </c>
      <c r="F38" s="5">
        <f>Table3[[#This Row],[Campaign Spend ($)]]/Table3[[#This Row],[Engagements]]</f>
        <v>3.8926174496644296E-2</v>
      </c>
    </row>
    <row r="39" spans="1:6" x14ac:dyDescent="0.3">
      <c r="A39" t="s">
        <v>49</v>
      </c>
      <c r="B39" s="4">
        <f>Table3[[#This Row],[Engagements]]/Table3[[#This Row],[Impressions]]</f>
        <v>8.8791848617176122E-2</v>
      </c>
      <c r="C39" s="4">
        <f>Table3[[#This Row],[Clicks]]/Table3[[#This Row],[Impressions]]</f>
        <v>1.5240174672489082E-2</v>
      </c>
      <c r="D39" s="4">
        <f>Table3[[#This Row],[Conversions]]/Table3[[#This Row],[Clicks]]</f>
        <v>0.16370582617000956</v>
      </c>
      <c r="E39" s="4">
        <f>(Table3[[#This Row],[Revenue Generated ($)]]-Table3[[#This Row],[Campaign Spend ($)]])/Table3[[#This Row],[Campaign Spend ($)]]</f>
        <v>3.5611814345991561</v>
      </c>
      <c r="F39" s="5">
        <f>Table3[[#This Row],[Campaign Spend ($)]]/Table3[[#This Row],[Engagements]]</f>
        <v>3.8852459016393441E-2</v>
      </c>
    </row>
    <row r="40" spans="1:6" x14ac:dyDescent="0.3">
      <c r="A40" t="s">
        <v>50</v>
      </c>
      <c r="B40" s="4">
        <f>Table3[[#This Row],[Engagements]]/Table3[[#This Row],[Impressions]]</f>
        <v>8.8888888888888892E-2</v>
      </c>
      <c r="C40" s="4">
        <f>Table3[[#This Row],[Clicks]]/Table3[[#This Row],[Impressions]]</f>
        <v>1.527065527065527E-2</v>
      </c>
      <c r="D40" s="4">
        <f>Table3[[#This Row],[Conversions]]/Table3[[#This Row],[Clicks]]</f>
        <v>0.16380597014925374</v>
      </c>
      <c r="E40" s="4">
        <f>(Table3[[#This Row],[Revenue Generated ($)]]-Table3[[#This Row],[Campaign Spend ($)]])/Table3[[#This Row],[Campaign Spend ($)]]</f>
        <v>3.5619834710743801</v>
      </c>
      <c r="F40" s="5">
        <f>Table3[[#This Row],[Campaign Spend ($)]]/Table3[[#This Row],[Engagements]]</f>
        <v>3.8782051282051283E-2</v>
      </c>
    </row>
    <row r="41" spans="1:6" x14ac:dyDescent="0.3">
      <c r="A41" t="s">
        <v>51</v>
      </c>
      <c r="B41" s="4">
        <f>Table3[[#This Row],[Engagements]]/Table3[[#This Row],[Impressions]]</f>
        <v>8.8981868898186892E-2</v>
      </c>
      <c r="C41" s="4">
        <f>Table3[[#This Row],[Clicks]]/Table3[[#This Row],[Impressions]]</f>
        <v>1.5299860529986054E-2</v>
      </c>
      <c r="D41" s="4">
        <f>Table3[[#This Row],[Conversions]]/Table3[[#This Row],[Clicks]]</f>
        <v>0.16390154968094803</v>
      </c>
      <c r="E41" s="4">
        <f>(Table3[[#This Row],[Revenue Generated ($)]]-Table3[[#This Row],[Campaign Spend ($)]])/Table3[[#This Row],[Campaign Spend ($)]]</f>
        <v>3.5627530364372468</v>
      </c>
      <c r="F41" s="5">
        <f>Table3[[#This Row],[Campaign Spend ($)]]/Table3[[#This Row],[Engagements]]</f>
        <v>3.8714733542319746E-2</v>
      </c>
    </row>
    <row r="42" spans="1:6" x14ac:dyDescent="0.3">
      <c r="A42" t="s">
        <v>52</v>
      </c>
      <c r="B42" s="4">
        <f>Table3[[#This Row],[Engagements]]/Table3[[#This Row],[Impressions]]</f>
        <v>8.9071038251366114E-2</v>
      </c>
      <c r="C42" s="4">
        <f>Table3[[#This Row],[Clicks]]/Table3[[#This Row],[Impressions]]</f>
        <v>1.5327868852459016E-2</v>
      </c>
      <c r="D42" s="4">
        <f>Table3[[#This Row],[Conversions]]/Table3[[#This Row],[Clicks]]</f>
        <v>0.16399286987522282</v>
      </c>
      <c r="E42" s="4">
        <f>(Table3[[#This Row],[Revenue Generated ($)]]-Table3[[#This Row],[Campaign Spend ($)]])/Table3[[#This Row],[Campaign Spend ($)]]</f>
        <v>3.5634920634920637</v>
      </c>
      <c r="F42" s="5">
        <f>Table3[[#This Row],[Campaign Spend ($)]]/Table3[[#This Row],[Engagements]]</f>
        <v>3.8650306748466257E-2</v>
      </c>
    </row>
    <row r="43" spans="1:6" x14ac:dyDescent="0.3">
      <c r="A43" t="s">
        <v>53</v>
      </c>
      <c r="B43" s="4">
        <f>Table3[[#This Row],[Engagements]]/Table3[[#This Row],[Impressions]]</f>
        <v>8.91566265060241E-2</v>
      </c>
      <c r="C43" s="4">
        <f>Table3[[#This Row],[Clicks]]/Table3[[#This Row],[Impressions]]</f>
        <v>1.5354752342704149E-2</v>
      </c>
      <c r="D43" s="4">
        <f>Table3[[#This Row],[Conversions]]/Table3[[#This Row],[Clicks]]</f>
        <v>0.16408020924149957</v>
      </c>
      <c r="E43" s="4">
        <f>(Table3[[#This Row],[Revenue Generated ($)]]-Table3[[#This Row],[Campaign Spend ($)]])/Table3[[#This Row],[Campaign Spend ($)]]</f>
        <v>3.5642023346303504</v>
      </c>
      <c r="F43" s="5">
        <f>Table3[[#This Row],[Campaign Spend ($)]]/Table3[[#This Row],[Engagements]]</f>
        <v>3.8588588588588588E-2</v>
      </c>
    </row>
    <row r="44" spans="1:6" x14ac:dyDescent="0.3">
      <c r="A44" t="s">
        <v>54</v>
      </c>
      <c r="B44" s="4">
        <f>Table3[[#This Row],[Engagements]]/Table3[[#This Row],[Impressions]]</f>
        <v>8.9238845144356954E-2</v>
      </c>
      <c r="C44" s="4">
        <f>Table3[[#This Row],[Clicks]]/Table3[[#This Row],[Impressions]]</f>
        <v>1.5380577427821522E-2</v>
      </c>
      <c r="D44" s="4">
        <f>Table3[[#This Row],[Conversions]]/Table3[[#This Row],[Clicks]]</f>
        <v>0.16416382252559727</v>
      </c>
      <c r="E44" s="4">
        <f>(Table3[[#This Row],[Revenue Generated ($)]]-Table3[[#This Row],[Campaign Spend ($)]])/Table3[[#This Row],[Campaign Spend ($)]]</f>
        <v>3.5648854961832059</v>
      </c>
      <c r="F44" s="5">
        <f>Table3[[#This Row],[Campaign Spend ($)]]/Table3[[#This Row],[Engagements]]</f>
        <v>3.8529411764705881E-2</v>
      </c>
    </row>
    <row r="45" spans="1:6" x14ac:dyDescent="0.3">
      <c r="A45" t="s">
        <v>55</v>
      </c>
      <c r="B45" s="4">
        <f>Table3[[#This Row],[Engagements]]/Table3[[#This Row],[Impressions]]</f>
        <v>8.9317889317889324E-2</v>
      </c>
      <c r="C45" s="4">
        <f>Table3[[#This Row],[Clicks]]/Table3[[#This Row],[Impressions]]</f>
        <v>1.5405405405405406E-2</v>
      </c>
      <c r="D45" s="4">
        <f>Table3[[#This Row],[Conversions]]/Table3[[#This Row],[Clicks]]</f>
        <v>0.16424394319131161</v>
      </c>
      <c r="E45" s="4">
        <f>(Table3[[#This Row],[Revenue Generated ($)]]-Table3[[#This Row],[Campaign Spend ($)]])/Table3[[#This Row],[Campaign Spend ($)]]</f>
        <v>3.5655430711610485</v>
      </c>
      <c r="F45" s="5">
        <f>Table3[[#This Row],[Campaign Spend ($)]]/Table3[[#This Row],[Engagements]]</f>
        <v>3.8472622478386169E-2</v>
      </c>
    </row>
    <row r="46" spans="1:6" x14ac:dyDescent="0.3">
      <c r="A46" t="s">
        <v>56</v>
      </c>
      <c r="B46" s="4">
        <f>Table3[[#This Row],[Engagements]]/Table3[[#This Row],[Impressions]]</f>
        <v>8.9393939393939401E-2</v>
      </c>
      <c r="C46" s="4">
        <f>Table3[[#This Row],[Clicks]]/Table3[[#This Row],[Impressions]]</f>
        <v>1.542929292929293E-2</v>
      </c>
      <c r="D46" s="4">
        <f>Table3[[#This Row],[Conversions]]/Table3[[#This Row],[Clicks]]</f>
        <v>0.16432078559738134</v>
      </c>
      <c r="E46" s="4">
        <f>(Table3[[#This Row],[Revenue Generated ($)]]-Table3[[#This Row],[Campaign Spend ($)]])/Table3[[#This Row],[Campaign Spend ($)]]</f>
        <v>3.5661764705882355</v>
      </c>
      <c r="F46" s="5">
        <f>Table3[[#This Row],[Campaign Spend ($)]]/Table3[[#This Row],[Engagements]]</f>
        <v>3.84180790960452E-2</v>
      </c>
    </row>
    <row r="47" spans="1:6" x14ac:dyDescent="0.3">
      <c r="A47" t="s">
        <v>57</v>
      </c>
      <c r="B47" s="4">
        <f>Table3[[#This Row],[Engagements]]/Table3[[#This Row],[Impressions]]</f>
        <v>8.9467162329615865E-2</v>
      </c>
      <c r="C47" s="4">
        <f>Table3[[#This Row],[Clicks]]/Table3[[#This Row],[Impressions]]</f>
        <v>1.5452292441140025E-2</v>
      </c>
      <c r="D47" s="4">
        <f>Table3[[#This Row],[Conversions]]/Table3[[#This Row],[Clicks]]</f>
        <v>0.16439454691259023</v>
      </c>
      <c r="E47" s="4">
        <f>(Table3[[#This Row],[Revenue Generated ($)]]-Table3[[#This Row],[Campaign Spend ($)]])/Table3[[#This Row],[Campaign Spend ($)]]</f>
        <v>3.5667870036101084</v>
      </c>
      <c r="F47" s="5">
        <f>Table3[[#This Row],[Campaign Spend ($)]]/Table3[[#This Row],[Engagements]]</f>
        <v>3.8365650969529083E-2</v>
      </c>
    </row>
    <row r="48" spans="1:6" x14ac:dyDescent="0.3">
      <c r="A48" t="s">
        <v>58</v>
      </c>
      <c r="B48" s="4">
        <f>Table3[[#This Row],[Engagements]]/Table3[[#This Row],[Impressions]]</f>
        <v>8.9537712895377125E-2</v>
      </c>
      <c r="C48" s="4">
        <f>Table3[[#This Row],[Clicks]]/Table3[[#This Row],[Impressions]]</f>
        <v>1.5474452554744526E-2</v>
      </c>
      <c r="D48" s="4">
        <f>Table3[[#This Row],[Conversions]]/Table3[[#This Row],[Clicks]]</f>
        <v>0.16446540880503144</v>
      </c>
      <c r="E48" s="4">
        <f>(Table3[[#This Row],[Revenue Generated ($)]]-Table3[[#This Row],[Campaign Spend ($)]])/Table3[[#This Row],[Campaign Spend ($)]]</f>
        <v>3.5673758865248226</v>
      </c>
      <c r="F48" s="5">
        <f>Table3[[#This Row],[Campaign Spend ($)]]/Table3[[#This Row],[Engagements]]</f>
        <v>3.8315217391304349E-2</v>
      </c>
    </row>
    <row r="49" spans="1:6" x14ac:dyDescent="0.3">
      <c r="A49" t="s">
        <v>59</v>
      </c>
      <c r="B49" s="4">
        <f>Table3[[#This Row],[Engagements]]/Table3[[#This Row],[Impressions]]</f>
        <v>8.9605734767025089E-2</v>
      </c>
      <c r="C49" s="4">
        <f>Table3[[#This Row],[Clicks]]/Table3[[#This Row],[Impressions]]</f>
        <v>1.5495818399044205E-2</v>
      </c>
      <c r="D49" s="4">
        <f>Table3[[#This Row],[Conversions]]/Table3[[#This Row],[Clicks]]</f>
        <v>0.16453353893600617</v>
      </c>
      <c r="E49" s="4">
        <f>(Table3[[#This Row],[Revenue Generated ($)]]-Table3[[#This Row],[Campaign Spend ($)]])/Table3[[#This Row],[Campaign Spend ($)]]</f>
        <v>3.5679442508710801</v>
      </c>
      <c r="F49" s="5">
        <f>Table3[[#This Row],[Campaign Spend ($)]]/Table3[[#This Row],[Engagements]]</f>
        <v>3.8266666666666664E-2</v>
      </c>
    </row>
    <row r="50" spans="1:6" x14ac:dyDescent="0.3">
      <c r="A50" t="s">
        <v>60</v>
      </c>
      <c r="B50" s="4">
        <f>Table3[[#This Row],[Engagements]]/Table3[[#This Row],[Impressions]]</f>
        <v>8.9671361502347419E-2</v>
      </c>
      <c r="C50" s="4">
        <f>Table3[[#This Row],[Clicks]]/Table3[[#This Row],[Impressions]]</f>
        <v>1.5516431924882629E-2</v>
      </c>
      <c r="D50" s="4">
        <f>Table3[[#This Row],[Conversions]]/Table3[[#This Row],[Clicks]]</f>
        <v>0.16459909228441755</v>
      </c>
      <c r="E50" s="4">
        <f>(Table3[[#This Row],[Revenue Generated ($)]]-Table3[[#This Row],[Campaign Spend ($)]])/Table3[[#This Row],[Campaign Spend ($)]]</f>
        <v>3.5684931506849313</v>
      </c>
      <c r="F50" s="5">
        <f>Table3[[#This Row],[Campaign Spend ($)]]/Table3[[#This Row],[Engagements]]</f>
        <v>3.8219895287958112E-2</v>
      </c>
    </row>
    <row r="51" spans="1:6" x14ac:dyDescent="0.3">
      <c r="A51" t="s">
        <v>61</v>
      </c>
      <c r="B51" s="4">
        <f>Table3[[#This Row],[Engagements]]/Table3[[#This Row],[Impressions]]</f>
        <v>8.9734717416378312E-2</v>
      </c>
      <c r="C51" s="4">
        <f>Table3[[#This Row],[Clicks]]/Table3[[#This Row],[Impressions]]</f>
        <v>1.5536332179930796E-2</v>
      </c>
      <c r="D51" s="4">
        <f>Table3[[#This Row],[Conversions]]/Table3[[#This Row],[Clicks]]</f>
        <v>0.16466221232368225</v>
      </c>
      <c r="E51" s="4">
        <f>(Table3[[#This Row],[Revenue Generated ($)]]-Table3[[#This Row],[Campaign Spend ($)]])/Table3[[#This Row],[Campaign Spend ($)]]</f>
        <v>3.5690235690235692</v>
      </c>
      <c r="F51" s="5">
        <f>Table3[[#This Row],[Campaign Spend ($)]]/Table3[[#This Row],[Engagements]]</f>
        <v>3.8174807197943444E-2</v>
      </c>
    </row>
    <row r="52" spans="1:6" x14ac:dyDescent="0.3">
      <c r="A52" t="s">
        <v>62</v>
      </c>
      <c r="B52" s="4">
        <f>Table3[[#This Row],[Engagements]]/Table3[[#This Row],[Impressions]]</f>
        <v>8.9795918367346933E-2</v>
      </c>
      <c r="C52" s="4">
        <f>Table3[[#This Row],[Clicks]]/Table3[[#This Row],[Impressions]]</f>
        <v>1.5555555555555555E-2</v>
      </c>
      <c r="D52" s="4">
        <f>Table3[[#This Row],[Conversions]]/Table3[[#This Row],[Clicks]]</f>
        <v>0.16472303206997085</v>
      </c>
      <c r="E52" s="4">
        <f>(Table3[[#This Row],[Revenue Generated ($)]]-Table3[[#This Row],[Campaign Spend ($)]])/Table3[[#This Row],[Campaign Spend ($)]]</f>
        <v>3.5695364238410594</v>
      </c>
      <c r="F52" s="5">
        <f>Table3[[#This Row],[Campaign Spend ($)]]/Table3[[#This Row],[Engagements]]</f>
        <v>3.8131313131313134E-2</v>
      </c>
    </row>
    <row r="53" spans="1:6" x14ac:dyDescent="0.3">
      <c r="A53" t="s">
        <v>63</v>
      </c>
      <c r="B53" s="4">
        <f>Table3[[#This Row],[Engagements]]/Table3[[#This Row],[Impressions]]</f>
        <v>8.9855072463768115E-2</v>
      </c>
      <c r="C53" s="4">
        <f>Table3[[#This Row],[Clicks]]/Table3[[#This Row],[Impressions]]</f>
        <v>1.5574136008918618E-2</v>
      </c>
      <c r="D53" s="4">
        <f>Table3[[#This Row],[Conversions]]/Table3[[#This Row],[Clicks]]</f>
        <v>0.16478167501789548</v>
      </c>
      <c r="E53" s="4">
        <f>(Table3[[#This Row],[Revenue Generated ($)]]-Table3[[#This Row],[Campaign Spend ($)]])/Table3[[#This Row],[Campaign Spend ($)]]</f>
        <v>3.5700325732899021</v>
      </c>
      <c r="F53" s="5">
        <f>Table3[[#This Row],[Campaign Spend ($)]]/Table3[[#This Row],[Engagements]]</f>
        <v>3.8089330024813899E-2</v>
      </c>
    </row>
    <row r="54" spans="1:6" x14ac:dyDescent="0.3">
      <c r="A54" t="s">
        <v>64</v>
      </c>
      <c r="B54" s="4">
        <f>Table3[[#This Row],[Engagements]]/Table3[[#This Row],[Impressions]]</f>
        <v>8.9912280701754388E-2</v>
      </c>
      <c r="C54" s="4">
        <f>Table3[[#This Row],[Clicks]]/Table3[[#This Row],[Impressions]]</f>
        <v>1.5592105263157895E-2</v>
      </c>
      <c r="D54" s="4">
        <f>Table3[[#This Row],[Conversions]]/Table3[[#This Row],[Clicks]]</f>
        <v>0.16483825597749649</v>
      </c>
      <c r="E54" s="4">
        <f>(Table3[[#This Row],[Revenue Generated ($)]]-Table3[[#This Row],[Campaign Spend ($)]])/Table3[[#This Row],[Campaign Spend ($)]]</f>
        <v>3.5705128205128207</v>
      </c>
      <c r="F54" s="5">
        <f>Table3[[#This Row],[Campaign Spend ($)]]/Table3[[#This Row],[Engagements]]</f>
        <v>3.8048780487804877E-2</v>
      </c>
    </row>
    <row r="55" spans="1:6" x14ac:dyDescent="0.3">
      <c r="A55" t="s">
        <v>65</v>
      </c>
      <c r="B55" s="4">
        <f>Table3[[#This Row],[Engagements]]/Table3[[#This Row],[Impressions]]</f>
        <v>8.9967637540453074E-2</v>
      </c>
      <c r="C55" s="4">
        <f>Table3[[#This Row],[Clicks]]/Table3[[#This Row],[Impressions]]</f>
        <v>1.5609492988133765E-2</v>
      </c>
      <c r="D55" s="4">
        <f>Table3[[#This Row],[Conversions]]/Table3[[#This Row],[Clicks]]</f>
        <v>0.1648928818244644</v>
      </c>
      <c r="E55" s="4">
        <f>(Table3[[#This Row],[Revenue Generated ($)]]-Table3[[#This Row],[Campaign Spend ($)]])/Table3[[#This Row],[Campaign Spend ($)]]</f>
        <v>3.5709779179810726</v>
      </c>
      <c r="F55" s="5">
        <f>Table3[[#This Row],[Campaign Spend ($)]]/Table3[[#This Row],[Engagements]]</f>
        <v>3.800959232613909E-2</v>
      </c>
    </row>
    <row r="56" spans="1:6" x14ac:dyDescent="0.3">
      <c r="A56" t="s">
        <v>66</v>
      </c>
      <c r="B56" s="4">
        <f>Table3[[#This Row],[Engagements]]/Table3[[#This Row],[Impressions]]</f>
        <v>9.0021231422505302E-2</v>
      </c>
      <c r="C56" s="4">
        <f>Table3[[#This Row],[Clicks]]/Table3[[#This Row],[Impressions]]</f>
        <v>1.5626326963906582E-2</v>
      </c>
      <c r="D56" s="4">
        <f>Table3[[#This Row],[Conversions]]/Table3[[#This Row],[Clicks]]</f>
        <v>0.16494565217391305</v>
      </c>
      <c r="E56" s="4">
        <f>(Table3[[#This Row],[Revenue Generated ($)]]-Table3[[#This Row],[Campaign Spend ($)]])/Table3[[#This Row],[Campaign Spend ($)]]</f>
        <v>3.5714285714285716</v>
      </c>
      <c r="F56" s="5">
        <f>Table3[[#This Row],[Campaign Spend ($)]]/Table3[[#This Row],[Engagements]]</f>
        <v>3.7971698113207546E-2</v>
      </c>
    </row>
    <row r="57" spans="1:6" x14ac:dyDescent="0.3">
      <c r="A57" t="s">
        <v>67</v>
      </c>
      <c r="B57" s="4">
        <f>Table3[[#This Row],[Engagements]]/Table3[[#This Row],[Impressions]]</f>
        <v>9.0073145245559039E-2</v>
      </c>
      <c r="C57" s="4">
        <f>Table3[[#This Row],[Clicks]]/Table3[[#This Row],[Impressions]]</f>
        <v>1.5642633228840127E-2</v>
      </c>
      <c r="D57" s="4">
        <f>Table3[[#This Row],[Conversions]]/Table3[[#This Row],[Clicks]]</f>
        <v>0.16499665998663995</v>
      </c>
      <c r="E57" s="4">
        <f>(Table3[[#This Row],[Revenue Generated ($)]]-Table3[[#This Row],[Campaign Spend ($)]])/Table3[[#This Row],[Campaign Spend ($)]]</f>
        <v>3.5718654434250765</v>
      </c>
      <c r="F57" s="5">
        <f>Table3[[#This Row],[Campaign Spend ($)]]/Table3[[#This Row],[Engagements]]</f>
        <v>3.793503480278422E-2</v>
      </c>
    </row>
    <row r="58" spans="1:6" x14ac:dyDescent="0.3">
      <c r="A58" t="s">
        <v>68</v>
      </c>
      <c r="B58" s="4">
        <f>Table3[[#This Row],[Engagements]]/Table3[[#This Row],[Impressions]]</f>
        <v>9.0123456790123457E-2</v>
      </c>
      <c r="C58" s="4">
        <f>Table3[[#This Row],[Clicks]]/Table3[[#This Row],[Impressions]]</f>
        <v>1.565843621399177E-2</v>
      </c>
      <c r="D58" s="4">
        <f>Table3[[#This Row],[Conversions]]/Table3[[#This Row],[Clicks]]</f>
        <v>0.16504599211563731</v>
      </c>
      <c r="E58" s="4">
        <f>(Table3[[#This Row],[Revenue Generated ($)]]-Table3[[#This Row],[Campaign Spend ($)]])/Table3[[#This Row],[Campaign Spend ($)]]</f>
        <v>3.572289156626506</v>
      </c>
      <c r="F58" s="5">
        <f>Table3[[#This Row],[Campaign Spend ($)]]/Table3[[#This Row],[Engagements]]</f>
        <v>3.7899543378995433E-2</v>
      </c>
    </row>
    <row r="59" spans="1:6" x14ac:dyDescent="0.3">
      <c r="A59" t="s">
        <v>69</v>
      </c>
      <c r="B59" s="4">
        <f>Table3[[#This Row],[Engagements]]/Table3[[#This Row],[Impressions]]</f>
        <v>9.0172239108409324E-2</v>
      </c>
      <c r="C59" s="4">
        <f>Table3[[#This Row],[Clicks]]/Table3[[#This Row],[Impressions]]</f>
        <v>1.5673758865248227E-2</v>
      </c>
      <c r="D59" s="4">
        <f>Table3[[#This Row],[Conversions]]/Table3[[#This Row],[Clicks]]</f>
        <v>0.16509372979961215</v>
      </c>
      <c r="E59" s="4">
        <f>(Table3[[#This Row],[Revenue Generated ($)]]-Table3[[#This Row],[Campaign Spend ($)]])/Table3[[#This Row],[Campaign Spend ($)]]</f>
        <v>3.5727002967359049</v>
      </c>
      <c r="F59" s="5">
        <f>Table3[[#This Row],[Campaign Spend ($)]]/Table3[[#This Row],[Engagements]]</f>
        <v>3.7865168539325846E-2</v>
      </c>
    </row>
    <row r="60" spans="1:6" x14ac:dyDescent="0.3">
      <c r="A60" t="s">
        <v>70</v>
      </c>
      <c r="B60" s="4">
        <f>Table3[[#This Row],[Engagements]]/Table3[[#This Row],[Impressions]]</f>
        <v>9.021956087824351E-2</v>
      </c>
      <c r="C60" s="4">
        <f>Table3[[#This Row],[Clicks]]/Table3[[#This Row],[Impressions]]</f>
        <v>1.5688622754491018E-2</v>
      </c>
      <c r="D60" s="4">
        <f>Table3[[#This Row],[Conversions]]/Table3[[#This Row],[Clicks]]</f>
        <v>0.16513994910941476</v>
      </c>
      <c r="E60" s="4">
        <f>(Table3[[#This Row],[Revenue Generated ($)]]-Table3[[#This Row],[Campaign Spend ($)]])/Table3[[#This Row],[Campaign Spend ($)]]</f>
        <v>3.5730994152046782</v>
      </c>
      <c r="F60" s="5">
        <f>Table3[[#This Row],[Campaign Spend ($)]]/Table3[[#This Row],[Engagements]]</f>
        <v>3.7831858407079644E-2</v>
      </c>
    </row>
    <row r="61" spans="1:6" x14ac:dyDescent="0.3">
      <c r="A61" t="s">
        <v>71</v>
      </c>
      <c r="B61" s="4">
        <f>Table3[[#This Row],[Engagements]]/Table3[[#This Row],[Impressions]]</f>
        <v>9.0265486725663716E-2</v>
      </c>
      <c r="C61" s="4">
        <f>Table3[[#This Row],[Clicks]]/Table3[[#This Row],[Impressions]]</f>
        <v>1.5703048180924287E-2</v>
      </c>
      <c r="D61" s="4">
        <f>Table3[[#This Row],[Conversions]]/Table3[[#This Row],[Clicks]]</f>
        <v>0.16518472135253601</v>
      </c>
      <c r="E61" s="4">
        <f>(Table3[[#This Row],[Revenue Generated ($)]]-Table3[[#This Row],[Campaign Spend ($)]])/Table3[[#This Row],[Campaign Spend ($)]]</f>
        <v>3.5734870317002883</v>
      </c>
      <c r="F61" s="5">
        <f>Table3[[#This Row],[Campaign Spend ($)]]/Table3[[#This Row],[Engagements]]</f>
        <v>3.7799564270152505E-2</v>
      </c>
    </row>
    <row r="62" spans="1:6" x14ac:dyDescent="0.3">
      <c r="A62" t="s">
        <v>72</v>
      </c>
      <c r="B62" s="4">
        <f>Table3[[#This Row],[Engagements]]/Table3[[#This Row],[Impressions]]</f>
        <v>9.0310077519379847E-2</v>
      </c>
      <c r="C62" s="4">
        <f>Table3[[#This Row],[Clicks]]/Table3[[#This Row],[Impressions]]</f>
        <v>1.5717054263565892E-2</v>
      </c>
      <c r="D62" s="4">
        <f>Table3[[#This Row],[Conversions]]/Table3[[#This Row],[Clicks]]</f>
        <v>0.16522811344019728</v>
      </c>
      <c r="E62" s="4">
        <f>(Table3[[#This Row],[Revenue Generated ($)]]-Table3[[#This Row],[Campaign Spend ($)]])/Table3[[#This Row],[Campaign Spend ($)]]</f>
        <v>3.5738636363636362</v>
      </c>
      <c r="F62" s="5">
        <f>Table3[[#This Row],[Campaign Spend ($)]]/Table3[[#This Row],[Engagements]]</f>
        <v>3.7768240343347637E-2</v>
      </c>
    </row>
    <row r="63" spans="1:6" x14ac:dyDescent="0.3">
      <c r="A63" t="s">
        <v>73</v>
      </c>
      <c r="B63" s="4">
        <f>Table3[[#This Row],[Engagements]]/Table3[[#This Row],[Impressions]]</f>
        <v>9.0353390639923592E-2</v>
      </c>
      <c r="C63" s="4">
        <f>Table3[[#This Row],[Clicks]]/Table3[[#This Row],[Impressions]]</f>
        <v>1.5730659025787967E-2</v>
      </c>
      <c r="D63" s="4">
        <f>Table3[[#This Row],[Conversions]]/Table3[[#This Row],[Clicks]]</f>
        <v>0.16527018822100789</v>
      </c>
      <c r="E63" s="4">
        <f>(Table3[[#This Row],[Revenue Generated ($)]]-Table3[[#This Row],[Campaign Spend ($)]])/Table3[[#This Row],[Campaign Spend ($)]]</f>
        <v>3.5742296918767509</v>
      </c>
      <c r="F63" s="5">
        <f>Table3[[#This Row],[Campaign Spend ($)]]/Table3[[#This Row],[Engagements]]</f>
        <v>3.7737843551797039E-2</v>
      </c>
    </row>
    <row r="64" spans="1:6" x14ac:dyDescent="0.3">
      <c r="A64" t="s">
        <v>74</v>
      </c>
      <c r="B64" s="4">
        <f>Table3[[#This Row],[Engagements]]/Table3[[#This Row],[Impressions]]</f>
        <v>9.03954802259887E-2</v>
      </c>
      <c r="C64" s="4">
        <f>Table3[[#This Row],[Clicks]]/Table3[[#This Row],[Impressions]]</f>
        <v>1.5743879472693033E-2</v>
      </c>
      <c r="D64" s="4">
        <f>Table3[[#This Row],[Conversions]]/Table3[[#This Row],[Clicks]]</f>
        <v>0.16531100478468899</v>
      </c>
      <c r="E64" s="4">
        <f>(Table3[[#This Row],[Revenue Generated ($)]]-Table3[[#This Row],[Campaign Spend ($)]])/Table3[[#This Row],[Campaign Spend ($)]]</f>
        <v>3.5745856353591159</v>
      </c>
      <c r="F64" s="5">
        <f>Table3[[#This Row],[Campaign Spend ($)]]/Table3[[#This Row],[Engagements]]</f>
        <v>3.7708333333333337E-2</v>
      </c>
    </row>
    <row r="65" spans="1:6" x14ac:dyDescent="0.3">
      <c r="A65" t="s">
        <v>75</v>
      </c>
      <c r="B65" s="4">
        <f>Table3[[#This Row],[Engagements]]/Table3[[#This Row],[Impressions]]</f>
        <v>9.0436397400185706E-2</v>
      </c>
      <c r="C65" s="4">
        <f>Table3[[#This Row],[Clicks]]/Table3[[#This Row],[Impressions]]</f>
        <v>1.575673166202414E-2</v>
      </c>
      <c r="D65" s="4">
        <f>Table3[[#This Row],[Conversions]]/Table3[[#This Row],[Clicks]]</f>
        <v>0.1653506187389511</v>
      </c>
      <c r="E65" s="4">
        <f>(Table3[[#This Row],[Revenue Generated ($)]]-Table3[[#This Row],[Campaign Spend ($)]])/Table3[[#This Row],[Campaign Spend ($)]]</f>
        <v>3.5749318801089918</v>
      </c>
      <c r="F65" s="5">
        <f>Table3[[#This Row],[Campaign Spend ($)]]/Table3[[#This Row],[Engagements]]</f>
        <v>3.7679671457905545E-2</v>
      </c>
    </row>
    <row r="66" spans="1:6" x14ac:dyDescent="0.3">
      <c r="A66" t="s">
        <v>76</v>
      </c>
      <c r="B66" s="4">
        <f>Table3[[#This Row],[Engagements]]/Table3[[#This Row],[Impressions]]</f>
        <v>9.0476190476190474E-2</v>
      </c>
      <c r="C66" s="4">
        <f>Table3[[#This Row],[Clicks]]/Table3[[#This Row],[Impressions]]</f>
        <v>1.5769230769230768E-2</v>
      </c>
      <c r="D66" s="4">
        <f>Table3[[#This Row],[Conversions]]/Table3[[#This Row],[Clicks]]</f>
        <v>0.1653890824622532</v>
      </c>
      <c r="E66" s="4">
        <f>(Table3[[#This Row],[Revenue Generated ($)]]-Table3[[#This Row],[Campaign Spend ($)]])/Table3[[#This Row],[Campaign Spend ($)]]</f>
        <v>3.575268817204301</v>
      </c>
      <c r="F66" s="5">
        <f>Table3[[#This Row],[Campaign Spend ($)]]/Table3[[#This Row],[Engagements]]</f>
        <v>3.7651821862348181E-2</v>
      </c>
    </row>
    <row r="67" spans="1:6" x14ac:dyDescent="0.3">
      <c r="A67" t="s">
        <v>77</v>
      </c>
      <c r="B67" s="4">
        <f>Table3[[#This Row],[Engagements]]/Table3[[#This Row],[Impressions]]</f>
        <v>9.0514905149051486E-2</v>
      </c>
      <c r="C67" s="4">
        <f>Table3[[#This Row],[Clicks]]/Table3[[#This Row],[Impressions]]</f>
        <v>1.5781391147244805E-2</v>
      </c>
      <c r="D67" s="4">
        <f>Table3[[#This Row],[Conversions]]/Table3[[#This Row],[Clicks]]</f>
        <v>0.16542644533485976</v>
      </c>
      <c r="E67" s="4">
        <f>(Table3[[#This Row],[Revenue Generated ($)]]-Table3[[#This Row],[Campaign Spend ($)]])/Table3[[#This Row],[Campaign Spend ($)]]</f>
        <v>3.5755968169761272</v>
      </c>
      <c r="F67" s="5">
        <f>Table3[[#This Row],[Campaign Spend ($)]]/Table3[[#This Row],[Engagements]]</f>
        <v>3.7624750499001998E-2</v>
      </c>
    </row>
    <row r="68" spans="1:6" x14ac:dyDescent="0.3">
      <c r="A68" t="s">
        <v>78</v>
      </c>
      <c r="B68" s="4">
        <f>Table3[[#This Row],[Engagements]]/Table3[[#This Row],[Impressions]]</f>
        <v>9.0552584670231723E-2</v>
      </c>
      <c r="C68" s="4">
        <f>Table3[[#This Row],[Clicks]]/Table3[[#This Row],[Impressions]]</f>
        <v>1.5793226381461675E-2</v>
      </c>
      <c r="D68" s="4">
        <f>Table3[[#This Row],[Conversions]]/Table3[[#This Row],[Clicks]]</f>
        <v>0.1654627539503386</v>
      </c>
      <c r="E68" s="4">
        <f>(Table3[[#This Row],[Revenue Generated ($)]]-Table3[[#This Row],[Campaign Spend ($)]])/Table3[[#This Row],[Campaign Spend ($)]]</f>
        <v>3.575916230366492</v>
      </c>
      <c r="F68" s="5">
        <f>Table3[[#This Row],[Campaign Spend ($)]]/Table3[[#This Row],[Engagements]]</f>
        <v>3.7598425196850395E-2</v>
      </c>
    </row>
    <row r="69" spans="1:6" x14ac:dyDescent="0.3">
      <c r="A69" t="s">
        <v>79</v>
      </c>
      <c r="B69" s="4">
        <f>Table3[[#This Row],[Engagements]]/Table3[[#This Row],[Impressions]]</f>
        <v>9.0589270008795075E-2</v>
      </c>
      <c r="C69" s="4">
        <f>Table3[[#This Row],[Clicks]]/Table3[[#This Row],[Impressions]]</f>
        <v>1.5804749340369392E-2</v>
      </c>
      <c r="D69" s="4">
        <f>Table3[[#This Row],[Conversions]]/Table3[[#This Row],[Clicks]]</f>
        <v>0.16549805230940456</v>
      </c>
      <c r="E69" s="4">
        <f>(Table3[[#This Row],[Revenue Generated ($)]]-Table3[[#This Row],[Campaign Spend ($)]])/Table3[[#This Row],[Campaign Spend ($)]]</f>
        <v>3.5762273901808785</v>
      </c>
      <c r="F69" s="5">
        <f>Table3[[#This Row],[Campaign Spend ($)]]/Table3[[#This Row],[Engagements]]</f>
        <v>3.7572815533980584E-2</v>
      </c>
    </row>
    <row r="70" spans="1:6" x14ac:dyDescent="0.3">
      <c r="A70" t="s">
        <v>80</v>
      </c>
      <c r="B70" s="4">
        <f>Table3[[#This Row],[Engagements]]/Table3[[#This Row],[Impressions]]</f>
        <v>9.0624999999999997E-2</v>
      </c>
      <c r="C70" s="4">
        <f>Table3[[#This Row],[Clicks]]/Table3[[#This Row],[Impressions]]</f>
        <v>1.5815972222222221E-2</v>
      </c>
      <c r="D70" s="4">
        <f>Table3[[#This Row],[Conversions]]/Table3[[#This Row],[Clicks]]</f>
        <v>0.16553238199780462</v>
      </c>
      <c r="E70" s="4">
        <f>(Table3[[#This Row],[Revenue Generated ($)]]-Table3[[#This Row],[Campaign Spend ($)]])/Table3[[#This Row],[Campaign Spend ($)]]</f>
        <v>3.5765306122448979</v>
      </c>
      <c r="F70" s="5">
        <f>Table3[[#This Row],[Campaign Spend ($)]]/Table3[[#This Row],[Engagements]]</f>
        <v>3.7547892720306515E-2</v>
      </c>
    </row>
    <row r="71" spans="1:6" x14ac:dyDescent="0.3">
      <c r="A71" t="s">
        <v>81</v>
      </c>
      <c r="B71" s="4">
        <f>Table3[[#This Row],[Engagements]]/Table3[[#This Row],[Impressions]]</f>
        <v>9.0659811482433586E-2</v>
      </c>
      <c r="C71" s="4">
        <f>Table3[[#This Row],[Clicks]]/Table3[[#This Row],[Impressions]]</f>
        <v>1.5826906598114823E-2</v>
      </c>
      <c r="D71" s="4">
        <f>Table3[[#This Row],[Conversions]]/Table3[[#This Row],[Clicks]]</f>
        <v>0.16556578234975636</v>
      </c>
      <c r="E71" s="4">
        <f>(Table3[[#This Row],[Revenue Generated ($)]]-Table3[[#This Row],[Campaign Spend ($)]])/Table3[[#This Row],[Campaign Spend ($)]]</f>
        <v>3.5768261964735517</v>
      </c>
      <c r="F71" s="5">
        <f>Table3[[#This Row],[Campaign Spend ($)]]/Table3[[#This Row],[Engagements]]</f>
        <v>3.7523629489603028E-2</v>
      </c>
    </row>
    <row r="72" spans="1:6" x14ac:dyDescent="0.3">
      <c r="A72" t="s">
        <v>82</v>
      </c>
      <c r="B72" s="4">
        <f>Table3[[#This Row],[Engagements]]/Table3[[#This Row],[Impressions]]</f>
        <v>9.0693739424703892E-2</v>
      </c>
      <c r="C72" s="4">
        <f>Table3[[#This Row],[Clicks]]/Table3[[#This Row],[Impressions]]</f>
        <v>1.583756345177665E-2</v>
      </c>
      <c r="D72" s="4">
        <f>Table3[[#This Row],[Conversions]]/Table3[[#This Row],[Clicks]]</f>
        <v>0.16559829059829059</v>
      </c>
      <c r="E72" s="4">
        <f>(Table3[[#This Row],[Revenue Generated ($)]]-Table3[[#This Row],[Campaign Spend ($)]])/Table3[[#This Row],[Campaign Spend ($)]]</f>
        <v>3.5771144278606966</v>
      </c>
      <c r="F72" s="5">
        <f>Table3[[#This Row],[Campaign Spend ($)]]/Table3[[#This Row],[Engagements]]</f>
        <v>3.7499999999999999E-2</v>
      </c>
    </row>
    <row r="73" spans="1:6" x14ac:dyDescent="0.3">
      <c r="A73" t="s">
        <v>83</v>
      </c>
      <c r="B73" s="4">
        <f>Table3[[#This Row],[Engagements]]/Table3[[#This Row],[Impressions]]</f>
        <v>9.0726817042606517E-2</v>
      </c>
      <c r="C73" s="4">
        <f>Table3[[#This Row],[Clicks]]/Table3[[#This Row],[Impressions]]</f>
        <v>1.5847953216374271E-2</v>
      </c>
      <c r="D73" s="4">
        <f>Table3[[#This Row],[Conversions]]/Table3[[#This Row],[Clicks]]</f>
        <v>0.16562994201370584</v>
      </c>
      <c r="E73" s="4">
        <f>(Table3[[#This Row],[Revenue Generated ($)]]-Table3[[#This Row],[Campaign Spend ($)]])/Table3[[#This Row],[Campaign Spend ($)]]</f>
        <v>3.5773955773955772</v>
      </c>
      <c r="F73" s="5">
        <f>Table3[[#This Row],[Campaign Spend ($)]]/Table3[[#This Row],[Engagements]]</f>
        <v>3.7476979742173115E-2</v>
      </c>
    </row>
    <row r="74" spans="1:6" x14ac:dyDescent="0.3">
      <c r="A74" t="s">
        <v>84</v>
      </c>
      <c r="B74" s="4">
        <f>Table3[[#This Row],[Engagements]]/Table3[[#This Row],[Impressions]]</f>
        <v>9.0759075907590761E-2</v>
      </c>
      <c r="C74" s="4">
        <f>Table3[[#This Row],[Clicks]]/Table3[[#This Row],[Impressions]]</f>
        <v>1.5858085808580859E-2</v>
      </c>
      <c r="D74" s="4">
        <f>Table3[[#This Row],[Conversions]]/Table3[[#This Row],[Clicks]]</f>
        <v>0.16566077003121749</v>
      </c>
      <c r="E74" s="4">
        <f>(Table3[[#This Row],[Revenue Generated ($)]]-Table3[[#This Row],[Campaign Spend ($)]])/Table3[[#This Row],[Campaign Spend ($)]]</f>
        <v>3.5776699029126213</v>
      </c>
      <c r="F74" s="5">
        <f>Table3[[#This Row],[Campaign Spend ($)]]/Table3[[#This Row],[Engagements]]</f>
        <v>3.7454545454545456E-2</v>
      </c>
    </row>
    <row r="75" spans="1:6" x14ac:dyDescent="0.3">
      <c r="A75" t="s">
        <v>85</v>
      </c>
      <c r="B75" s="4">
        <f>Table3[[#This Row],[Engagements]]/Table3[[#This Row],[Impressions]]</f>
        <v>9.0790546047269757E-2</v>
      </c>
      <c r="C75" s="4">
        <f>Table3[[#This Row],[Clicks]]/Table3[[#This Row],[Impressions]]</f>
        <v>1.58679706601467E-2</v>
      </c>
      <c r="D75" s="4">
        <f>Table3[[#This Row],[Conversions]]/Table3[[#This Row],[Clicks]]</f>
        <v>0.16569080636877248</v>
      </c>
      <c r="E75" s="4">
        <f>(Table3[[#This Row],[Revenue Generated ($)]]-Table3[[#This Row],[Campaign Spend ($)]])/Table3[[#This Row],[Campaign Spend ($)]]</f>
        <v>3.5779376498800959</v>
      </c>
      <c r="F75" s="5">
        <f>Table3[[#This Row],[Campaign Spend ($)]]/Table3[[#This Row],[Engagements]]</f>
        <v>3.7432675044883304E-2</v>
      </c>
    </row>
    <row r="76" spans="1:6" x14ac:dyDescent="0.3">
      <c r="A76" t="s">
        <v>86</v>
      </c>
      <c r="B76" s="4">
        <f>Table3[[#This Row],[Engagements]]/Table3[[#This Row],[Impressions]]</f>
        <v>9.0821256038647338E-2</v>
      </c>
      <c r="C76" s="4">
        <f>Table3[[#This Row],[Clicks]]/Table3[[#This Row],[Impressions]]</f>
        <v>1.5877616747181966E-2</v>
      </c>
      <c r="D76" s="4">
        <f>Table3[[#This Row],[Conversions]]/Table3[[#This Row],[Clicks]]</f>
        <v>0.16572008113590264</v>
      </c>
      <c r="E76" s="4">
        <f>(Table3[[#This Row],[Revenue Generated ($)]]-Table3[[#This Row],[Campaign Spend ($)]])/Table3[[#This Row],[Campaign Spend ($)]]</f>
        <v>3.5781990521327014</v>
      </c>
      <c r="F76" s="5">
        <f>Table3[[#This Row],[Campaign Spend ($)]]/Table3[[#This Row],[Engagements]]</f>
        <v>3.7411347517730495E-2</v>
      </c>
    </row>
    <row r="77" spans="1:6" x14ac:dyDescent="0.3">
      <c r="A77" t="s">
        <v>87</v>
      </c>
      <c r="B77" s="4">
        <f>Table3[[#This Row],[Engagements]]/Table3[[#This Row],[Impressions]]</f>
        <v>9.0851233094669845E-2</v>
      </c>
      <c r="C77" s="4">
        <f>Table3[[#This Row],[Clicks]]/Table3[[#This Row],[Impressions]]</f>
        <v>1.5887032617342881E-2</v>
      </c>
      <c r="D77" s="4">
        <f>Table3[[#This Row],[Conversions]]/Table3[[#This Row],[Clicks]]</f>
        <v>0.1657486229344016</v>
      </c>
      <c r="E77" s="4">
        <f>(Table3[[#This Row],[Revenue Generated ($)]]-Table3[[#This Row],[Campaign Spend ($)]])/Table3[[#This Row],[Campaign Spend ($)]]</f>
        <v>3.5784543325526932</v>
      </c>
      <c r="F77" s="5">
        <f>Table3[[#This Row],[Campaign Spend ($)]]/Table3[[#This Row],[Engagements]]</f>
        <v>3.7390542907180385E-2</v>
      </c>
    </row>
    <row r="78" spans="1:6" x14ac:dyDescent="0.3">
      <c r="A78" t="s">
        <v>88</v>
      </c>
      <c r="B78" s="4">
        <f>Table3[[#This Row],[Engagements]]/Table3[[#This Row],[Impressions]]</f>
        <v>9.0880503144654082E-2</v>
      </c>
      <c r="C78" s="4">
        <f>Table3[[#This Row],[Clicks]]/Table3[[#This Row],[Impressions]]</f>
        <v>1.589622641509434E-2</v>
      </c>
      <c r="D78" s="4">
        <f>Table3[[#This Row],[Conversions]]/Table3[[#This Row],[Clicks]]</f>
        <v>0.16577645895153315</v>
      </c>
      <c r="E78" s="4">
        <f>(Table3[[#This Row],[Revenue Generated ($)]]-Table3[[#This Row],[Campaign Spend ($)]])/Table3[[#This Row],[Campaign Spend ($)]]</f>
        <v>3.5787037037037037</v>
      </c>
      <c r="F78" s="5">
        <f>Table3[[#This Row],[Campaign Spend ($)]]/Table3[[#This Row],[Engagements]]</f>
        <v>3.7370242214532869E-2</v>
      </c>
    </row>
    <row r="79" spans="1:6" x14ac:dyDescent="0.3">
      <c r="A79" t="s">
        <v>89</v>
      </c>
      <c r="B79" s="4">
        <f>Table3[[#This Row],[Engagements]]/Table3[[#This Row],[Impressions]]</f>
        <v>9.0909090909090912E-2</v>
      </c>
      <c r="C79" s="4">
        <f>Table3[[#This Row],[Clicks]]/Table3[[#This Row],[Impressions]]</f>
        <v>1.5905205905205905E-2</v>
      </c>
      <c r="D79" s="4">
        <f>Table3[[#This Row],[Conversions]]/Table3[[#This Row],[Clicks]]</f>
        <v>0.16580361504640939</v>
      </c>
      <c r="E79" s="4">
        <f>(Table3[[#This Row],[Revenue Generated ($)]]-Table3[[#This Row],[Campaign Spend ($)]])/Table3[[#This Row],[Campaign Spend ($)]]</f>
        <v>3.5789473684210527</v>
      </c>
      <c r="F79" s="5">
        <f>Table3[[#This Row],[Campaign Spend ($)]]/Table3[[#This Row],[Engagements]]</f>
        <v>3.7350427350427352E-2</v>
      </c>
    </row>
    <row r="80" spans="1:6" x14ac:dyDescent="0.3">
      <c r="A80" t="s">
        <v>90</v>
      </c>
      <c r="B80" s="4">
        <f>Table3[[#This Row],[Engagements]]/Table3[[#This Row],[Impressions]]</f>
        <v>9.0937019969278041E-2</v>
      </c>
      <c r="C80" s="4">
        <f>Table3[[#This Row],[Clicks]]/Table3[[#This Row],[Impressions]]</f>
        <v>1.5913978494623657E-2</v>
      </c>
      <c r="D80" s="4">
        <f>Table3[[#This Row],[Conversions]]/Table3[[#This Row],[Clicks]]</f>
        <v>0.16583011583011584</v>
      </c>
      <c r="E80" s="4">
        <f>(Table3[[#This Row],[Revenue Generated ($)]]-Table3[[#This Row],[Campaign Spend ($)]])/Table3[[#This Row],[Campaign Spend ($)]]</f>
        <v>3.5791855203619911</v>
      </c>
      <c r="F80" s="5">
        <f>Table3[[#This Row],[Campaign Spend ($)]]/Table3[[#This Row],[Engagements]]</f>
        <v>3.7331081081081081E-2</v>
      </c>
    </row>
    <row r="81" spans="1:6" x14ac:dyDescent="0.3">
      <c r="A81" t="s">
        <v>91</v>
      </c>
      <c r="B81" s="4">
        <f>Table3[[#This Row],[Engagements]]/Table3[[#This Row],[Impressions]]</f>
        <v>9.0964312832194374E-2</v>
      </c>
      <c r="C81" s="4">
        <f>Table3[[#This Row],[Clicks]]/Table3[[#This Row],[Impressions]]</f>
        <v>1.5922551252847382E-2</v>
      </c>
      <c r="D81" s="4">
        <f>Table3[[#This Row],[Conversions]]/Table3[[#This Row],[Clicks]]</f>
        <v>0.16585598474010491</v>
      </c>
      <c r="E81" s="4">
        <f>(Table3[[#This Row],[Revenue Generated ($)]]-Table3[[#This Row],[Campaign Spend ($)]])/Table3[[#This Row],[Campaign Spend ($)]]</f>
        <v>3.5794183445190155</v>
      </c>
      <c r="F81" s="5">
        <f>Table3[[#This Row],[Campaign Spend ($)]]/Table3[[#This Row],[Engagements]]</f>
        <v>3.7312186978297163E-2</v>
      </c>
    </row>
    <row r="82" spans="1:6" x14ac:dyDescent="0.3">
      <c r="A82" t="s">
        <v>92</v>
      </c>
      <c r="B82" s="4">
        <f>Table3[[#This Row],[Engagements]]/Table3[[#This Row],[Impressions]]</f>
        <v>9.0990990990990991E-2</v>
      </c>
      <c r="C82" s="4">
        <f>Table3[[#This Row],[Clicks]]/Table3[[#This Row],[Impressions]]</f>
        <v>1.5930930930930932E-2</v>
      </c>
      <c r="D82" s="4">
        <f>Table3[[#This Row],[Conversions]]/Table3[[#This Row],[Clicks]]</f>
        <v>0.16588124410933083</v>
      </c>
      <c r="E82" s="4">
        <f>(Table3[[#This Row],[Revenue Generated ($)]]-Table3[[#This Row],[Campaign Spend ($)]])/Table3[[#This Row],[Campaign Spend ($)]]</f>
        <v>3.5796460176991149</v>
      </c>
      <c r="F82" s="5">
        <f>Table3[[#This Row],[Campaign Spend ($)]]/Table3[[#This Row],[Engagements]]</f>
        <v>3.7293729372937297E-2</v>
      </c>
    </row>
    <row r="83" spans="1:6" x14ac:dyDescent="0.3">
      <c r="A83" t="s">
        <v>93</v>
      </c>
      <c r="B83" s="4">
        <f>Table3[[#This Row],[Engagements]]/Table3[[#This Row],[Impressions]]</f>
        <v>9.1017074981440238E-2</v>
      </c>
      <c r="C83" s="4">
        <f>Table3[[#This Row],[Clicks]]/Table3[[#This Row],[Impressions]]</f>
        <v>1.5939123979213068E-2</v>
      </c>
      <c r="D83" s="4">
        <f>Table3[[#This Row],[Conversions]]/Table3[[#This Row],[Clicks]]</f>
        <v>0.16590591523055426</v>
      </c>
      <c r="E83" s="4">
        <f>(Table3[[#This Row],[Revenue Generated ($)]]-Table3[[#This Row],[Campaign Spend ($)]])/Table3[[#This Row],[Campaign Spend ($)]]</f>
        <v>3.5798687089715537</v>
      </c>
      <c r="F83" s="5">
        <f>Table3[[#This Row],[Campaign Spend ($)]]/Table3[[#This Row],[Engagements]]</f>
        <v>3.7275693311582384E-2</v>
      </c>
    </row>
    <row r="84" spans="1:6" x14ac:dyDescent="0.3">
      <c r="A84" t="s">
        <v>94</v>
      </c>
      <c r="B84" s="4">
        <f>Table3[[#This Row],[Engagements]]/Table3[[#This Row],[Impressions]]</f>
        <v>9.1042584434654919E-2</v>
      </c>
      <c r="C84" s="4">
        <f>Table3[[#This Row],[Clicks]]/Table3[[#This Row],[Impressions]]</f>
        <v>1.5947136563876651E-2</v>
      </c>
      <c r="D84" s="4">
        <f>Table3[[#This Row],[Conversions]]/Table3[[#This Row],[Clicks]]</f>
        <v>0.16593001841620625</v>
      </c>
      <c r="E84" s="4">
        <f>(Table3[[#This Row],[Revenue Generated ($)]]-Table3[[#This Row],[Campaign Spend ($)]])/Table3[[#This Row],[Campaign Spend ($)]]</f>
        <v>3.5800865800865802</v>
      </c>
      <c r="F84" s="5">
        <f>Table3[[#This Row],[Campaign Spend ($)]]/Table3[[#This Row],[Engagements]]</f>
        <v>3.7258064516129029E-2</v>
      </c>
    </row>
    <row r="85" spans="1:6" x14ac:dyDescent="0.3">
      <c r="A85" t="s">
        <v>95</v>
      </c>
      <c r="B85" s="4">
        <f>Table3[[#This Row],[Engagements]]/Table3[[#This Row],[Impressions]]</f>
        <v>9.1067538126361661E-2</v>
      </c>
      <c r="C85" s="4">
        <f>Table3[[#This Row],[Clicks]]/Table3[[#This Row],[Impressions]]</f>
        <v>1.5954974582425563E-2</v>
      </c>
      <c r="D85" s="4">
        <f>Table3[[#This Row],[Conversions]]/Table3[[#This Row],[Clicks]]</f>
        <v>0.16595357305416478</v>
      </c>
      <c r="E85" s="4">
        <f>(Table3[[#This Row],[Revenue Generated ($)]]-Table3[[#This Row],[Campaign Spend ($)]])/Table3[[#This Row],[Campaign Spend ($)]]</f>
        <v>3.5802997858672376</v>
      </c>
      <c r="F85" s="5">
        <f>Table3[[#This Row],[Campaign Spend ($)]]/Table3[[#This Row],[Engagements]]</f>
        <v>3.7240829346092505E-2</v>
      </c>
    </row>
    <row r="86" spans="1:6" x14ac:dyDescent="0.3">
      <c r="A86" t="s">
        <v>96</v>
      </c>
      <c r="B86" s="4">
        <f>Table3[[#This Row],[Engagements]]/Table3[[#This Row],[Impressions]]</f>
        <v>9.1091954022988503E-2</v>
      </c>
      <c r="C86" s="4">
        <f>Table3[[#This Row],[Clicks]]/Table3[[#This Row],[Impressions]]</f>
        <v>1.5962643678160918E-2</v>
      </c>
      <c r="D86" s="4">
        <f>Table3[[#This Row],[Conversions]]/Table3[[#This Row],[Clicks]]</f>
        <v>0.16597659765976597</v>
      </c>
      <c r="E86" s="4">
        <f>(Table3[[#This Row],[Revenue Generated ($)]]-Table3[[#This Row],[Campaign Spend ($)]])/Table3[[#This Row],[Campaign Spend ($)]]</f>
        <v>3.5805084745762712</v>
      </c>
      <c r="F86" s="5">
        <f>Table3[[#This Row],[Campaign Spend ($)]]/Table3[[#This Row],[Engagements]]</f>
        <v>3.7223974763406942E-2</v>
      </c>
    </row>
    <row r="87" spans="1:6" x14ac:dyDescent="0.3">
      <c r="A87" t="s">
        <v>97</v>
      </c>
      <c r="B87" s="4">
        <f>Table3[[#This Row],[Engagements]]/Table3[[#This Row],[Impressions]]</f>
        <v>9.1115849324804543E-2</v>
      </c>
      <c r="C87" s="4">
        <f>Table3[[#This Row],[Clicks]]/Table3[[#This Row],[Impressions]]</f>
        <v>1.5970149253731344E-2</v>
      </c>
      <c r="D87" s="4">
        <f>Table3[[#This Row],[Conversions]]/Table3[[#This Row],[Clicks]]</f>
        <v>0.16599910992434358</v>
      </c>
      <c r="E87" s="4">
        <f>(Table3[[#This Row],[Revenue Generated ($)]]-Table3[[#This Row],[Campaign Spend ($)]])/Table3[[#This Row],[Campaign Spend ($)]]</f>
        <v>3.5807127882599579</v>
      </c>
      <c r="F87" s="5">
        <f>Table3[[#This Row],[Campaign Spend ($)]]/Table3[[#This Row],[Engagements]]</f>
        <v>3.7207488299531979E-2</v>
      </c>
    </row>
    <row r="88" spans="1:6" x14ac:dyDescent="0.3">
      <c r="A88" t="s">
        <v>98</v>
      </c>
      <c r="B88" s="4">
        <f>Table3[[#This Row],[Engagements]]/Table3[[#This Row],[Impressions]]</f>
        <v>9.1139240506329114E-2</v>
      </c>
      <c r="C88" s="4">
        <f>Table3[[#This Row],[Clicks]]/Table3[[#This Row],[Impressions]]</f>
        <v>1.5977496483825598E-2</v>
      </c>
      <c r="D88" s="4">
        <f>Table3[[#This Row],[Conversions]]/Table3[[#This Row],[Clicks]]</f>
        <v>0.16602112676056338</v>
      </c>
      <c r="E88" s="4">
        <f>(Table3[[#This Row],[Revenue Generated ($)]]-Table3[[#This Row],[Campaign Spend ($)]])/Table3[[#This Row],[Campaign Spend ($)]]</f>
        <v>3.5809128630705396</v>
      </c>
      <c r="F88" s="5">
        <f>Table3[[#This Row],[Campaign Spend ($)]]/Table3[[#This Row],[Engagements]]</f>
        <v>3.7191358024691361E-2</v>
      </c>
    </row>
    <row r="89" spans="1:6" x14ac:dyDescent="0.3">
      <c r="A89" t="s">
        <v>99</v>
      </c>
      <c r="B89" s="4">
        <f>Table3[[#This Row],[Engagements]]/Table3[[#This Row],[Impressions]]</f>
        <v>9.1162143354210162E-2</v>
      </c>
      <c r="C89" s="4">
        <f>Table3[[#This Row],[Clicks]]/Table3[[#This Row],[Impressions]]</f>
        <v>1.5984690327070287E-2</v>
      </c>
      <c r="D89" s="4">
        <f>Table3[[#This Row],[Conversions]]/Table3[[#This Row],[Clicks]]</f>
        <v>0.16604266434479756</v>
      </c>
      <c r="E89" s="4">
        <f>(Table3[[#This Row],[Revenue Generated ($)]]-Table3[[#This Row],[Campaign Spend ($)]])/Table3[[#This Row],[Campaign Spend ($)]]</f>
        <v>3.5811088295687883</v>
      </c>
      <c r="F89" s="5">
        <f>Table3[[#This Row],[Campaign Spend ($)]]/Table3[[#This Row],[Engagements]]</f>
        <v>3.7175572519083967E-2</v>
      </c>
    </row>
    <row r="90" spans="1:6" x14ac:dyDescent="0.3">
      <c r="A90" t="s">
        <v>100</v>
      </c>
      <c r="B90" s="4">
        <f>Table3[[#This Row],[Engagements]]/Table3[[#This Row],[Impressions]]</f>
        <v>9.1184573002754815E-2</v>
      </c>
      <c r="C90" s="4">
        <f>Table3[[#This Row],[Clicks]]/Table3[[#This Row],[Impressions]]</f>
        <v>1.5991735537190084E-2</v>
      </c>
      <c r="D90" s="4">
        <f>Table3[[#This Row],[Conversions]]/Table3[[#This Row],[Clicks]]</f>
        <v>0.16606373815676143</v>
      </c>
      <c r="E90" s="4">
        <f>(Table3[[#This Row],[Revenue Generated ($)]]-Table3[[#This Row],[Campaign Spend ($)]])/Table3[[#This Row],[Campaign Spend ($)]]</f>
        <v>3.5813008130081303</v>
      </c>
      <c r="F90" s="5">
        <f>Table3[[#This Row],[Campaign Spend ($)]]/Table3[[#This Row],[Engagements]]</f>
        <v>3.7160120845921449E-2</v>
      </c>
    </row>
    <row r="91" spans="1:6" x14ac:dyDescent="0.3">
      <c r="A91" t="s">
        <v>101</v>
      </c>
      <c r="B91" s="4">
        <f>Table3[[#This Row],[Engagements]]/Table3[[#This Row],[Impressions]]</f>
        <v>9.120654396728016E-2</v>
      </c>
      <c r="C91" s="4">
        <f>Table3[[#This Row],[Clicks]]/Table3[[#This Row],[Impressions]]</f>
        <v>1.59986366734833E-2</v>
      </c>
      <c r="D91" s="4">
        <f>Table3[[#This Row],[Conversions]]/Table3[[#This Row],[Clicks]]</f>
        <v>0.16608436301661697</v>
      </c>
      <c r="E91" s="4">
        <f>(Table3[[#This Row],[Revenue Generated ($)]]-Table3[[#This Row],[Campaign Spend ($)]])/Table3[[#This Row],[Campaign Spend ($)]]</f>
        <v>3.5814889336016096</v>
      </c>
      <c r="F91" s="5">
        <f>Table3[[#This Row],[Campaign Spend ($)]]/Table3[[#This Row],[Engagements]]</f>
        <v>3.7144992526158445E-2</v>
      </c>
    </row>
    <row r="92" spans="1:6" x14ac:dyDescent="0.3">
      <c r="A92" t="s">
        <v>102</v>
      </c>
      <c r="B92" s="4">
        <f>Table3[[#This Row],[Engagements]]/Table3[[#This Row],[Impressions]]</f>
        <v>9.1228070175438603E-2</v>
      </c>
      <c r="C92" s="4">
        <f>Table3[[#This Row],[Clicks]]/Table3[[#This Row],[Impressions]]</f>
        <v>1.6005398110661269E-2</v>
      </c>
      <c r="D92" s="4">
        <f>Table3[[#This Row],[Conversions]]/Table3[[#This Row],[Clicks]]</f>
        <v>0.16610455311973019</v>
      </c>
      <c r="E92" s="4">
        <f>(Table3[[#This Row],[Revenue Generated ($)]]-Table3[[#This Row],[Campaign Spend ($)]])/Table3[[#This Row],[Campaign Spend ($)]]</f>
        <v>3.5816733067729083</v>
      </c>
      <c r="F92" s="5">
        <f>Table3[[#This Row],[Campaign Spend ($)]]/Table3[[#This Row],[Engagements]]</f>
        <v>3.7130177514792896E-2</v>
      </c>
    </row>
    <row r="93" spans="1:6" x14ac:dyDescent="0.3">
      <c r="A93" t="s">
        <v>103</v>
      </c>
      <c r="B93" s="4">
        <f>Table3[[#This Row],[Engagements]]/Table3[[#This Row],[Impressions]]</f>
        <v>9.1249164996659984E-2</v>
      </c>
      <c r="C93" s="4">
        <f>Table3[[#This Row],[Clicks]]/Table3[[#This Row],[Impressions]]</f>
        <v>1.6012024048096193E-2</v>
      </c>
      <c r="D93" s="4">
        <f>Table3[[#This Row],[Conversions]]/Table3[[#This Row],[Clicks]]</f>
        <v>0.16612432206925323</v>
      </c>
      <c r="E93" s="4">
        <f>(Table3[[#This Row],[Revenue Generated ($)]]-Table3[[#This Row],[Campaign Spend ($)]])/Table3[[#This Row],[Campaign Spend ($)]]</f>
        <v>3.581854043392505</v>
      </c>
      <c r="F93" s="5">
        <f>Table3[[#This Row],[Campaign Spend ($)]]/Table3[[#This Row],[Engagements]]</f>
        <v>3.7115666178623719E-2</v>
      </c>
    </row>
    <row r="94" spans="1:6" x14ac:dyDescent="0.3">
      <c r="A94" t="s">
        <v>104</v>
      </c>
      <c r="B94" s="4">
        <f>Table3[[#This Row],[Engagements]]/Table3[[#This Row],[Impressions]]</f>
        <v>9.1269841269841265E-2</v>
      </c>
      <c r="C94" s="4">
        <f>Table3[[#This Row],[Clicks]]/Table3[[#This Row],[Impressions]]</f>
        <v>1.6018518518518519E-2</v>
      </c>
      <c r="D94" s="4">
        <f>Table3[[#This Row],[Conversions]]/Table3[[#This Row],[Clicks]]</f>
        <v>0.16614368290668868</v>
      </c>
      <c r="E94" s="4">
        <f>(Table3[[#This Row],[Revenue Generated ($)]]-Table3[[#This Row],[Campaign Spend ($)]])/Table3[[#This Row],[Campaign Spend ($)]]</f>
        <v>3.58203125</v>
      </c>
      <c r="F94" s="5">
        <f>Table3[[#This Row],[Campaign Spend ($)]]/Table3[[#This Row],[Engagements]]</f>
        <v>3.7101449275362318E-2</v>
      </c>
    </row>
    <row r="95" spans="1:6" x14ac:dyDescent="0.3">
      <c r="A95" t="s">
        <v>105</v>
      </c>
      <c r="B95" s="4">
        <f>Table3[[#This Row],[Engagements]]/Table3[[#This Row],[Impressions]]</f>
        <v>9.1290111329404067E-2</v>
      </c>
      <c r="C95" s="4">
        <f>Table3[[#This Row],[Clicks]]/Table3[[#This Row],[Impressions]]</f>
        <v>1.6024885396201703E-2</v>
      </c>
      <c r="D95" s="4">
        <f>Table3[[#This Row],[Conversions]]/Table3[[#This Row],[Clicks]]</f>
        <v>0.16616264814058029</v>
      </c>
      <c r="E95" s="4">
        <f>(Table3[[#This Row],[Revenue Generated ($)]]-Table3[[#This Row],[Campaign Spend ($)]])/Table3[[#This Row],[Campaign Spend ($)]]</f>
        <v>3.5822050290135397</v>
      </c>
      <c r="F95" s="5">
        <f>Table3[[#This Row],[Campaign Spend ($)]]/Table3[[#This Row],[Engagements]]</f>
        <v>3.7087517934002869E-2</v>
      </c>
    </row>
    <row r="96" spans="1:6" x14ac:dyDescent="0.3">
      <c r="A96" t="s">
        <v>106</v>
      </c>
      <c r="B96" s="4">
        <f>Table3[[#This Row],[Engagements]]/Table3[[#This Row],[Impressions]]</f>
        <v>9.1309987029831383E-2</v>
      </c>
      <c r="C96" s="4">
        <f>Table3[[#This Row],[Clicks]]/Table3[[#This Row],[Impressions]]</f>
        <v>1.6031128404669262E-2</v>
      </c>
      <c r="D96" s="4">
        <f>Table3[[#This Row],[Conversions]]/Table3[[#This Row],[Clicks]]</f>
        <v>0.16618122977346278</v>
      </c>
      <c r="E96" s="4">
        <f>(Table3[[#This Row],[Revenue Generated ($)]]-Table3[[#This Row],[Campaign Spend ($)]])/Table3[[#This Row],[Campaign Spend ($)]]</f>
        <v>3.5823754789272031</v>
      </c>
      <c r="F96" s="5">
        <f>Table3[[#This Row],[Campaign Spend ($)]]/Table3[[#This Row],[Engagements]]</f>
        <v>3.7073863636363634E-2</v>
      </c>
    </row>
    <row r="97" spans="1:6" x14ac:dyDescent="0.3">
      <c r="A97" t="s">
        <v>107</v>
      </c>
      <c r="B97" s="4">
        <f>Table3[[#This Row],[Engagements]]/Table3[[#This Row],[Impressions]]</f>
        <v>9.1329479768786123E-2</v>
      </c>
      <c r="C97" s="4">
        <f>Table3[[#This Row],[Clicks]]/Table3[[#This Row],[Impressions]]</f>
        <v>1.6037251123956327E-2</v>
      </c>
      <c r="D97" s="4">
        <f>Table3[[#This Row],[Conversions]]/Table3[[#This Row],[Clicks]]</f>
        <v>0.16619943932719264</v>
      </c>
      <c r="E97" s="4">
        <f>(Table3[[#This Row],[Revenue Generated ($)]]-Table3[[#This Row],[Campaign Spend ($)]])/Table3[[#This Row],[Campaign Spend ($)]]</f>
        <v>3.5825426944971537</v>
      </c>
      <c r="F97" s="5">
        <f>Table3[[#This Row],[Campaign Spend ($)]]/Table3[[#This Row],[Engagements]]</f>
        <v>3.7060478199718708E-2</v>
      </c>
    </row>
    <row r="98" spans="1:6" x14ac:dyDescent="0.3">
      <c r="A98" t="s">
        <v>108</v>
      </c>
      <c r="B98" s="4">
        <f>Table3[[#This Row],[Engagements]]/Table3[[#This Row],[Impressions]]</f>
        <v>9.134860050890585E-2</v>
      </c>
      <c r="C98" s="4">
        <f>Table3[[#This Row],[Clicks]]/Table3[[#This Row],[Impressions]]</f>
        <v>1.6043256997455471E-2</v>
      </c>
      <c r="D98" s="4">
        <f>Table3[[#This Row],[Conversions]]/Table3[[#This Row],[Clicks]]</f>
        <v>0.1662172878667724</v>
      </c>
      <c r="E98" s="4">
        <f>(Table3[[#This Row],[Revenue Generated ($)]]-Table3[[#This Row],[Campaign Spend ($)]])/Table3[[#This Row],[Campaign Spend ($)]]</f>
        <v>3.5827067669172932</v>
      </c>
      <c r="F98" s="5">
        <f>Table3[[#This Row],[Campaign Spend ($)]]/Table3[[#This Row],[Engagements]]</f>
        <v>3.7047353760445684E-2</v>
      </c>
    </row>
    <row r="99" spans="1:6" x14ac:dyDescent="0.3">
      <c r="A99" t="s">
        <v>109</v>
      </c>
      <c r="B99" s="4">
        <f>Table3[[#This Row],[Engagements]]/Table3[[#This Row],[Impressions]]</f>
        <v>9.1367359798361691E-2</v>
      </c>
      <c r="C99" s="4">
        <f>Table3[[#This Row],[Clicks]]/Table3[[#This Row],[Impressions]]</f>
        <v>1.6049149338374293E-2</v>
      </c>
      <c r="D99" s="4">
        <f>Table3[[#This Row],[Conversions]]/Table3[[#This Row],[Clicks]]</f>
        <v>0.16623478602277189</v>
      </c>
      <c r="E99" s="4">
        <f>(Table3[[#This Row],[Revenue Generated ($)]]-Table3[[#This Row],[Campaign Spend ($)]])/Table3[[#This Row],[Campaign Spend ($)]]</f>
        <v>3.5828677839851024</v>
      </c>
      <c r="F99" s="5">
        <f>Table3[[#This Row],[Campaign Spend ($)]]/Table3[[#This Row],[Engagements]]</f>
        <v>3.7034482758620688E-2</v>
      </c>
    </row>
    <row r="100" spans="1:6" x14ac:dyDescent="0.3">
      <c r="A100" t="s">
        <v>110</v>
      </c>
      <c r="B100" s="4">
        <f>Table3[[#This Row],[Engagements]]/Table3[[#This Row],[Impressions]]</f>
        <v>9.1385767790262168E-2</v>
      </c>
      <c r="C100" s="4">
        <f>Table3[[#This Row],[Clicks]]/Table3[[#This Row],[Impressions]]</f>
        <v>1.6054931335830212E-2</v>
      </c>
      <c r="D100" s="4">
        <f>Table3[[#This Row],[Conversions]]/Table3[[#This Row],[Clicks]]</f>
        <v>0.16625194401244167</v>
      </c>
      <c r="E100" s="4">
        <f>(Table3[[#This Row],[Revenue Generated ($)]]-Table3[[#This Row],[Campaign Spend ($)]])/Table3[[#This Row],[Campaign Spend ($)]]</f>
        <v>3.5830258302583027</v>
      </c>
      <c r="F100" s="5">
        <f>Table3[[#This Row],[Campaign Spend ($)]]/Table3[[#This Row],[Engagements]]</f>
        <v>3.702185792349727E-2</v>
      </c>
    </row>
    <row r="101" spans="1:6" x14ac:dyDescent="0.3">
      <c r="A101" t="s">
        <v>111</v>
      </c>
      <c r="B101" s="4">
        <f>Table3[[#This Row],[Engagements]]/Table3[[#This Row],[Impressions]]</f>
        <v>9.1403834260977118E-2</v>
      </c>
      <c r="C101" s="4">
        <f>Table3[[#This Row],[Clicks]]/Table3[[#This Row],[Impressions]]</f>
        <v>1.606060606060606E-2</v>
      </c>
      <c r="D101" s="4">
        <f>Table3[[#This Row],[Conversions]]/Table3[[#This Row],[Clicks]]</f>
        <v>0.16626877165960724</v>
      </c>
      <c r="E101" s="4">
        <f>(Table3[[#This Row],[Revenue Generated ($)]]-Table3[[#This Row],[Campaign Spend ($)]])/Table3[[#This Row],[Campaign Spend ($)]]</f>
        <v>3.5831809872029252</v>
      </c>
      <c r="F101" s="5">
        <f>Table3[[#This Row],[Campaign Spend ($)]]/Table3[[#This Row],[Engagements]]</f>
        <v>3.7009472259810557E-2</v>
      </c>
    </row>
    <row r="102" spans="1:6" x14ac:dyDescent="0.3">
      <c r="A102" t="s">
        <v>112</v>
      </c>
      <c r="B102" s="4">
        <f>Table3[[#This Row],[Engagements]]/Table3[[#This Row],[Impressions]]</f>
        <v>9.1421568627450975E-2</v>
      </c>
      <c r="C102" s="4">
        <f>Table3[[#This Row],[Clicks]]/Table3[[#This Row],[Impressions]]</f>
        <v>1.6066176470588237E-2</v>
      </c>
      <c r="D102" s="4">
        <f>Table3[[#This Row],[Conversions]]/Table3[[#This Row],[Clicks]]</f>
        <v>0.16628527841342486</v>
      </c>
      <c r="E102" s="4">
        <f>(Table3[[#This Row],[Revenue Generated ($)]]-Table3[[#This Row],[Campaign Spend ($)]])/Table3[[#This Row],[Campaign Spend ($)]]</f>
        <v>3.5833333333333335</v>
      </c>
      <c r="F102" s="5">
        <f>Table3[[#This Row],[Campaign Spend ($)]]/Table3[[#This Row],[Engagements]]</f>
        <v>3.6997319034852545E-2</v>
      </c>
    </row>
    <row r="103" spans="1:6" x14ac:dyDescent="0.3">
      <c r="A103" t="s">
        <v>113</v>
      </c>
      <c r="B103" s="4">
        <f>Table3[[#This Row],[Engagements]]/Table3[[#This Row],[Impressions]]</f>
        <v>9.143897996357013E-2</v>
      </c>
      <c r="C103" s="4">
        <f>Table3[[#This Row],[Clicks]]/Table3[[#This Row],[Impressions]]</f>
        <v>1.607164541590771E-2</v>
      </c>
      <c r="D103" s="4">
        <f>Table3[[#This Row],[Conversions]]/Table3[[#This Row],[Clicks]]</f>
        <v>0.16630147336607481</v>
      </c>
      <c r="E103" s="4">
        <f>(Table3[[#This Row],[Revenue Generated ($)]]-Table3[[#This Row],[Campaign Spend ($)]])/Table3[[#This Row],[Campaign Spend ($)]]</f>
        <v>3.5834829443447038</v>
      </c>
      <c r="F103" s="5">
        <f>Table3[[#This Row],[Campaign Spend ($)]]/Table3[[#This Row],[Engagements]]</f>
        <v>3.6985391766268264E-2</v>
      </c>
    </row>
    <row r="104" spans="1:6" x14ac:dyDescent="0.3">
      <c r="A104" t="s">
        <v>114</v>
      </c>
      <c r="B104" s="4">
        <f>Table3[[#This Row],[Engagements]]/Table3[[#This Row],[Impressions]]</f>
        <v>9.1456077015643802E-2</v>
      </c>
      <c r="C104" s="4">
        <f>Table3[[#This Row],[Clicks]]/Table3[[#This Row],[Impressions]]</f>
        <v>1.6077015643802647E-2</v>
      </c>
      <c r="D104" s="4">
        <f>Table3[[#This Row],[Conversions]]/Table3[[#This Row],[Clicks]]</f>
        <v>0.16631736526946109</v>
      </c>
      <c r="E104" s="4">
        <f>(Table3[[#This Row],[Revenue Generated ($)]]-Table3[[#This Row],[Campaign Spend ($)]])/Table3[[#This Row],[Campaign Spend ($)]]</f>
        <v>3.5836298932384341</v>
      </c>
      <c r="F104" s="5">
        <f>Table3[[#This Row],[Campaign Spend ($)]]/Table3[[#This Row],[Engagements]]</f>
        <v>3.6973684210526318E-2</v>
      </c>
    </row>
    <row r="105" spans="1:6" x14ac:dyDescent="0.3">
      <c r="A105" t="s">
        <v>115</v>
      </c>
      <c r="B105" s="4">
        <f>Table3[[#This Row],[Engagements]]/Table3[[#This Row],[Impressions]]</f>
        <v>9.1472868217054262E-2</v>
      </c>
      <c r="C105" s="4">
        <f>Table3[[#This Row],[Clicks]]/Table3[[#This Row],[Impressions]]</f>
        <v>1.6082289803220035E-2</v>
      </c>
      <c r="D105" s="4">
        <f>Table3[[#This Row],[Conversions]]/Table3[[#This Row],[Clicks]]</f>
        <v>0.16633296255098257</v>
      </c>
      <c r="E105" s="4">
        <f>(Table3[[#This Row],[Revenue Generated ($)]]-Table3[[#This Row],[Campaign Spend ($)]])/Table3[[#This Row],[Campaign Spend ($)]]</f>
        <v>3.5837742504409169</v>
      </c>
      <c r="F105" s="5">
        <f>Table3[[#This Row],[Campaign Spend ($)]]/Table3[[#This Row],[Engagements]]</f>
        <v>3.6962190352020863E-2</v>
      </c>
    </row>
    <row r="106" spans="1:6" x14ac:dyDescent="0.3">
      <c r="A106" t="s">
        <v>116</v>
      </c>
      <c r="B106" s="4">
        <f>Table3[[#This Row],[Engagements]]/Table3[[#This Row],[Impressions]]</f>
        <v>9.1489361702127653E-2</v>
      </c>
      <c r="C106" s="4">
        <f>Table3[[#This Row],[Clicks]]/Table3[[#This Row],[Impressions]]</f>
        <v>1.6087470449172577E-2</v>
      </c>
      <c r="D106" s="4">
        <f>Table3[[#This Row],[Conversions]]/Table3[[#This Row],[Clicks]]</f>
        <v>0.16634827332843496</v>
      </c>
      <c r="E106" s="4">
        <f>(Table3[[#This Row],[Revenue Generated ($)]]-Table3[[#This Row],[Campaign Spend ($)]])/Table3[[#This Row],[Campaign Spend ($)]]</f>
        <v>3.5839160839160837</v>
      </c>
      <c r="F106" s="5">
        <f>Table3[[#This Row],[Campaign Spend ($)]]/Table3[[#This Row],[Engagements]]</f>
        <v>3.6950904392764855E-2</v>
      </c>
    </row>
    <row r="107" spans="1:6" x14ac:dyDescent="0.3">
      <c r="A107" t="s">
        <v>117</v>
      </c>
      <c r="B107" s="4">
        <f>Table3[[#This Row],[Engagements]]/Table3[[#This Row],[Impressions]]</f>
        <v>9.1505565319273577E-2</v>
      </c>
      <c r="C107" s="4">
        <f>Table3[[#This Row],[Clicks]]/Table3[[#This Row],[Impressions]]</f>
        <v>1.6092560046865847E-2</v>
      </c>
      <c r="D107" s="4">
        <f>Table3[[#This Row],[Conversions]]/Table3[[#This Row],[Clicks]]</f>
        <v>0.16636330542409902</v>
      </c>
      <c r="E107" s="4">
        <f>(Table3[[#This Row],[Revenue Generated ($)]]-Table3[[#This Row],[Campaign Spend ($)]])/Table3[[#This Row],[Campaign Spend ($)]]</f>
        <v>3.584055459272097</v>
      </c>
      <c r="F107" s="5">
        <f>Table3[[#This Row],[Campaign Spend ($)]]/Table3[[#This Row],[Engagements]]</f>
        <v>3.6939820742637644E-2</v>
      </c>
    </row>
    <row r="108" spans="1:6" x14ac:dyDescent="0.3">
      <c r="A108" t="s">
        <v>118</v>
      </c>
      <c r="B108" s="4">
        <f>Table3[[#This Row],[Engagements]]/Table3[[#This Row],[Impressions]]</f>
        <v>9.1521486643437858E-2</v>
      </c>
      <c r="C108" s="4">
        <f>Table3[[#This Row],[Clicks]]/Table3[[#This Row],[Impressions]]</f>
        <v>1.6097560975609757E-2</v>
      </c>
      <c r="D108" s="4">
        <f>Table3[[#This Row],[Conversions]]/Table3[[#This Row],[Clicks]]</f>
        <v>0.16637806637806637</v>
      </c>
      <c r="E108" s="4">
        <f>(Table3[[#This Row],[Revenue Generated ($)]]-Table3[[#This Row],[Campaign Spend ($)]])/Table3[[#This Row],[Campaign Spend ($)]]</f>
        <v>3.5841924398625431</v>
      </c>
      <c r="F108" s="5">
        <f>Table3[[#This Row],[Campaign Spend ($)]]/Table3[[#This Row],[Engagements]]</f>
        <v>3.6928934010152285E-2</v>
      </c>
    </row>
    <row r="109" spans="1:6" x14ac:dyDescent="0.3">
      <c r="A109" t="s">
        <v>119</v>
      </c>
      <c r="B109" s="4">
        <f>Table3[[#This Row],[Engagements]]/Table3[[#This Row],[Impressions]]</f>
        <v>9.1537132987910191E-2</v>
      </c>
      <c r="C109" s="4">
        <f>Table3[[#This Row],[Clicks]]/Table3[[#This Row],[Impressions]]</f>
        <v>1.6102475532527347E-2</v>
      </c>
      <c r="D109" s="4">
        <f>Table3[[#This Row],[Conversions]]/Table3[[#This Row],[Clicks]]</f>
        <v>0.16639256346085091</v>
      </c>
      <c r="E109" s="4">
        <f>(Table3[[#This Row],[Revenue Generated ($)]]-Table3[[#This Row],[Campaign Spend ($)]])/Table3[[#This Row],[Campaign Spend ($)]]</f>
        <v>3.5843270868824533</v>
      </c>
      <c r="F109" s="5">
        <f>Table3[[#This Row],[Campaign Spend ($)]]/Table3[[#This Row],[Engagements]]</f>
        <v>3.6918238993710689E-2</v>
      </c>
    </row>
    <row r="110" spans="1:6" x14ac:dyDescent="0.3">
      <c r="A110" t="s">
        <v>120</v>
      </c>
      <c r="B110" s="4">
        <f>Table3[[#This Row],[Engagements]]/Table3[[#This Row],[Impressions]]</f>
        <v>9.1552511415525117E-2</v>
      </c>
      <c r="C110" s="4">
        <f>Table3[[#This Row],[Clicks]]/Table3[[#This Row],[Impressions]]</f>
        <v>1.6107305936073058E-2</v>
      </c>
      <c r="D110" s="4">
        <f>Table3[[#This Row],[Conversions]]/Table3[[#This Row],[Clicks]]</f>
        <v>0.16640680368532956</v>
      </c>
      <c r="E110" s="4">
        <f>(Table3[[#This Row],[Revenue Generated ($)]]-Table3[[#This Row],[Campaign Spend ($)]])/Table3[[#This Row],[Campaign Spend ($)]]</f>
        <v>3.5844594594594597</v>
      </c>
      <c r="F110" s="5">
        <f>Table3[[#This Row],[Campaign Spend ($)]]/Table3[[#This Row],[Engagements]]</f>
        <v>3.6907730673316708E-2</v>
      </c>
    </row>
    <row r="111" spans="1:6" x14ac:dyDescent="0.3">
      <c r="A111" t="s">
        <v>121</v>
      </c>
      <c r="B111" s="4">
        <f>Table3[[#This Row],[Engagements]]/Table3[[#This Row],[Impressions]]</f>
        <v>9.1567628749292584E-2</v>
      </c>
      <c r="C111" s="4">
        <f>Table3[[#This Row],[Clicks]]/Table3[[#This Row],[Impressions]]</f>
        <v>1.6112054329371815E-2</v>
      </c>
      <c r="D111" s="4">
        <f>Table3[[#This Row],[Conversions]]/Table3[[#This Row],[Clicks]]</f>
        <v>0.16642079381805408</v>
      </c>
      <c r="E111" s="4">
        <f>(Table3[[#This Row],[Revenue Generated ($)]]-Table3[[#This Row],[Campaign Spend ($)]])/Table3[[#This Row],[Campaign Spend ($)]]</f>
        <v>3.5845896147403686</v>
      </c>
      <c r="F111" s="5">
        <f>Table3[[#This Row],[Campaign Spend ($)]]/Table3[[#This Row],[Engagements]]</f>
        <v>3.6897404202719405E-2</v>
      </c>
    </row>
    <row r="112" spans="1:6" x14ac:dyDescent="0.3">
      <c r="A112" t="s">
        <v>122</v>
      </c>
      <c r="B112" s="4">
        <f>Table3[[#This Row],[Engagements]]/Table3[[#This Row],[Impressions]]</f>
        <v>9.1582491582491585E-2</v>
      </c>
      <c r="C112" s="4">
        <f>Table3[[#This Row],[Clicks]]/Table3[[#This Row],[Impressions]]</f>
        <v>1.6116722783389451E-2</v>
      </c>
      <c r="D112" s="4">
        <f>Table3[[#This Row],[Conversions]]/Table3[[#This Row],[Clicks]]</f>
        <v>0.16643454038997216</v>
      </c>
      <c r="E112" s="4">
        <f>(Table3[[#This Row],[Revenue Generated ($)]]-Table3[[#This Row],[Campaign Spend ($)]])/Table3[[#This Row],[Campaign Spend ($)]]</f>
        <v>3.5847176079734218</v>
      </c>
      <c r="F112" s="5">
        <f>Table3[[#This Row],[Campaign Spend ($)]]/Table3[[#This Row],[Engagements]]</f>
        <v>3.6887254901960785E-2</v>
      </c>
    </row>
    <row r="113" spans="1:6" x14ac:dyDescent="0.3">
      <c r="A113" t="s">
        <v>123</v>
      </c>
      <c r="B113" s="4">
        <f>Table3[[#This Row],[Engagements]]/Table3[[#This Row],[Impressions]]</f>
        <v>9.1597106288258207E-2</v>
      </c>
      <c r="C113" s="4">
        <f>Table3[[#This Row],[Clicks]]/Table3[[#This Row],[Impressions]]</f>
        <v>1.6121313299944352E-2</v>
      </c>
      <c r="D113" s="4">
        <f>Table3[[#This Row],[Conversions]]/Table3[[#This Row],[Clicks]]</f>
        <v>0.16644804970659302</v>
      </c>
      <c r="E113" s="4">
        <f>(Table3[[#This Row],[Revenue Generated ($)]]-Table3[[#This Row],[Campaign Spend ($)]])/Table3[[#This Row],[Campaign Spend ($)]]</f>
        <v>3.5848434925864909</v>
      </c>
      <c r="F113" s="5">
        <f>Table3[[#This Row],[Campaign Spend ($)]]/Table3[[#This Row],[Engagements]]</f>
        <v>3.6877278250303763E-2</v>
      </c>
    </row>
    <row r="114" spans="1:6" x14ac:dyDescent="0.3">
      <c r="A114" t="s">
        <v>124</v>
      </c>
      <c r="B114" s="4">
        <f>Table3[[#This Row],[Engagements]]/Table3[[#This Row],[Impressions]]</f>
        <v>9.1611479028697568E-2</v>
      </c>
      <c r="C114" s="4">
        <f>Table3[[#This Row],[Clicks]]/Table3[[#This Row],[Impressions]]</f>
        <v>1.6125827814569536E-2</v>
      </c>
      <c r="D114" s="4">
        <f>Table3[[#This Row],[Conversions]]/Table3[[#This Row],[Clicks]]</f>
        <v>0.16646132785763176</v>
      </c>
      <c r="E114" s="4">
        <f>(Table3[[#This Row],[Revenue Generated ($)]]-Table3[[#This Row],[Campaign Spend ($)]])/Table3[[#This Row],[Campaign Spend ($)]]</f>
        <v>3.5849673202614381</v>
      </c>
      <c r="F114" s="5">
        <f>Table3[[#This Row],[Campaign Spend ($)]]/Table3[[#This Row],[Engagements]]</f>
        <v>3.6867469879518069E-2</v>
      </c>
    </row>
    <row r="115" spans="1:6" x14ac:dyDescent="0.3">
      <c r="A115" t="s">
        <v>125</v>
      </c>
      <c r="B115" s="4">
        <f>Table3[[#This Row],[Engagements]]/Table3[[#This Row],[Impressions]]</f>
        <v>9.1625615763546803E-2</v>
      </c>
      <c r="C115" s="4">
        <f>Table3[[#This Row],[Clicks]]/Table3[[#This Row],[Impressions]]</f>
        <v>1.6130268199233716E-2</v>
      </c>
      <c r="D115" s="4">
        <f>Table3[[#This Row],[Conversions]]/Table3[[#This Row],[Clicks]]</f>
        <v>0.16647438072616219</v>
      </c>
      <c r="E115" s="4">
        <f>(Table3[[#This Row],[Revenue Generated ($)]]-Table3[[#This Row],[Campaign Spend ($)]])/Table3[[#This Row],[Campaign Spend ($)]]</f>
        <v>3.5850891410048624</v>
      </c>
      <c r="F115" s="5">
        <f>Table3[[#This Row],[Campaign Spend ($)]]/Table3[[#This Row],[Engagements]]</f>
        <v>3.6857825567502986E-2</v>
      </c>
    </row>
    <row r="116" spans="1:6" x14ac:dyDescent="0.3">
      <c r="A116" t="s">
        <v>126</v>
      </c>
      <c r="B116" s="4">
        <f>Table3[[#This Row],[Engagements]]/Table3[[#This Row],[Impressions]]</f>
        <v>9.1639522258414763E-2</v>
      </c>
      <c r="C116" s="4">
        <f>Table3[[#This Row],[Clicks]]/Table3[[#This Row],[Impressions]]</f>
        <v>1.6134636264929423E-2</v>
      </c>
      <c r="D116" s="4">
        <f>Table3[[#This Row],[Conversions]]/Table3[[#This Row],[Clicks]]</f>
        <v>0.1664872139973082</v>
      </c>
      <c r="E116" s="4">
        <f>(Table3[[#This Row],[Revenue Generated ($)]]-Table3[[#This Row],[Campaign Spend ($)]])/Table3[[#This Row],[Campaign Spend ($)]]</f>
        <v>3.585209003215434</v>
      </c>
      <c r="F116" s="5">
        <f>Table3[[#This Row],[Campaign Spend ($)]]/Table3[[#This Row],[Engagements]]</f>
        <v>3.6848341232227487E-2</v>
      </c>
    </row>
    <row r="117" spans="1:6" x14ac:dyDescent="0.3">
      <c r="A117" t="s">
        <v>127</v>
      </c>
      <c r="B117" s="4">
        <f>Table3[[#This Row],[Engagements]]/Table3[[#This Row],[Impressions]]</f>
        <v>9.1653204092622509E-2</v>
      </c>
      <c r="C117" s="4">
        <f>Table3[[#This Row],[Clicks]]/Table3[[#This Row],[Impressions]]</f>
        <v>1.6138933764135704E-2</v>
      </c>
      <c r="D117" s="4">
        <f>Table3[[#This Row],[Conversions]]/Table3[[#This Row],[Clicks]]</f>
        <v>0.16649983316649983</v>
      </c>
      <c r="E117" s="4">
        <f>(Table3[[#This Row],[Revenue Generated ($)]]-Table3[[#This Row],[Campaign Spend ($)]])/Table3[[#This Row],[Campaign Spend ($)]]</f>
        <v>3.5853269537480066</v>
      </c>
      <c r="F117" s="5">
        <f>Table3[[#This Row],[Campaign Spend ($)]]/Table3[[#This Row],[Engagements]]</f>
        <v>3.6839012925969444E-2</v>
      </c>
    </row>
    <row r="118" spans="1:6" x14ac:dyDescent="0.3">
      <c r="A118" t="s">
        <v>128</v>
      </c>
      <c r="B118" s="4">
        <f>Table3[[#This Row],[Engagements]]/Table3[[#This Row],[Impressions]]</f>
        <v>9.166666666666666E-2</v>
      </c>
      <c r="C118" s="4">
        <f>Table3[[#This Row],[Clicks]]/Table3[[#This Row],[Impressions]]</f>
        <v>1.6143162393162394E-2</v>
      </c>
      <c r="D118" s="4">
        <f>Table3[[#This Row],[Conversions]]/Table3[[#This Row],[Clicks]]</f>
        <v>0.16651224354731967</v>
      </c>
      <c r="E118" s="4">
        <f>(Table3[[#This Row],[Revenue Generated ($)]]-Table3[[#This Row],[Campaign Spend ($)]])/Table3[[#This Row],[Campaign Spend ($)]]</f>
        <v>3.5854430379746836</v>
      </c>
      <c r="F118" s="5">
        <f>Table3[[#This Row],[Campaign Spend ($)]]/Table3[[#This Row],[Engagements]]</f>
        <v>3.6829836829836829E-2</v>
      </c>
    </row>
    <row r="119" spans="1:6" x14ac:dyDescent="0.3">
      <c r="A119" t="s">
        <v>129</v>
      </c>
      <c r="B119" s="4">
        <f>Table3[[#This Row],[Engagements]]/Table3[[#This Row],[Impressions]]</f>
        <v>9.1679915209326973E-2</v>
      </c>
      <c r="C119" s="4">
        <f>Table3[[#This Row],[Clicks]]/Table3[[#This Row],[Impressions]]</f>
        <v>1.6147323794382617E-2</v>
      </c>
      <c r="D119" s="4">
        <f>Table3[[#This Row],[Conversions]]/Table3[[#This Row],[Clicks]]</f>
        <v>0.16652445027896293</v>
      </c>
      <c r="E119" s="4">
        <f>(Table3[[#This Row],[Revenue Generated ($)]]-Table3[[#This Row],[Campaign Spend ($)]])/Table3[[#This Row],[Campaign Spend ($)]]</f>
        <v>3.5855572998430141</v>
      </c>
      <c r="F119" s="5">
        <f>Table3[[#This Row],[Campaign Spend ($)]]/Table3[[#This Row],[Engagements]]</f>
        <v>3.6820809248554916E-2</v>
      </c>
    </row>
    <row r="120" spans="1:6" x14ac:dyDescent="0.3">
      <c r="A120" t="s">
        <v>130</v>
      </c>
      <c r="B120" s="4">
        <f>Table3[[#This Row],[Engagements]]/Table3[[#This Row],[Impressions]]</f>
        <v>9.1692954784437439E-2</v>
      </c>
      <c r="C120" s="4">
        <f>Table3[[#This Row],[Clicks]]/Table3[[#This Row],[Impressions]]</f>
        <v>1.6151419558359623E-2</v>
      </c>
      <c r="D120" s="4">
        <f>Table3[[#This Row],[Conversions]]/Table3[[#This Row],[Clicks]]</f>
        <v>0.16653645833333333</v>
      </c>
      <c r="E120" s="4">
        <f>(Table3[[#This Row],[Revenue Generated ($)]]-Table3[[#This Row],[Campaign Spend ($)]])/Table3[[#This Row],[Campaign Spend ($)]]</f>
        <v>3.5856697819314642</v>
      </c>
      <c r="F120" s="5">
        <f>Table3[[#This Row],[Campaign Spend ($)]]/Table3[[#This Row],[Engagements]]</f>
        <v>3.6811926605504586E-2</v>
      </c>
    </row>
    <row r="121" spans="1:6" x14ac:dyDescent="0.3">
      <c r="A121" t="s">
        <v>131</v>
      </c>
      <c r="B121" s="4">
        <f>Table3[[#This Row],[Engagements]]/Table3[[#This Row],[Impressions]]</f>
        <v>9.1705790297339593E-2</v>
      </c>
      <c r="C121" s="4">
        <f>Table3[[#This Row],[Clicks]]/Table3[[#This Row],[Impressions]]</f>
        <v>1.6155451225873762E-2</v>
      </c>
      <c r="D121" s="4">
        <f>Table3[[#This Row],[Conversions]]/Table3[[#This Row],[Clicks]]</f>
        <v>0.1665482725217953</v>
      </c>
      <c r="E121" s="4">
        <f>(Table3[[#This Row],[Revenue Generated ($)]]-Table3[[#This Row],[Campaign Spend ($)]])/Table3[[#This Row],[Campaign Spend ($)]]</f>
        <v>3.5857805255023183</v>
      </c>
      <c r="F121" s="5">
        <f>Table3[[#This Row],[Campaign Spend ($)]]/Table3[[#This Row],[Engagements]]</f>
        <v>3.6803185437997724E-2</v>
      </c>
    </row>
    <row r="122" spans="1:6" x14ac:dyDescent="0.3">
      <c r="A122" t="s">
        <v>132</v>
      </c>
      <c r="B122" s="4">
        <f>Table3[[#This Row],[Engagements]]/Table3[[#This Row],[Impressions]]</f>
        <v>9.1718426501035191E-2</v>
      </c>
      <c r="C122" s="4">
        <f>Table3[[#This Row],[Clicks]]/Table3[[#This Row],[Impressions]]</f>
        <v>1.6159420289855071E-2</v>
      </c>
      <c r="D122" s="4">
        <f>Table3[[#This Row],[Conversions]]/Table3[[#This Row],[Clicks]]</f>
        <v>0.16655989750160155</v>
      </c>
      <c r="E122" s="4">
        <f>(Table3[[#This Row],[Revenue Generated ($)]]-Table3[[#This Row],[Campaign Spend ($)]])/Table3[[#This Row],[Campaign Spend ($)]]</f>
        <v>3.5858895705521472</v>
      </c>
      <c r="F122" s="5">
        <f>Table3[[#This Row],[Campaign Spend ($)]]/Table3[[#This Row],[Engagements]]</f>
        <v>3.6794582392776526E-2</v>
      </c>
    </row>
    <row r="123" spans="1:6" x14ac:dyDescent="0.3">
      <c r="A123" t="s">
        <v>133</v>
      </c>
      <c r="B123" s="4">
        <f>Table3[[#This Row],[Engagements]]/Table3[[#This Row],[Impressions]]</f>
        <v>9.1730868002054447E-2</v>
      </c>
      <c r="C123" s="4">
        <f>Table3[[#This Row],[Clicks]]/Table3[[#This Row],[Impressions]]</f>
        <v>1.6163328197226504E-2</v>
      </c>
      <c r="D123" s="4">
        <f>Table3[[#This Row],[Conversions]]/Table3[[#This Row],[Clicks]]</f>
        <v>0.16657133778201461</v>
      </c>
      <c r="E123" s="4">
        <f>(Table3[[#This Row],[Revenue Generated ($)]]-Table3[[#This Row],[Campaign Spend ($)]])/Table3[[#This Row],[Campaign Spend ($)]]</f>
        <v>3.5859969558599696</v>
      </c>
      <c r="F123" s="5">
        <f>Table3[[#This Row],[Campaign Spend ($)]]/Table3[[#This Row],[Engagements]]</f>
        <v>3.6786114221724522E-2</v>
      </c>
    </row>
    <row r="124" spans="1:6" x14ac:dyDescent="0.3">
      <c r="A124" t="s">
        <v>134</v>
      </c>
      <c r="B124" s="4">
        <f>Table3[[#This Row],[Engagements]]/Table3[[#This Row],[Impressions]]</f>
        <v>9.1743119266055051E-2</v>
      </c>
      <c r="C124" s="4">
        <f>Table3[[#This Row],[Clicks]]/Table3[[#This Row],[Impressions]]</f>
        <v>1.6167176350662588E-2</v>
      </c>
      <c r="D124" s="4">
        <f>Table3[[#This Row],[Conversions]]/Table3[[#This Row],[Clicks]]</f>
        <v>0.16658259773013873</v>
      </c>
      <c r="E124" s="4">
        <f>(Table3[[#This Row],[Revenue Generated ($)]]-Table3[[#This Row],[Campaign Spend ($)]])/Table3[[#This Row],[Campaign Spend ($)]]</f>
        <v>3.5861027190332324</v>
      </c>
      <c r="F124" s="5">
        <f>Table3[[#This Row],[Campaign Spend ($)]]/Table3[[#This Row],[Engagements]]</f>
        <v>3.6777777777777777E-2</v>
      </c>
    </row>
    <row r="125" spans="1:6" x14ac:dyDescent="0.3">
      <c r="A125" t="s">
        <v>135</v>
      </c>
      <c r="B125" s="4">
        <f>Table3[[#This Row],[Engagements]]/Table3[[#This Row],[Impressions]]</f>
        <v>9.1755184623166411E-2</v>
      </c>
      <c r="C125" s="4">
        <f>Table3[[#This Row],[Clicks]]/Table3[[#This Row],[Impressions]]</f>
        <v>1.6170966110268081E-2</v>
      </c>
      <c r="D125" s="4">
        <f>Table3[[#This Row],[Conversions]]/Table3[[#This Row],[Clicks]]</f>
        <v>0.16659368157647794</v>
      </c>
      <c r="E125" s="4">
        <f>(Table3[[#This Row],[Revenue Generated ($)]]-Table3[[#This Row],[Campaign Spend ($)]])/Table3[[#This Row],[Campaign Spend ($)]]</f>
        <v>3.5862068965517242</v>
      </c>
      <c r="F125" s="5">
        <f>Table3[[#This Row],[Campaign Spend ($)]]/Table3[[#This Row],[Engagements]]</f>
        <v>3.6769570011025356E-2</v>
      </c>
    </row>
    <row r="126" spans="1:6" x14ac:dyDescent="0.3">
      <c r="A126" t="s">
        <v>136</v>
      </c>
      <c r="B126" s="4">
        <f>Table3[[#This Row],[Engagements]]/Table3[[#This Row],[Impressions]]</f>
        <v>9.1767068273092375E-2</v>
      </c>
      <c r="C126" s="4">
        <f>Table3[[#This Row],[Clicks]]/Table3[[#This Row],[Impressions]]</f>
        <v>1.6174698795180725E-2</v>
      </c>
      <c r="D126" s="4">
        <f>Table3[[#This Row],[Conversions]]/Table3[[#This Row],[Clicks]]</f>
        <v>0.16660459342023587</v>
      </c>
      <c r="E126" s="4">
        <f>(Table3[[#This Row],[Revenue Generated ($)]]-Table3[[#This Row],[Campaign Spend ($)]])/Table3[[#This Row],[Campaign Spend ($)]]</f>
        <v>3.5863095238095237</v>
      </c>
      <c r="F126" s="5">
        <f>Table3[[#This Row],[Campaign Spend ($)]]/Table3[[#This Row],[Engagements]]</f>
        <v>3.6761487964989056E-2</v>
      </c>
    </row>
    <row r="127" spans="1:6" x14ac:dyDescent="0.3">
      <c r="A127" t="s">
        <v>137</v>
      </c>
      <c r="B127" s="4">
        <f>Table3[[#This Row],[Engagements]]/Table3[[#This Row],[Impressions]]</f>
        <v>9.1778774289985057E-2</v>
      </c>
      <c r="C127" s="4">
        <f>Table3[[#This Row],[Clicks]]/Table3[[#This Row],[Impressions]]</f>
        <v>1.6178375685102143E-2</v>
      </c>
      <c r="D127" s="4">
        <f>Table3[[#This Row],[Conversions]]/Table3[[#This Row],[Clicks]]</f>
        <v>0.16661533723437019</v>
      </c>
      <c r="E127" s="4">
        <f>(Table3[[#This Row],[Revenue Generated ($)]]-Table3[[#This Row],[Campaign Spend ($)]])/Table3[[#This Row],[Campaign Spend ($)]]</f>
        <v>3.5864106351550959</v>
      </c>
      <c r="F127" s="5">
        <f>Table3[[#This Row],[Campaign Spend ($)]]/Table3[[#This Row],[Engagements]]</f>
        <v>3.6753528773072745E-2</v>
      </c>
    </row>
    <row r="128" spans="1:6" x14ac:dyDescent="0.3">
      <c r="A128" t="s">
        <v>138</v>
      </c>
      <c r="B128" s="4">
        <f>Table3[[#This Row],[Engagements]]/Table3[[#This Row],[Impressions]]</f>
        <v>9.1790306627101872E-2</v>
      </c>
      <c r="C128" s="4">
        <f>Table3[[#This Row],[Clicks]]/Table3[[#This Row],[Impressions]]</f>
        <v>1.6181998021760634E-2</v>
      </c>
      <c r="D128" s="4">
        <f>Table3[[#This Row],[Conversions]]/Table3[[#This Row],[Clicks]]</f>
        <v>0.16662591687041564</v>
      </c>
      <c r="E128" s="4">
        <f>(Table3[[#This Row],[Revenue Generated ($)]]-Table3[[#This Row],[Campaign Spend ($)]])/Table3[[#This Row],[Campaign Spend ($)]]</f>
        <v>3.5865102639296187</v>
      </c>
      <c r="F128" s="5">
        <f>Table3[[#This Row],[Campaign Spend ($)]]/Table3[[#This Row],[Engagements]]</f>
        <v>3.6745689655172414E-2</v>
      </c>
    </row>
    <row r="129" spans="1:6" x14ac:dyDescent="0.3">
      <c r="A129" t="s">
        <v>139</v>
      </c>
      <c r="B129" s="4">
        <f>Table3[[#This Row],[Engagements]]/Table3[[#This Row],[Impressions]]</f>
        <v>9.1801669121256757E-2</v>
      </c>
      <c r="C129" s="4">
        <f>Table3[[#This Row],[Clicks]]/Table3[[#This Row],[Impressions]]</f>
        <v>1.6185567010309279E-2</v>
      </c>
      <c r="D129" s="4">
        <f>Table3[[#This Row],[Conversions]]/Table3[[#This Row],[Clicks]]</f>
        <v>0.16663633606308764</v>
      </c>
      <c r="E129" s="4">
        <f>(Table3[[#This Row],[Revenue Generated ($)]]-Table3[[#This Row],[Campaign Spend ($)]])/Table3[[#This Row],[Campaign Spend ($)]]</f>
        <v>3.5866084425036391</v>
      </c>
      <c r="F129" s="5">
        <f>Table3[[#This Row],[Campaign Spend ($)]]/Table3[[#This Row],[Engagements]]</f>
        <v>3.67379679144385E-2</v>
      </c>
    </row>
    <row r="130" spans="1:6" x14ac:dyDescent="0.3">
      <c r="A130" t="s">
        <v>140</v>
      </c>
      <c r="B130" s="4">
        <f>Table3[[#This Row],[Engagements]]/Table3[[#This Row],[Impressions]]</f>
        <v>9.1812865497076027E-2</v>
      </c>
      <c r="C130" s="4">
        <f>Table3[[#This Row],[Clicks]]/Table3[[#This Row],[Impressions]]</f>
        <v>1.6189083820662767E-2</v>
      </c>
      <c r="D130" s="4">
        <f>Table3[[#This Row],[Conversions]]/Table3[[#This Row],[Clicks]]</f>
        <v>0.16664659843467791</v>
      </c>
      <c r="E130" s="4">
        <f>(Table3[[#This Row],[Revenue Generated ($)]]-Table3[[#This Row],[Campaign Spend ($)]])/Table3[[#This Row],[Campaign Spend ($)]]</f>
        <v>3.5867052023121389</v>
      </c>
      <c r="F130" s="5">
        <f>Table3[[#This Row],[Campaign Spend ($)]]/Table3[[#This Row],[Engagements]]</f>
        <v>3.6730360934182589E-2</v>
      </c>
    </row>
    <row r="131" spans="1:6" x14ac:dyDescent="0.3">
      <c r="A131" t="s">
        <v>141</v>
      </c>
      <c r="B131" s="4">
        <f>Table3[[#This Row],[Engagements]]/Table3[[#This Row],[Impressions]]</f>
        <v>9.1823899371069176E-2</v>
      </c>
      <c r="C131" s="4">
        <f>Table3[[#This Row],[Clicks]]/Table3[[#This Row],[Impressions]]</f>
        <v>1.6192549588776004E-2</v>
      </c>
      <c r="D131" s="4">
        <f>Table3[[#This Row],[Conversions]]/Table3[[#This Row],[Clicks]]</f>
        <v>0.16665670749925307</v>
      </c>
      <c r="E131" s="4">
        <f>(Table3[[#This Row],[Revenue Generated ($)]]-Table3[[#This Row],[Campaign Spend ($)]])/Table3[[#This Row],[Campaign Spend ($)]]</f>
        <v>3.5868005738880919</v>
      </c>
      <c r="F131" s="5">
        <f>Table3[[#This Row],[Campaign Spend ($)]]/Table3[[#This Row],[Engagements]]</f>
        <v>3.6722866174920966E-2</v>
      </c>
    </row>
    <row r="132" spans="1:6" x14ac:dyDescent="0.3">
      <c r="A132" t="s">
        <v>142</v>
      </c>
      <c r="B132" s="4">
        <f>Table3[[#This Row],[Engagements]]/Table3[[#This Row],[Impressions]]</f>
        <v>9.1834774255523541E-2</v>
      </c>
      <c r="C132" s="4">
        <f>Table3[[#This Row],[Clicks]]/Table3[[#This Row],[Impressions]]</f>
        <v>1.6195965417867435E-2</v>
      </c>
      <c r="D132" s="4">
        <f>Table3[[#This Row],[Conversions]]/Table3[[#This Row],[Clicks]]</f>
        <v>0.16666666666666666</v>
      </c>
      <c r="E132" s="4">
        <f>(Table3[[#This Row],[Revenue Generated ($)]]-Table3[[#This Row],[Campaign Spend ($)]])/Table3[[#This Row],[Campaign Spend ($)]]</f>
        <v>3.5868945868945867</v>
      </c>
      <c r="F132" s="5">
        <f>Table3[[#This Row],[Campaign Spend ($)]]/Table3[[#This Row],[Engagements]]</f>
        <v>3.6715481171548117E-2</v>
      </c>
    </row>
    <row r="133" spans="1:6" x14ac:dyDescent="0.3">
      <c r="A133" t="s">
        <v>143</v>
      </c>
      <c r="B133" s="4">
        <f>Table3[[#This Row],[Engagements]]/Table3[[#This Row],[Impressions]]</f>
        <v>9.1845493562231761E-2</v>
      </c>
      <c r="C133" s="4">
        <f>Table3[[#This Row],[Clicks]]/Table3[[#This Row],[Impressions]]</f>
        <v>1.6199332379589891E-2</v>
      </c>
      <c r="D133" s="4">
        <f>Table3[[#This Row],[Conversions]]/Table3[[#This Row],[Clicks]]</f>
        <v>0.16667647924639387</v>
      </c>
      <c r="E133" s="4">
        <f>(Table3[[#This Row],[Revenue Generated ($)]]-Table3[[#This Row],[Campaign Spend ($)]])/Table3[[#This Row],[Campaign Spend ($)]]</f>
        <v>3.5869872701555869</v>
      </c>
      <c r="F133" s="5">
        <f>Table3[[#This Row],[Campaign Spend ($)]]/Table3[[#This Row],[Engagements]]</f>
        <v>3.6708203530633435E-2</v>
      </c>
    </row>
    <row r="134" spans="1:6" x14ac:dyDescent="0.3">
      <c r="A134" t="s">
        <v>144</v>
      </c>
      <c r="B134" s="4">
        <f>Table3[[#This Row],[Engagements]]/Table3[[#This Row],[Impressions]]</f>
        <v>9.1856060606060608E-2</v>
      </c>
      <c r="C134" s="4">
        <f>Table3[[#This Row],[Clicks]]/Table3[[#This Row],[Impressions]]</f>
        <v>1.6202651515151514E-2</v>
      </c>
      <c r="D134" s="4">
        <f>Table3[[#This Row],[Conversions]]/Table3[[#This Row],[Clicks]]</f>
        <v>0.16668614845119814</v>
      </c>
      <c r="E134" s="4">
        <f>(Table3[[#This Row],[Revenue Generated ($)]]-Table3[[#This Row],[Campaign Spend ($)]])/Table3[[#This Row],[Campaign Spend ($)]]</f>
        <v>3.5870786516853932</v>
      </c>
      <c r="F134" s="5">
        <f>Table3[[#This Row],[Campaign Spend ($)]]/Table3[[#This Row],[Engagements]]</f>
        <v>3.6701030927835054E-2</v>
      </c>
    </row>
    <row r="135" spans="1:6" x14ac:dyDescent="0.3">
      <c r="A135" t="s">
        <v>145</v>
      </c>
      <c r="B135" s="4">
        <f>Table3[[#This Row],[Engagements]]/Table3[[#This Row],[Impressions]]</f>
        <v>9.1866478608368593E-2</v>
      </c>
      <c r="C135" s="4">
        <f>Table3[[#This Row],[Clicks]]/Table3[[#This Row],[Impressions]]</f>
        <v>1.6205923836389281E-2</v>
      </c>
      <c r="D135" s="4">
        <f>Table3[[#This Row],[Conversions]]/Table3[[#This Row],[Clicks]]</f>
        <v>0.16669567740063823</v>
      </c>
      <c r="E135" s="4">
        <f>(Table3[[#This Row],[Revenue Generated ($)]]-Table3[[#This Row],[Campaign Spend ($)]])/Table3[[#This Row],[Campaign Spend ($)]]</f>
        <v>3.5871687587168757</v>
      </c>
      <c r="F135" s="5">
        <f>Table3[[#This Row],[Campaign Spend ($)]]/Table3[[#This Row],[Engagements]]</f>
        <v>3.669396110542477E-2</v>
      </c>
    </row>
    <row r="136" spans="1:6" x14ac:dyDescent="0.3">
      <c r="A136" t="s">
        <v>146</v>
      </c>
      <c r="B136" s="4">
        <f>Table3[[#This Row],[Engagements]]/Table3[[#This Row],[Impressions]]</f>
        <v>9.1876750700280119E-2</v>
      </c>
      <c r="C136" s="4">
        <f>Table3[[#This Row],[Clicks]]/Table3[[#This Row],[Impressions]]</f>
        <v>1.6209150326797386E-2</v>
      </c>
      <c r="D136" s="4">
        <f>Table3[[#This Row],[Conversions]]/Table3[[#This Row],[Clicks]]</f>
        <v>0.16670506912442395</v>
      </c>
      <c r="E136" s="4">
        <f>(Table3[[#This Row],[Revenue Generated ($)]]-Table3[[#This Row],[Campaign Spend ($)]])/Table3[[#This Row],[Campaign Spend ($)]]</f>
        <v>3.587257617728532</v>
      </c>
      <c r="F136" s="5">
        <f>Table3[[#This Row],[Campaign Spend ($)]]/Table3[[#This Row],[Engagements]]</f>
        <v>3.6686991869918702E-2</v>
      </c>
    </row>
    <row r="137" spans="1:6" x14ac:dyDescent="0.3">
      <c r="A137" t="s">
        <v>147</v>
      </c>
      <c r="B137" s="4">
        <f>Table3[[#This Row],[Engagements]]/Table3[[#This Row],[Impressions]]</f>
        <v>9.1886879925822909E-2</v>
      </c>
      <c r="C137" s="4">
        <f>Table3[[#This Row],[Clicks]]/Table3[[#This Row],[Impressions]]</f>
        <v>1.6212331942512748E-2</v>
      </c>
      <c r="D137" s="4">
        <f>Table3[[#This Row],[Conversions]]/Table3[[#This Row],[Clicks]]</f>
        <v>0.16671432656562768</v>
      </c>
      <c r="E137" s="4">
        <f>(Table3[[#This Row],[Revenue Generated ($)]]-Table3[[#This Row],[Campaign Spend ($)]])/Table3[[#This Row],[Campaign Spend ($)]]</f>
        <v>3.5873452544704265</v>
      </c>
      <c r="F137" s="5">
        <f>Table3[[#This Row],[Campaign Spend ($)]]/Table3[[#This Row],[Engagements]]</f>
        <v>3.6680121089808275E-2</v>
      </c>
    </row>
    <row r="138" spans="1:6" x14ac:dyDescent="0.3">
      <c r="A138" t="s">
        <v>148</v>
      </c>
      <c r="B138" s="4">
        <f>Table3[[#This Row],[Engagements]]/Table3[[#This Row],[Impressions]]</f>
        <v>9.189686924493555E-2</v>
      </c>
      <c r="C138" s="4">
        <f>Table3[[#This Row],[Clicks]]/Table3[[#This Row],[Impressions]]</f>
        <v>1.6215469613259668E-2</v>
      </c>
      <c r="D138" s="4">
        <f>Table3[[#This Row],[Conversions]]/Table3[[#This Row],[Clicks]]</f>
        <v>0.16672345258375923</v>
      </c>
      <c r="E138" s="4">
        <f>(Table3[[#This Row],[Revenue Generated ($)]]-Table3[[#This Row],[Campaign Spend ($)]])/Table3[[#This Row],[Campaign Spend ($)]]</f>
        <v>3.5874316939890711</v>
      </c>
      <c r="F138" s="5">
        <f>Table3[[#This Row],[Campaign Spend ($)]]/Table3[[#This Row],[Engagements]]</f>
        <v>3.6673346693386774E-2</v>
      </c>
    </row>
    <row r="139" spans="1:6" x14ac:dyDescent="0.3">
      <c r="A139" t="s">
        <v>149</v>
      </c>
      <c r="B139" s="4">
        <f>Table3[[#This Row],[Engagements]]/Table3[[#This Row],[Impressions]]</f>
        <v>9.1906721536351169E-2</v>
      </c>
      <c r="C139" s="4">
        <f>Table3[[#This Row],[Clicks]]/Table3[[#This Row],[Impressions]]</f>
        <v>1.6218564243255601E-2</v>
      </c>
      <c r="D139" s="4">
        <f>Table3[[#This Row],[Conversions]]/Table3[[#This Row],[Clicks]]</f>
        <v>0.16673244995771075</v>
      </c>
      <c r="E139" s="4">
        <f>(Table3[[#This Row],[Revenue Generated ($)]]-Table3[[#This Row],[Campaign Spend ($)]])/Table3[[#This Row],[Campaign Spend ($)]]</f>
        <v>3.5875169606512891</v>
      </c>
      <c r="F139" s="5">
        <f>Table3[[#This Row],[Campaign Spend ($)]]/Table3[[#This Row],[Engagements]]</f>
        <v>3.6666666666666667E-2</v>
      </c>
    </row>
    <row r="140" spans="1:6" x14ac:dyDescent="0.3">
      <c r="A140" t="s">
        <v>150</v>
      </c>
      <c r="B140" s="4">
        <f>Table3[[#This Row],[Engagements]]/Table3[[#This Row],[Impressions]]</f>
        <v>9.1916439600363303E-2</v>
      </c>
      <c r="C140" s="4">
        <f>Table3[[#This Row],[Clicks]]/Table3[[#This Row],[Impressions]]</f>
        <v>1.6221616712079927E-2</v>
      </c>
      <c r="D140" s="4">
        <f>Table3[[#This Row],[Conversions]]/Table3[[#This Row],[Clicks]]</f>
        <v>0.16674132138857783</v>
      </c>
      <c r="E140" s="4">
        <f>(Table3[[#This Row],[Revenue Generated ($)]]-Table3[[#This Row],[Campaign Spend ($)]])/Table3[[#This Row],[Campaign Spend ($)]]</f>
        <v>3.5876010781671157</v>
      </c>
      <c r="F140" s="5">
        <f>Table3[[#This Row],[Campaign Spend ($)]]/Table3[[#This Row],[Engagements]]</f>
        <v>3.6660079051383403E-2</v>
      </c>
    </row>
    <row r="141" spans="1:6" x14ac:dyDescent="0.3">
      <c r="A141" t="s">
        <v>151</v>
      </c>
      <c r="B141" s="4">
        <f>Table3[[#This Row],[Engagements]]/Table3[[#This Row],[Impressions]]</f>
        <v>9.1926026161479477E-2</v>
      </c>
      <c r="C141" s="4">
        <f>Table3[[#This Row],[Clicks]]/Table3[[#This Row],[Impressions]]</f>
        <v>1.6224627875507443E-2</v>
      </c>
      <c r="D141" s="4">
        <f>Table3[[#This Row],[Conversions]]/Table3[[#This Row],[Clicks]]</f>
        <v>0.16675006950236307</v>
      </c>
      <c r="E141" s="4">
        <f>(Table3[[#This Row],[Revenue Generated ($)]]-Table3[[#This Row],[Campaign Spend ($)]])/Table3[[#This Row],[Campaign Spend ($)]]</f>
        <v>3.5876840696117807</v>
      </c>
      <c r="F141" s="5">
        <f>Table3[[#This Row],[Campaign Spend ($)]]/Table3[[#This Row],[Engagements]]</f>
        <v>3.6653581943081451E-2</v>
      </c>
    </row>
    <row r="142" spans="1:6" x14ac:dyDescent="0.3">
      <c r="A142" t="s">
        <v>152</v>
      </c>
      <c r="B142" s="4">
        <f>Table3[[#This Row],[Engagements]]/Table3[[#This Row],[Impressions]]</f>
        <v>9.1935483870967741E-2</v>
      </c>
      <c r="C142" s="4">
        <f>Table3[[#This Row],[Clicks]]/Table3[[#This Row],[Impressions]]</f>
        <v>1.6227598566308243E-2</v>
      </c>
      <c r="D142" s="4">
        <f>Table3[[#This Row],[Conversions]]/Table3[[#This Row],[Clicks]]</f>
        <v>0.16675869685256764</v>
      </c>
      <c r="E142" s="4">
        <f>(Table3[[#This Row],[Revenue Generated ($)]]-Table3[[#This Row],[Campaign Spend ($)]])/Table3[[#This Row],[Campaign Spend ($)]]</f>
        <v>3.5877659574468086</v>
      </c>
      <c r="F142" s="5">
        <f>Table3[[#This Row],[Campaign Spend ($)]]/Table3[[#This Row],[Engagements]]</f>
        <v>3.6647173489278755E-2</v>
      </c>
    </row>
    <row r="143" spans="1:6" x14ac:dyDescent="0.3">
      <c r="A143" t="s">
        <v>153</v>
      </c>
      <c r="B143" s="4">
        <f>Table3[[#This Row],[Engagements]]/Table3[[#This Row],[Impressions]]</f>
        <v>9.1944815309301292E-2</v>
      </c>
      <c r="C143" s="4">
        <f>Table3[[#This Row],[Clicks]]/Table3[[#This Row],[Impressions]]</f>
        <v>1.6230529595015575E-2</v>
      </c>
      <c r="D143" s="4">
        <f>Table3[[#This Row],[Conversions]]/Table3[[#This Row],[Clicks]]</f>
        <v>0.16676720592267616</v>
      </c>
      <c r="E143" s="4">
        <f>(Table3[[#This Row],[Revenue Generated ($)]]-Table3[[#This Row],[Campaign Spend ($)]])/Table3[[#This Row],[Campaign Spend ($)]]</f>
        <v>3.5878467635402904</v>
      </c>
      <c r="F143" s="5">
        <f>Table3[[#This Row],[Campaign Spend ($)]]/Table3[[#This Row],[Engagements]]</f>
        <v>3.664085188770571E-2</v>
      </c>
    </row>
    <row r="144" spans="1:6" x14ac:dyDescent="0.3">
      <c r="A144" t="s">
        <v>154</v>
      </c>
      <c r="B144" s="4">
        <f>Table3[[#This Row],[Engagements]]/Table3[[#This Row],[Impressions]]</f>
        <v>9.1954022988505746E-2</v>
      </c>
      <c r="C144" s="4">
        <f>Table3[[#This Row],[Clicks]]/Table3[[#This Row],[Impressions]]</f>
        <v>1.623342175066313E-2</v>
      </c>
      <c r="D144" s="4">
        <f>Table3[[#This Row],[Conversions]]/Table3[[#This Row],[Clicks]]</f>
        <v>0.16677559912854031</v>
      </c>
      <c r="E144" s="4">
        <f>(Table3[[#This Row],[Revenue Generated ($)]]-Table3[[#This Row],[Campaign Spend ($)]])/Table3[[#This Row],[Campaign Spend ($)]]</f>
        <v>3.5879265091863517</v>
      </c>
      <c r="F144" s="5">
        <f>Table3[[#This Row],[Campaign Spend ($)]]/Table3[[#This Row],[Engagements]]</f>
        <v>3.6634615384615384E-2</v>
      </c>
    </row>
    <row r="145" spans="1:6" x14ac:dyDescent="0.3">
      <c r="A145" t="s">
        <v>155</v>
      </c>
      <c r="B145" s="4">
        <f>Table3[[#This Row],[Engagements]]/Table3[[#This Row],[Impressions]]</f>
        <v>9.1963109354413708E-2</v>
      </c>
      <c r="C145" s="4">
        <f>Table3[[#This Row],[Clicks]]/Table3[[#This Row],[Impressions]]</f>
        <v>1.6236275801493193E-2</v>
      </c>
      <c r="D145" s="4">
        <f>Table3[[#This Row],[Conversions]]/Table3[[#This Row],[Clicks]]</f>
        <v>0.16678387882066539</v>
      </c>
      <c r="E145" s="4">
        <f>(Table3[[#This Row],[Revenue Generated ($)]]-Table3[[#This Row],[Campaign Spend ($)]])/Table3[[#This Row],[Campaign Spend ($)]]</f>
        <v>3.5880052151238591</v>
      </c>
      <c r="F145" s="5">
        <f>Table3[[#This Row],[Campaign Spend ($)]]/Table3[[#This Row],[Engagements]]</f>
        <v>3.6628462273161411E-2</v>
      </c>
    </row>
    <row r="146" spans="1:6" x14ac:dyDescent="0.3">
      <c r="A146" t="s">
        <v>156</v>
      </c>
      <c r="B146" s="4">
        <f>Table3[[#This Row],[Engagements]]/Table3[[#This Row],[Impressions]]</f>
        <v>9.1972076788830709E-2</v>
      </c>
      <c r="C146" s="4">
        <f>Table3[[#This Row],[Clicks]]/Table3[[#This Row],[Impressions]]</f>
        <v>1.6239092495636997E-2</v>
      </c>
      <c r="D146" s="4">
        <f>Table3[[#This Row],[Conversions]]/Table3[[#This Row],[Clicks]]</f>
        <v>0.16679204728640515</v>
      </c>
      <c r="E146" s="4">
        <f>(Table3[[#This Row],[Revenue Generated ($)]]-Table3[[#This Row],[Campaign Spend ($)]])/Table3[[#This Row],[Campaign Spend ($)]]</f>
        <v>3.588082901554404</v>
      </c>
      <c r="F146" s="5">
        <f>Table3[[#This Row],[Campaign Spend ($)]]/Table3[[#This Row],[Engagements]]</f>
        <v>3.6622390891840606E-2</v>
      </c>
    </row>
    <row r="147" spans="1:6" x14ac:dyDescent="0.3">
      <c r="A147" t="s">
        <v>157</v>
      </c>
      <c r="B147" s="4">
        <f>Table3[[#This Row],[Engagements]]/Table3[[#This Row],[Impressions]]</f>
        <v>9.1980927611616817E-2</v>
      </c>
      <c r="C147" s="4">
        <f>Table3[[#This Row],[Clicks]]/Table3[[#This Row],[Impressions]]</f>
        <v>1.6241872561768532E-2</v>
      </c>
      <c r="D147" s="4">
        <f>Table3[[#This Row],[Conversions]]/Table3[[#This Row],[Clicks]]</f>
        <v>0.16680010675206833</v>
      </c>
      <c r="E147" s="4">
        <f>(Table3[[#This Row],[Revenue Generated ($)]]-Table3[[#This Row],[Campaign Spend ($)]])/Table3[[#This Row],[Campaign Spend ($)]]</f>
        <v>3.5881595881595882</v>
      </c>
      <c r="F147" s="5">
        <f>Table3[[#This Row],[Campaign Spend ($)]]/Table3[[#This Row],[Engagements]]</f>
        <v>3.6616399622997176E-2</v>
      </c>
    </row>
    <row r="148" spans="1:6" x14ac:dyDescent="0.3">
      <c r="A148" t="s">
        <v>158</v>
      </c>
      <c r="B148" s="4">
        <f>Table3[[#This Row],[Engagements]]/Table3[[#This Row],[Impressions]]</f>
        <v>9.1989664082687342E-2</v>
      </c>
      <c r="C148" s="4">
        <f>Table3[[#This Row],[Clicks]]/Table3[[#This Row],[Impressions]]</f>
        <v>1.6244616709732988E-2</v>
      </c>
      <c r="D148" s="4">
        <f>Table3[[#This Row],[Conversions]]/Table3[[#This Row],[Clicks]]</f>
        <v>0.16680805938494167</v>
      </c>
      <c r="E148" s="4">
        <f>(Table3[[#This Row],[Revenue Generated ($)]]-Table3[[#This Row],[Campaign Spend ($)]])/Table3[[#This Row],[Campaign Spend ($)]]</f>
        <v>3.5882352941176472</v>
      </c>
      <c r="F148" s="5">
        <f>Table3[[#This Row],[Campaign Spend ($)]]/Table3[[#This Row],[Engagements]]</f>
        <v>3.6610486891385768E-2</v>
      </c>
    </row>
    <row r="149" spans="1:6" x14ac:dyDescent="0.3">
      <c r="A149" t="s">
        <v>159</v>
      </c>
      <c r="B149" s="4">
        <f>Table3[[#This Row],[Engagements]]/Table3[[#This Row],[Impressions]]</f>
        <v>9.1998288403936673E-2</v>
      </c>
      <c r="C149" s="4">
        <f>Table3[[#This Row],[Clicks]]/Table3[[#This Row],[Impressions]]</f>
        <v>1.6247325631151048E-2</v>
      </c>
      <c r="D149" s="4">
        <f>Table3[[#This Row],[Conversions]]/Table3[[#This Row],[Clicks]]</f>
        <v>0.16681590729523307</v>
      </c>
      <c r="E149" s="4">
        <f>(Table3[[#This Row],[Revenue Generated ($)]]-Table3[[#This Row],[Campaign Spend ($)]])/Table3[[#This Row],[Campaign Spend ($)]]</f>
        <v>3.5883100381194408</v>
      </c>
      <c r="F149" s="5">
        <f>Table3[[#This Row],[Campaign Spend ($)]]/Table3[[#This Row],[Engagements]]</f>
        <v>3.66046511627907E-2</v>
      </c>
    </row>
    <row r="150" spans="1:6" x14ac:dyDescent="0.3">
      <c r="A150" t="s">
        <v>160</v>
      </c>
      <c r="B150" s="4">
        <f>Table3[[#This Row],[Engagements]]/Table3[[#This Row],[Impressions]]</f>
        <v>9.2006802721088438E-2</v>
      </c>
      <c r="C150" s="4">
        <f>Table3[[#This Row],[Clicks]]/Table3[[#This Row],[Impressions]]</f>
        <v>1.6250000000000001E-2</v>
      </c>
      <c r="D150" s="4">
        <f>Table3[[#This Row],[Conversions]]/Table3[[#This Row],[Clicks]]</f>
        <v>0.16682365253793824</v>
      </c>
      <c r="E150" s="4">
        <f>(Table3[[#This Row],[Revenue Generated ($)]]-Table3[[#This Row],[Campaign Spend ($)]])/Table3[[#This Row],[Campaign Spend ($)]]</f>
        <v>3.5883838383838382</v>
      </c>
      <c r="F150" s="5">
        <f>Table3[[#This Row],[Campaign Spend ($)]]/Table3[[#This Row],[Engagements]]</f>
        <v>3.6598890942698706E-2</v>
      </c>
    </row>
    <row r="151" spans="1:6" x14ac:dyDescent="0.3">
      <c r="A151" t="s">
        <v>161</v>
      </c>
      <c r="B151" s="4">
        <f>Table3[[#This Row],[Engagements]]/Table3[[#This Row],[Impressions]]</f>
        <v>9.2015209125475284E-2</v>
      </c>
      <c r="C151" s="4">
        <f>Table3[[#This Row],[Clicks]]/Table3[[#This Row],[Impressions]]</f>
        <v>1.6252640473172791E-2</v>
      </c>
      <c r="D151" s="4">
        <f>Table3[[#This Row],[Conversions]]/Table3[[#This Row],[Clicks]]</f>
        <v>0.16683129711463479</v>
      </c>
      <c r="E151" s="4">
        <f>(Table3[[#This Row],[Revenue Generated ($)]]-Table3[[#This Row],[Campaign Spend ($)]])/Table3[[#This Row],[Campaign Spend ($)]]</f>
        <v>3.5884567126725218</v>
      </c>
      <c r="F151" s="5">
        <f>Table3[[#This Row],[Campaign Spend ($)]]/Table3[[#This Row],[Engagements]]</f>
        <v>3.659320477502296E-2</v>
      </c>
    </row>
    <row r="152" spans="1:6" x14ac:dyDescent="0.3">
      <c r="A152" t="s">
        <v>162</v>
      </c>
      <c r="B152" s="4">
        <f>Table3[[#This Row],[Engagements]]/Table3[[#This Row],[Impressions]]</f>
        <v>9.202350965575147E-2</v>
      </c>
      <c r="C152" s="4">
        <f>Table3[[#This Row],[Clicks]]/Table3[[#This Row],[Impressions]]</f>
        <v>1.6255247691015953E-2</v>
      </c>
      <c r="D152" s="4">
        <f>Table3[[#This Row],[Conversions]]/Table3[[#This Row],[Clicks]]</f>
        <v>0.16683884297520662</v>
      </c>
      <c r="E152" s="4">
        <f>(Table3[[#This Row],[Revenue Generated ($)]]-Table3[[#This Row],[Campaign Spend ($)]])/Table3[[#This Row],[Campaign Spend ($)]]</f>
        <v>3.5885286783042396</v>
      </c>
      <c r="F152" s="5">
        <f>Table3[[#This Row],[Campaign Spend ($)]]/Table3[[#This Row],[Engagements]]</f>
        <v>3.6587591240875912E-2</v>
      </c>
    </row>
    <row r="153" spans="1:6" x14ac:dyDescent="0.3">
      <c r="A153" t="s">
        <v>163</v>
      </c>
      <c r="B153" s="4">
        <f>Table3[[#This Row],[Engagements]]/Table3[[#This Row],[Impressions]]</f>
        <v>9.2031706299541091E-2</v>
      </c>
      <c r="C153" s="4">
        <f>Table3[[#This Row],[Clicks]]/Table3[[#This Row],[Impressions]]</f>
        <v>1.6257822277847309E-2</v>
      </c>
      <c r="D153" s="4">
        <f>Table3[[#This Row],[Conversions]]/Table3[[#This Row],[Clicks]]</f>
        <v>0.16684629201950218</v>
      </c>
      <c r="E153" s="4">
        <f>(Table3[[#This Row],[Revenue Generated ($)]]-Table3[[#This Row],[Campaign Spend ($)]])/Table3[[#This Row],[Campaign Spend ($)]]</f>
        <v>3.5885997521685256</v>
      </c>
      <c r="F153" s="5">
        <f>Table3[[#This Row],[Campaign Spend ($)]]/Table3[[#This Row],[Engagements]]</f>
        <v>3.6582048957388938E-2</v>
      </c>
    </row>
    <row r="154" spans="1:6" x14ac:dyDescent="0.3">
      <c r="A154" t="s">
        <v>164</v>
      </c>
      <c r="B154" s="4">
        <f>Table3[[#This Row],[Engagements]]/Table3[[#This Row],[Impressions]]</f>
        <v>9.2039800995024873E-2</v>
      </c>
      <c r="C154" s="4">
        <f>Table3[[#This Row],[Clicks]]/Table3[[#This Row],[Impressions]]</f>
        <v>1.6260364842454394E-2</v>
      </c>
      <c r="D154" s="4">
        <f>Table3[[#This Row],[Conversions]]/Table3[[#This Row],[Clicks]]</f>
        <v>0.16685364609892911</v>
      </c>
      <c r="E154" s="4">
        <f>(Table3[[#This Row],[Revenue Generated ($)]]-Table3[[#This Row],[Campaign Spend ($)]])/Table3[[#This Row],[Campaign Spend ($)]]</f>
        <v>3.5886699507389164</v>
      </c>
      <c r="F154" s="5">
        <f>Table3[[#This Row],[Campaign Spend ($)]]/Table3[[#This Row],[Engagements]]</f>
        <v>3.6576576576576578E-2</v>
      </c>
    </row>
    <row r="155" spans="1:6" x14ac:dyDescent="0.3">
      <c r="A155" t="s">
        <v>165</v>
      </c>
      <c r="B155" s="4">
        <f>Table3[[#This Row],[Engagements]]/Table3[[#This Row],[Impressions]]</f>
        <v>9.2047795632468066E-2</v>
      </c>
      <c r="C155" s="4">
        <f>Table3[[#This Row],[Clicks]]/Table3[[#This Row],[Impressions]]</f>
        <v>1.626287597857437E-2</v>
      </c>
      <c r="D155" s="4">
        <f>Table3[[#This Row],[Conversions]]/Table3[[#This Row],[Clicks]]</f>
        <v>0.16686090701798834</v>
      </c>
      <c r="E155" s="4">
        <f>(Table3[[#This Row],[Revenue Generated ($)]]-Table3[[#This Row],[Campaign Spend ($)]])/Table3[[#This Row],[Campaign Spend ($)]]</f>
        <v>3.5887392900856794</v>
      </c>
      <c r="F155" s="5">
        <f>Table3[[#This Row],[Campaign Spend ($)]]/Table3[[#This Row],[Engagements]]</f>
        <v>3.6571172784243509E-2</v>
      </c>
    </row>
    <row r="156" spans="1:6" x14ac:dyDescent="0.3">
      <c r="A156" t="s">
        <v>166</v>
      </c>
      <c r="B156" s="4">
        <f>Table3[[#This Row],[Engagements]]/Table3[[#This Row],[Impressions]]</f>
        <v>9.2055692055692057E-2</v>
      </c>
      <c r="C156" s="4">
        <f>Table3[[#This Row],[Clicks]]/Table3[[#This Row],[Impressions]]</f>
        <v>1.6265356265356266E-2</v>
      </c>
      <c r="D156" s="4">
        <f>Table3[[#This Row],[Conversions]]/Table3[[#This Row],[Clicks]]</f>
        <v>0.16686807653575025</v>
      </c>
      <c r="E156" s="4">
        <f>(Table3[[#This Row],[Revenue Generated ($)]]-Table3[[#This Row],[Campaign Spend ($)]])/Table3[[#This Row],[Campaign Spend ($)]]</f>
        <v>3.5888077858880778</v>
      </c>
      <c r="F156" s="5">
        <f>Table3[[#This Row],[Campaign Spend ($)]]/Table3[[#This Row],[Engagements]]</f>
        <v>3.6565836298932383E-2</v>
      </c>
    </row>
    <row r="157" spans="1:6" x14ac:dyDescent="0.3">
      <c r="A157" t="s">
        <v>167</v>
      </c>
      <c r="B157" s="4">
        <f>Table3[[#This Row],[Engagements]]/Table3[[#This Row],[Impressions]]</f>
        <v>9.2063492063492069E-2</v>
      </c>
      <c r="C157" s="4">
        <f>Table3[[#This Row],[Clicks]]/Table3[[#This Row],[Impressions]]</f>
        <v>1.6267806267806269E-2</v>
      </c>
      <c r="D157" s="4">
        <f>Table3[[#This Row],[Conversions]]/Table3[[#This Row],[Clicks]]</f>
        <v>0.16687515636727546</v>
      </c>
      <c r="E157" s="4">
        <f>(Table3[[#This Row],[Revenue Generated ($)]]-Table3[[#This Row],[Campaign Spend ($)]])/Table3[[#This Row],[Campaign Spend ($)]]</f>
        <v>3.5888754534461911</v>
      </c>
      <c r="F157" s="5">
        <f>Table3[[#This Row],[Campaign Spend ($)]]/Table3[[#This Row],[Engagements]]</f>
        <v>3.6560565870910701E-2</v>
      </c>
    </row>
    <row r="158" spans="1:6" x14ac:dyDescent="0.3">
      <c r="A158" t="s">
        <v>168</v>
      </c>
      <c r="B158" s="4">
        <f>Table3[[#This Row],[Engagements]]/Table3[[#This Row],[Impressions]]</f>
        <v>9.2071197411003239E-2</v>
      </c>
      <c r="C158" s="4">
        <f>Table3[[#This Row],[Clicks]]/Table3[[#This Row],[Impressions]]</f>
        <v>1.6270226537216829E-2</v>
      </c>
      <c r="D158" s="4">
        <f>Table3[[#This Row],[Conversions]]/Table3[[#This Row],[Clicks]]</f>
        <v>0.16688214818498259</v>
      </c>
      <c r="E158" s="4">
        <f>(Table3[[#This Row],[Revenue Generated ($)]]-Table3[[#This Row],[Campaign Spend ($)]])/Table3[[#This Row],[Campaign Spend ($)]]</f>
        <v>3.5889423076923075</v>
      </c>
      <c r="F158" s="5">
        <f>Table3[[#This Row],[Campaign Spend ($)]]/Table3[[#This Row],[Engagements]]</f>
        <v>3.6555360281195076E-2</v>
      </c>
    </row>
    <row r="159" spans="1:6" x14ac:dyDescent="0.3">
      <c r="A159" t="s">
        <v>169</v>
      </c>
      <c r="B159" s="4">
        <f>Table3[[#This Row],[Engagements]]/Table3[[#This Row],[Impressions]]</f>
        <v>9.2078809811017293E-2</v>
      </c>
      <c r="C159" s="4">
        <f>Table3[[#This Row],[Clicks]]/Table3[[#This Row],[Impressions]]</f>
        <v>1.6272617611580217E-2</v>
      </c>
      <c r="D159" s="4">
        <f>Table3[[#This Row],[Conversions]]/Table3[[#This Row],[Clicks]]</f>
        <v>0.16688905361996539</v>
      </c>
      <c r="E159" s="4">
        <f>(Table3[[#This Row],[Revenue Generated ($)]]-Table3[[#This Row],[Campaign Spend ($)]])/Table3[[#This Row],[Campaign Spend ($)]]</f>
        <v>3.5890083632019114</v>
      </c>
      <c r="F159" s="5">
        <f>Table3[[#This Row],[Campaign Spend ($)]]/Table3[[#This Row],[Engagements]]</f>
        <v>3.6550218340611354E-2</v>
      </c>
    </row>
    <row r="160" spans="1:6" x14ac:dyDescent="0.3">
      <c r="A160" t="s">
        <v>170</v>
      </c>
      <c r="B160" s="4">
        <f>Table3[[#This Row],[Engagements]]/Table3[[#This Row],[Impressions]]</f>
        <v>9.2086330935251801E-2</v>
      </c>
      <c r="C160" s="4">
        <f>Table3[[#This Row],[Clicks]]/Table3[[#This Row],[Impressions]]</f>
        <v>1.6274980015987209E-2</v>
      </c>
      <c r="D160" s="4">
        <f>Table3[[#This Row],[Conversions]]/Table3[[#This Row],[Clicks]]</f>
        <v>0.1668958742632613</v>
      </c>
      <c r="E160" s="4">
        <f>(Table3[[#This Row],[Revenue Generated ($)]]-Table3[[#This Row],[Campaign Spend ($)]])/Table3[[#This Row],[Campaign Spend ($)]]</f>
        <v>3.5890736342042757</v>
      </c>
      <c r="F160" s="5">
        <f>Table3[[#This Row],[Campaign Spend ($)]]/Table3[[#This Row],[Engagements]]</f>
        <v>3.6545138888888891E-2</v>
      </c>
    </row>
    <row r="161" spans="1:6" x14ac:dyDescent="0.3">
      <c r="A161" t="s">
        <v>171</v>
      </c>
      <c r="B161" s="4">
        <f>Table3[[#This Row],[Engagements]]/Table3[[#This Row],[Impressions]]</f>
        <v>9.2093762415574099E-2</v>
      </c>
      <c r="C161" s="4">
        <f>Table3[[#This Row],[Clicks]]/Table3[[#This Row],[Impressions]]</f>
        <v>1.6277314263011523E-2</v>
      </c>
      <c r="D161" s="4">
        <f>Table3[[#This Row],[Conversions]]/Table3[[#This Row],[Clicks]]</f>
        <v>0.16690261166707346</v>
      </c>
      <c r="E161" s="4">
        <f>(Table3[[#This Row],[Revenue Generated ($)]]-Table3[[#This Row],[Campaign Spend ($)]])/Table3[[#This Row],[Campaign Spend ($)]]</f>
        <v>3.5891381345926798</v>
      </c>
      <c r="F161" s="5">
        <f>Table3[[#This Row],[Campaign Spend ($)]]/Table3[[#This Row],[Engagements]]</f>
        <v>3.6540120793787746E-2</v>
      </c>
    </row>
    <row r="162" spans="1:6" x14ac:dyDescent="0.3">
      <c r="A162" t="s">
        <v>172</v>
      </c>
      <c r="B162" s="4">
        <f>Table3[[#This Row],[Engagements]]/Table3[[#This Row],[Impressions]]</f>
        <v>9.2101105845181677E-2</v>
      </c>
      <c r="C162" s="4">
        <f>Table3[[#This Row],[Clicks]]/Table3[[#This Row],[Impressions]]</f>
        <v>1.627962085308057E-2</v>
      </c>
      <c r="D162" s="4">
        <f>Table3[[#This Row],[Conversions]]/Table3[[#This Row],[Clicks]]</f>
        <v>0.16690926734594858</v>
      </c>
      <c r="E162" s="4">
        <f>(Table3[[#This Row],[Revenue Generated ($)]]-Table3[[#This Row],[Campaign Spend ($)]])/Table3[[#This Row],[Campaign Spend ($)]]</f>
        <v>3.5892018779342725</v>
      </c>
      <c r="F162" s="5">
        <f>Table3[[#This Row],[Campaign Spend ($)]]/Table3[[#This Row],[Engagements]]</f>
        <v>3.6535162950257292E-2</v>
      </c>
    </row>
    <row r="163" spans="1:6" x14ac:dyDescent="0.3">
      <c r="A163" t="s">
        <v>173</v>
      </c>
      <c r="B163" s="4">
        <f>Table3[[#This Row],[Engagements]]/Table3[[#This Row],[Impressions]]</f>
        <v>9.2108362779740868E-2</v>
      </c>
      <c r="C163" s="4">
        <f>Table3[[#This Row],[Clicks]]/Table3[[#This Row],[Impressions]]</f>
        <v>1.6281900274833137E-2</v>
      </c>
      <c r="D163" s="4">
        <f>Table3[[#This Row],[Conversions]]/Table3[[#This Row],[Clicks]]</f>
        <v>0.16691584277791174</v>
      </c>
      <c r="E163" s="4">
        <f>(Table3[[#This Row],[Revenue Generated ($)]]-Table3[[#This Row],[Campaign Spend ($)]])/Table3[[#This Row],[Campaign Spend ($)]]</f>
        <v>3.5892648774795801</v>
      </c>
      <c r="F163" s="5">
        <f>Table3[[#This Row],[Campaign Spend ($)]]/Table3[[#This Row],[Engagements]]</f>
        <v>3.6530264279624892E-2</v>
      </c>
    </row>
    <row r="164" spans="1:6" x14ac:dyDescent="0.3">
      <c r="A164" t="s">
        <v>174</v>
      </c>
      <c r="B164" s="4">
        <f>Table3[[#This Row],[Engagements]]/Table3[[#This Row],[Impressions]]</f>
        <v>9.2115534738485563E-2</v>
      </c>
      <c r="C164" s="4">
        <f>Table3[[#This Row],[Clicks]]/Table3[[#This Row],[Impressions]]</f>
        <v>1.6284153005464482E-2</v>
      </c>
      <c r="D164" s="4">
        <f>Table3[[#This Row],[Conversions]]/Table3[[#This Row],[Clicks]]</f>
        <v>0.16692233940556089</v>
      </c>
      <c r="E164" s="4">
        <f>(Table3[[#This Row],[Revenue Generated ($)]]-Table3[[#This Row],[Campaign Spend ($)]])/Table3[[#This Row],[Campaign Spend ($)]]</f>
        <v>3.5893271461716938</v>
      </c>
      <c r="F164" s="5">
        <f>Table3[[#This Row],[Campaign Spend ($)]]/Table3[[#This Row],[Engagements]]</f>
        <v>3.6525423728813559E-2</v>
      </c>
    </row>
    <row r="165" spans="1:6" x14ac:dyDescent="0.3">
      <c r="A165" t="s">
        <v>175</v>
      </c>
      <c r="B165" s="4">
        <f>Table3[[#This Row],[Engagements]]/Table3[[#This Row],[Impressions]]</f>
        <v>9.2122623205277449E-2</v>
      </c>
      <c r="C165" s="4">
        <f>Table3[[#This Row],[Clicks]]/Table3[[#This Row],[Impressions]]</f>
        <v>1.6286379511059372E-2</v>
      </c>
      <c r="D165" s="4">
        <f>Table3[[#This Row],[Conversions]]/Table3[[#This Row],[Clicks]]</f>
        <v>0.16692875863712175</v>
      </c>
      <c r="E165" s="4">
        <f>(Table3[[#This Row],[Revenue Generated ($)]]-Table3[[#This Row],[Campaign Spend ($)]])/Table3[[#This Row],[Campaign Spend ($)]]</f>
        <v>3.5893886966551327</v>
      </c>
      <c r="F165" s="5">
        <f>Table3[[#This Row],[Campaign Spend ($)]]/Table3[[#This Row],[Engagements]]</f>
        <v>3.6520640269587193E-2</v>
      </c>
    </row>
    <row r="166" spans="1:6" x14ac:dyDescent="0.3">
      <c r="A166" t="s">
        <v>176</v>
      </c>
      <c r="B166" s="4">
        <f>Table3[[#This Row],[Engagements]]/Table3[[#This Row],[Impressions]]</f>
        <v>9.2129629629629631E-2</v>
      </c>
      <c r="C166" s="4">
        <f>Table3[[#This Row],[Clicks]]/Table3[[#This Row],[Impressions]]</f>
        <v>1.628858024691358E-2</v>
      </c>
      <c r="D166" s="4">
        <f>Table3[[#This Row],[Conversions]]/Table3[[#This Row],[Clicks]]</f>
        <v>0.16693510184746566</v>
      </c>
      <c r="E166" s="4">
        <f>(Table3[[#This Row],[Revenue Generated ($)]]-Table3[[#This Row],[Campaign Spend ($)]])/Table3[[#This Row],[Campaign Spend ($)]]</f>
        <v>3.5894495412844036</v>
      </c>
      <c r="F166" s="5">
        <f>Table3[[#This Row],[Campaign Spend ($)]]/Table3[[#This Row],[Engagements]]</f>
        <v>3.6515912897822446E-2</v>
      </c>
    </row>
    <row r="167" spans="1:6" x14ac:dyDescent="0.3">
      <c r="A167" t="s">
        <v>177</v>
      </c>
      <c r="B167" s="4">
        <f>Table3[[#This Row],[Engagements]]/Table3[[#This Row],[Impressions]]</f>
        <v>9.2136555427694666E-2</v>
      </c>
      <c r="C167" s="4">
        <f>Table3[[#This Row],[Clicks]]/Table3[[#This Row],[Impressions]]</f>
        <v>1.6290755657844266E-2</v>
      </c>
      <c r="D167" s="4">
        <f>Table3[[#This Row],[Conversions]]/Table3[[#This Row],[Clicks]]</f>
        <v>0.16694137037909113</v>
      </c>
      <c r="E167" s="4">
        <f>(Table3[[#This Row],[Revenue Generated ($)]]-Table3[[#This Row],[Campaign Spend ($)]])/Table3[[#This Row],[Campaign Spend ($)]]</f>
        <v>3.5895096921322689</v>
      </c>
      <c r="F167" s="5">
        <f>Table3[[#This Row],[Campaign Spend ($)]]/Table3[[#This Row],[Engagements]]</f>
        <v>3.6511240632805995E-2</v>
      </c>
    </row>
    <row r="168" spans="1:6" x14ac:dyDescent="0.3">
      <c r="A168" t="s">
        <v>178</v>
      </c>
      <c r="B168" s="4">
        <f>Table3[[#This Row],[Engagements]]/Table3[[#This Row],[Impressions]]</f>
        <v>9.2143401983218923E-2</v>
      </c>
      <c r="C168" s="4">
        <f>Table3[[#This Row],[Clicks]]/Table3[[#This Row],[Impressions]]</f>
        <v>1.6292906178489702E-2</v>
      </c>
      <c r="D168" s="4">
        <f>Table3[[#This Row],[Conversions]]/Table3[[#This Row],[Clicks]]</f>
        <v>0.16694756554307116</v>
      </c>
      <c r="E168" s="4">
        <f>(Table3[[#This Row],[Revenue Generated ($)]]-Table3[[#This Row],[Campaign Spend ($)]])/Table3[[#This Row],[Campaign Spend ($)]]</f>
        <v>3.5895691609977325</v>
      </c>
      <c r="F168" s="5">
        <f>Table3[[#This Row],[Campaign Spend ($)]]/Table3[[#This Row],[Engagements]]</f>
        <v>3.6506622516556293E-2</v>
      </c>
    </row>
    <row r="169" spans="1:6" x14ac:dyDescent="0.3">
      <c r="A169" t="s">
        <v>179</v>
      </c>
      <c r="B169" s="4">
        <f>Table3[[#This Row],[Engagements]]/Table3[[#This Row],[Impressions]]</f>
        <v>9.2150170648464161E-2</v>
      </c>
      <c r="C169" s="4">
        <f>Table3[[#This Row],[Clicks]]/Table3[[#This Row],[Impressions]]</f>
        <v>1.6295032233598787E-2</v>
      </c>
      <c r="D169" s="4">
        <f>Table3[[#This Row],[Conversions]]/Table3[[#This Row],[Clicks]]</f>
        <v>0.16695368861996743</v>
      </c>
      <c r="E169" s="4">
        <f>(Table3[[#This Row],[Revenue Generated ($)]]-Table3[[#This Row],[Campaign Spend ($)]])/Table3[[#This Row],[Campaign Spend ($)]]</f>
        <v>3.5896279594137543</v>
      </c>
      <c r="F169" s="5">
        <f>Table3[[#This Row],[Campaign Spend ($)]]/Table3[[#This Row],[Engagements]]</f>
        <v>3.6502057613168722E-2</v>
      </c>
    </row>
    <row r="170" spans="1:6" x14ac:dyDescent="0.3">
      <c r="A170" t="s">
        <v>180</v>
      </c>
      <c r="B170" s="4">
        <f>Table3[[#This Row],[Engagements]]/Table3[[#This Row],[Impressions]]</f>
        <v>9.2156862745098045E-2</v>
      </c>
      <c r="C170" s="4">
        <f>Table3[[#This Row],[Clicks]]/Table3[[#This Row],[Impressions]]</f>
        <v>1.6297134238310709E-2</v>
      </c>
      <c r="D170" s="4">
        <f>Table3[[#This Row],[Conversions]]/Table3[[#This Row],[Clicks]]</f>
        <v>0.16695974086071264</v>
      </c>
      <c r="E170" s="4">
        <f>(Table3[[#This Row],[Revenue Generated ($)]]-Table3[[#This Row],[Campaign Spend ($)]])/Table3[[#This Row],[Campaign Spend ($)]]</f>
        <v>3.5896860986547083</v>
      </c>
      <c r="F170" s="5">
        <f>Table3[[#This Row],[Campaign Spend ($)]]/Table3[[#This Row],[Engagements]]</f>
        <v>3.6497545008183307E-2</v>
      </c>
    </row>
    <row r="171" spans="1:6" x14ac:dyDescent="0.3">
      <c r="A171" t="s">
        <v>181</v>
      </c>
      <c r="B171" s="4">
        <f>Table3[[#This Row],[Engagements]]/Table3[[#This Row],[Impressions]]</f>
        <v>9.2163479565054371E-2</v>
      </c>
      <c r="C171" s="4">
        <f>Table3[[#This Row],[Clicks]]/Table3[[#This Row],[Impressions]]</f>
        <v>1.6299212598425195E-2</v>
      </c>
      <c r="D171" s="4">
        <f>Table3[[#This Row],[Conversions]]/Table3[[#This Row],[Clicks]]</f>
        <v>0.16696572348746261</v>
      </c>
      <c r="E171" s="4">
        <f>(Table3[[#This Row],[Revenue Generated ($)]]-Table3[[#This Row],[Campaign Spend ($)]])/Table3[[#This Row],[Campaign Spend ($)]]</f>
        <v>3.5897435897435899</v>
      </c>
      <c r="F171" s="5">
        <f>Table3[[#This Row],[Campaign Spend ($)]]/Table3[[#This Row],[Engagements]]</f>
        <v>3.6493083807973961E-2</v>
      </c>
    </row>
    <row r="172" spans="1:6" x14ac:dyDescent="0.3">
      <c r="A172" t="s">
        <v>182</v>
      </c>
      <c r="B172" s="4">
        <f>Table3[[#This Row],[Engagements]]/Table3[[#This Row],[Impressions]]</f>
        <v>9.2170022371364652E-2</v>
      </c>
      <c r="C172" s="4">
        <f>Table3[[#This Row],[Clicks]]/Table3[[#This Row],[Impressions]]</f>
        <v>1.6301267710663685E-2</v>
      </c>
      <c r="D172" s="4">
        <f>Table3[[#This Row],[Conversions]]/Table3[[#This Row],[Clicks]]</f>
        <v>0.16697163769441903</v>
      </c>
      <c r="E172" s="4">
        <f>(Table3[[#This Row],[Revenue Generated ($)]]-Table3[[#This Row],[Campaign Spend ($)]])/Table3[[#This Row],[Campaign Spend ($)]]</f>
        <v>3.5898004434589801</v>
      </c>
      <c r="F172" s="5">
        <f>Table3[[#This Row],[Campaign Spend ($)]]/Table3[[#This Row],[Engagements]]</f>
        <v>3.6488673139158573E-2</v>
      </c>
    </row>
    <row r="173" spans="1:6" x14ac:dyDescent="0.3">
      <c r="A173" t="s">
        <v>183</v>
      </c>
      <c r="B173" s="4">
        <f>Table3[[#This Row],[Engagements]]/Table3[[#This Row],[Impressions]]</f>
        <v>9.2176492398961807E-2</v>
      </c>
      <c r="C173" s="4">
        <f>Table3[[#This Row],[Clicks]]/Table3[[#This Row],[Impressions]]</f>
        <v>1.6303299962921763E-2</v>
      </c>
      <c r="D173" s="4">
        <f>Table3[[#This Row],[Conversions]]/Table3[[#This Row],[Clicks]]</f>
        <v>0.16697748464862405</v>
      </c>
      <c r="E173" s="4">
        <f>(Table3[[#This Row],[Revenue Generated ($)]]-Table3[[#This Row],[Campaign Spend ($)]])/Table3[[#This Row],[Campaign Spend ($)]]</f>
        <v>3.5898566703417862</v>
      </c>
      <c r="F173" s="5">
        <f>Table3[[#This Row],[Campaign Spend ($)]]/Table3[[#This Row],[Engagements]]</f>
        <v>3.6484312148028962E-2</v>
      </c>
    </row>
    <row r="174" spans="1:6" x14ac:dyDescent="0.3">
      <c r="A174" t="s">
        <v>184</v>
      </c>
      <c r="B174" s="4">
        <f>Table3[[#This Row],[Engagements]]/Table3[[#This Row],[Impressions]]</f>
        <v>9.2182890855457222E-2</v>
      </c>
      <c r="C174" s="4">
        <f>Table3[[#This Row],[Clicks]]/Table3[[#This Row],[Impressions]]</f>
        <v>1.6305309734513274E-2</v>
      </c>
      <c r="D174" s="4">
        <f>Table3[[#This Row],[Conversions]]/Table3[[#This Row],[Clicks]]</f>
        <v>0.16698326549072817</v>
      </c>
      <c r="E174" s="4">
        <f>(Table3[[#This Row],[Revenue Generated ($)]]-Table3[[#This Row],[Campaign Spend ($)]])/Table3[[#This Row],[Campaign Spend ($)]]</f>
        <v>3.5899122807017543</v>
      </c>
      <c r="F174" s="5">
        <f>Table3[[#This Row],[Campaign Spend ($)]]/Table3[[#This Row],[Engagements]]</f>
        <v>3.6479999999999999E-2</v>
      </c>
    </row>
    <row r="175" spans="1:6" x14ac:dyDescent="0.3">
      <c r="A175" t="s">
        <v>185</v>
      </c>
      <c r="B175" s="4">
        <f>Table3[[#This Row],[Engagements]]/Table3[[#This Row],[Impressions]]</f>
        <v>9.2189218921892191E-2</v>
      </c>
      <c r="C175" s="4">
        <f>Table3[[#This Row],[Clicks]]/Table3[[#This Row],[Impressions]]</f>
        <v>1.6307297396406309E-2</v>
      </c>
      <c r="D175" s="4">
        <f>Table3[[#This Row],[Conversions]]/Table3[[#This Row],[Clicks]]</f>
        <v>0.16698898133573195</v>
      </c>
      <c r="E175" s="4">
        <f>(Table3[[#This Row],[Revenue Generated ($)]]-Table3[[#This Row],[Campaign Spend ($)]])/Table3[[#This Row],[Campaign Spend ($)]]</f>
        <v>3.5899672846237731</v>
      </c>
      <c r="F175" s="5">
        <f>Table3[[#This Row],[Campaign Spend ($)]]/Table3[[#This Row],[Engagements]]</f>
        <v>3.6475735879077167E-2</v>
      </c>
    </row>
    <row r="176" spans="1:6" x14ac:dyDescent="0.3">
      <c r="A176" t="s">
        <v>186</v>
      </c>
      <c r="B176" s="4">
        <f>Table3[[#This Row],[Engagements]]/Table3[[#This Row],[Impressions]]</f>
        <v>9.2195477753464622E-2</v>
      </c>
      <c r="C176" s="4">
        <f>Table3[[#This Row],[Clicks]]/Table3[[#This Row],[Impressions]]</f>
        <v>1.6309263311451494E-2</v>
      </c>
      <c r="D176" s="4">
        <f>Table3[[#This Row],[Conversions]]/Table3[[#This Row],[Clicks]]</f>
        <v>0.16699463327370304</v>
      </c>
      <c r="E176" s="4">
        <f>(Table3[[#This Row],[Revenue Generated ($)]]-Table3[[#This Row],[Campaign Spend ($)]])/Table3[[#This Row],[Campaign Spend ($)]]</f>
        <v>3.5900216919739698</v>
      </c>
      <c r="F176" s="5">
        <f>Table3[[#This Row],[Campaign Spend ($)]]/Table3[[#This Row],[Engagements]]</f>
        <v>3.6471518987341772E-2</v>
      </c>
    </row>
    <row r="177" spans="1:6" x14ac:dyDescent="0.3">
      <c r="A177" t="s">
        <v>187</v>
      </c>
      <c r="B177" s="4">
        <f>Table3[[#This Row],[Engagements]]/Table3[[#This Row],[Impressions]]</f>
        <v>9.2201668480232132E-2</v>
      </c>
      <c r="C177" s="4">
        <f>Table3[[#This Row],[Clicks]]/Table3[[#This Row],[Impressions]]</f>
        <v>1.6311207834602829E-2</v>
      </c>
      <c r="D177" s="4">
        <f>Table3[[#This Row],[Conversions]]/Table3[[#This Row],[Clicks]]</f>
        <v>0.16700022237046921</v>
      </c>
      <c r="E177" s="4">
        <f>(Table3[[#This Row],[Revenue Generated ($)]]-Table3[[#This Row],[Campaign Spend ($)]])/Table3[[#This Row],[Campaign Spend ($)]]</f>
        <v>3.5900755124056096</v>
      </c>
      <c r="F177" s="5">
        <f>Table3[[#This Row],[Campaign Spend ($)]]/Table3[[#This Row],[Engagements]]</f>
        <v>3.6467348544453188E-2</v>
      </c>
    </row>
    <row r="178" spans="1:6" x14ac:dyDescent="0.3">
      <c r="A178" t="s">
        <v>188</v>
      </c>
      <c r="B178" s="4">
        <f>Table3[[#This Row],[Engagements]]/Table3[[#This Row],[Impressions]]</f>
        <v>9.2207792207792211E-2</v>
      </c>
      <c r="C178" s="4">
        <f>Table3[[#This Row],[Clicks]]/Table3[[#This Row],[Impressions]]</f>
        <v>1.6313131313131314E-2</v>
      </c>
      <c r="D178" s="4">
        <f>Table3[[#This Row],[Conversions]]/Table3[[#This Row],[Clicks]]</f>
        <v>0.16700574966828838</v>
      </c>
      <c r="E178" s="4">
        <f>(Table3[[#This Row],[Revenue Generated ($)]]-Table3[[#This Row],[Campaign Spend ($)]])/Table3[[#This Row],[Campaign Spend ($)]]</f>
        <v>3.5901287553648067</v>
      </c>
      <c r="F178" s="5">
        <f>Table3[[#This Row],[Campaign Spend ($)]]/Table3[[#This Row],[Engagements]]</f>
        <v>3.6463223787167452E-2</v>
      </c>
    </row>
    <row r="179" spans="1:6" x14ac:dyDescent="0.3">
      <c r="A179" t="s">
        <v>189</v>
      </c>
      <c r="B179" s="4">
        <f>Table3[[#This Row],[Engagements]]/Table3[[#This Row],[Impressions]]</f>
        <v>9.2213850017940441E-2</v>
      </c>
      <c r="C179" s="4">
        <f>Table3[[#This Row],[Clicks]]/Table3[[#This Row],[Impressions]]</f>
        <v>1.6315034086831718E-2</v>
      </c>
      <c r="D179" s="4">
        <f>Table3[[#This Row],[Conversions]]/Table3[[#This Row],[Clicks]]</f>
        <v>0.16701121618649659</v>
      </c>
      <c r="E179" s="4">
        <f>(Table3[[#This Row],[Revenue Generated ($)]]-Table3[[#This Row],[Campaign Spend ($)]])/Table3[[#This Row],[Campaign Spend ($)]]</f>
        <v>3.5901814300960511</v>
      </c>
      <c r="F179" s="5">
        <f>Table3[[#This Row],[Campaign Spend ($)]]/Table3[[#This Row],[Engagements]]</f>
        <v>3.6459143968871593E-2</v>
      </c>
    </row>
    <row r="180" spans="1:6" x14ac:dyDescent="0.3">
      <c r="A180" t="s">
        <v>190</v>
      </c>
      <c r="B180" s="4">
        <f>Table3[[#This Row],[Engagements]]/Table3[[#This Row],[Impressions]]</f>
        <v>9.221984296930763E-2</v>
      </c>
      <c r="C180" s="4">
        <f>Table3[[#This Row],[Clicks]]/Table3[[#This Row],[Impressions]]</f>
        <v>1.6316916488222699E-2</v>
      </c>
      <c r="D180" s="4">
        <f>Table3[[#This Row],[Conversions]]/Table3[[#This Row],[Clicks]]</f>
        <v>0.16701662292213473</v>
      </c>
      <c r="E180" s="4">
        <f>(Table3[[#This Row],[Revenue Generated ($)]]-Table3[[#This Row],[Campaign Spend ($)]])/Table3[[#This Row],[Campaign Spend ($)]]</f>
        <v>3.5902335456475583</v>
      </c>
      <c r="F180" s="5">
        <f>Table3[[#This Row],[Campaign Spend ($)]]/Table3[[#This Row],[Engagements]]</f>
        <v>3.6455108359133126E-2</v>
      </c>
    </row>
    <row r="181" spans="1:6" x14ac:dyDescent="0.3">
      <c r="A181" t="s">
        <v>191</v>
      </c>
      <c r="B181" s="4">
        <f>Table3[[#This Row],[Engagements]]/Table3[[#This Row],[Impressions]]</f>
        <v>9.2225772097976569E-2</v>
      </c>
      <c r="C181" s="4">
        <f>Table3[[#This Row],[Clicks]]/Table3[[#This Row],[Impressions]]</f>
        <v>1.6318778842740505E-2</v>
      </c>
      <c r="D181" s="4">
        <f>Table3[[#This Row],[Conversions]]/Table3[[#This Row],[Clicks]]</f>
        <v>0.1670219708505547</v>
      </c>
      <c r="E181" s="4">
        <f>(Table3[[#This Row],[Revenue Generated ($)]]-Table3[[#This Row],[Campaign Spend ($)]])/Table3[[#This Row],[Campaign Spend ($)]]</f>
        <v>3.5902851108764517</v>
      </c>
      <c r="F181" s="5">
        <f>Table3[[#This Row],[Campaign Spend ($)]]/Table3[[#This Row],[Engagements]]</f>
        <v>3.6451116243264046E-2</v>
      </c>
    </row>
    <row r="182" spans="1:6" x14ac:dyDescent="0.3">
      <c r="A182" t="s">
        <v>192</v>
      </c>
      <c r="B182" s="4">
        <f>Table3[[#This Row],[Engagements]]/Table3[[#This Row],[Impressions]]</f>
        <v>9.223163841807909E-2</v>
      </c>
      <c r="C182" s="4">
        <f>Table3[[#This Row],[Clicks]]/Table3[[#This Row],[Impressions]]</f>
        <v>1.6320621468926554E-2</v>
      </c>
      <c r="D182" s="4">
        <f>Table3[[#This Row],[Conversions]]/Table3[[#This Row],[Clicks]]</f>
        <v>0.16702726092600606</v>
      </c>
      <c r="E182" s="4">
        <f>(Table3[[#This Row],[Revenue Generated ($)]]-Table3[[#This Row],[Campaign Spend ($)]])/Table3[[#This Row],[Campaign Spend ($)]]</f>
        <v>3.5903361344537816</v>
      </c>
      <c r="F182" s="5">
        <f>Table3[[#This Row],[Campaign Spend ($)]]/Table3[[#This Row],[Engagements]]</f>
        <v>3.6447166921898928E-2</v>
      </c>
    </row>
    <row r="183" spans="1:6" x14ac:dyDescent="0.3">
      <c r="A183" t="s">
        <v>193</v>
      </c>
      <c r="B183" s="4">
        <f>Table3[[#This Row],[Engagements]]/Table3[[#This Row],[Impressions]]</f>
        <v>9.223744292237443E-2</v>
      </c>
      <c r="C183" s="4">
        <f>Table3[[#This Row],[Clicks]]/Table3[[#This Row],[Impressions]]</f>
        <v>1.6322444678609063E-2</v>
      </c>
      <c r="D183" s="4">
        <f>Table3[[#This Row],[Conversions]]/Table3[[#This Row],[Clicks]]</f>
        <v>0.16703249408220358</v>
      </c>
      <c r="E183" s="4">
        <f>(Table3[[#This Row],[Revenue Generated ($)]]-Table3[[#This Row],[Campaign Spend ($)]])/Table3[[#This Row],[Campaign Spend ($)]]</f>
        <v>3.5903866248693834</v>
      </c>
      <c r="F183" s="5">
        <f>Table3[[#This Row],[Campaign Spend ($)]]/Table3[[#This Row],[Engagements]]</f>
        <v>3.6443259710586443E-2</v>
      </c>
    </row>
    <row r="184" spans="1:6" x14ac:dyDescent="0.3">
      <c r="A184" t="s">
        <v>194</v>
      </c>
      <c r="B184" s="4">
        <f>Table3[[#This Row],[Engagements]]/Table3[[#This Row],[Impressions]]</f>
        <v>9.2243186582809222E-2</v>
      </c>
      <c r="C184" s="4">
        <f>Table3[[#This Row],[Clicks]]/Table3[[#This Row],[Impressions]]</f>
        <v>1.6324248777078967E-2</v>
      </c>
      <c r="D184" s="4">
        <f>Table3[[#This Row],[Conversions]]/Table3[[#This Row],[Clicks]]</f>
        <v>0.16703767123287672</v>
      </c>
      <c r="E184" s="4">
        <f>(Table3[[#This Row],[Revenue Generated ($)]]-Table3[[#This Row],[Campaign Spend ($)]])/Table3[[#This Row],[Campaign Spend ($)]]</f>
        <v>3.5904365904365902</v>
      </c>
      <c r="F184" s="5">
        <f>Table3[[#This Row],[Campaign Spend ($)]]/Table3[[#This Row],[Engagements]]</f>
        <v>3.6439393939393938E-2</v>
      </c>
    </row>
    <row r="185" spans="1:6" x14ac:dyDescent="0.3">
      <c r="A185" t="s">
        <v>195</v>
      </c>
      <c r="B185" s="4">
        <f>Table3[[#This Row],[Engagements]]/Table3[[#This Row],[Impressions]]</f>
        <v>9.2248870351060136E-2</v>
      </c>
      <c r="C185" s="4">
        <f>Table3[[#This Row],[Clicks]]/Table3[[#This Row],[Impressions]]</f>
        <v>1.6326034063260341E-2</v>
      </c>
      <c r="D185" s="4">
        <f>Table3[[#This Row],[Conversions]]/Table3[[#This Row],[Clicks]]</f>
        <v>0.16704279327230148</v>
      </c>
      <c r="E185" s="4">
        <f>(Table3[[#This Row],[Revenue Generated ($)]]-Table3[[#This Row],[Campaign Spend ($)]])/Table3[[#This Row],[Campaign Spend ($)]]</f>
        <v>3.5904860392967941</v>
      </c>
      <c r="F185" s="5">
        <f>Table3[[#This Row],[Campaign Spend ($)]]/Table3[[#This Row],[Engagements]]</f>
        <v>3.6435568952524491E-2</v>
      </c>
    </row>
    <row r="186" spans="1:6" x14ac:dyDescent="0.3">
      <c r="A186" t="s">
        <v>196</v>
      </c>
      <c r="B186" s="4">
        <f>Table3[[#This Row],[Engagements]]/Table3[[#This Row],[Impressions]]</f>
        <v>9.225449515905948E-2</v>
      </c>
      <c r="C186" s="4">
        <f>Table3[[#This Row],[Clicks]]/Table3[[#This Row],[Impressions]]</f>
        <v>1.6327800829875519E-2</v>
      </c>
      <c r="D186" s="4">
        <f>Table3[[#This Row],[Conversions]]/Table3[[#This Row],[Clicks]]</f>
        <v>0.16704786107581535</v>
      </c>
      <c r="E186" s="4">
        <f>(Table3[[#This Row],[Revenue Generated ($)]]-Table3[[#This Row],[Campaign Spend ($)]])/Table3[[#This Row],[Campaign Spend ($)]]</f>
        <v>3.5905349794238681</v>
      </c>
      <c r="F186" s="5">
        <f>Table3[[#This Row],[Campaign Spend ($)]]/Table3[[#This Row],[Engagements]]</f>
        <v>3.6431784107946029E-2</v>
      </c>
    </row>
    <row r="187" spans="1:6" x14ac:dyDescent="0.3">
      <c r="A187" t="s">
        <v>197</v>
      </c>
      <c r="B187" s="4">
        <f>Table3[[#This Row],[Engagements]]/Table3[[#This Row],[Impressions]]</f>
        <v>9.2260061919504643E-2</v>
      </c>
      <c r="C187" s="4">
        <f>Table3[[#This Row],[Clicks]]/Table3[[#This Row],[Impressions]]</f>
        <v>1.6329549363605093E-2</v>
      </c>
      <c r="D187" s="4">
        <f>Table3[[#This Row],[Conversions]]/Table3[[#This Row],[Clicks]]</f>
        <v>0.167052875500316</v>
      </c>
      <c r="E187" s="4">
        <f>(Table3[[#This Row],[Revenue Generated ($)]]-Table3[[#This Row],[Campaign Spend ($)]])/Table3[[#This Row],[Campaign Spend ($)]]</f>
        <v>3.5905834186284546</v>
      </c>
      <c r="F187" s="5">
        <f>Table3[[#This Row],[Campaign Spend ($)]]/Table3[[#This Row],[Engagements]]</f>
        <v>3.6428038777032067E-2</v>
      </c>
    </row>
    <row r="188" spans="1:6" x14ac:dyDescent="0.3">
      <c r="A188" t="s">
        <v>198</v>
      </c>
      <c r="B188" s="4">
        <f>Table3[[#This Row],[Engagements]]/Table3[[#This Row],[Impressions]]</f>
        <v>9.2265571526351814E-2</v>
      </c>
      <c r="C188" s="4">
        <f>Table3[[#This Row],[Clicks]]/Table3[[#This Row],[Impressions]]</f>
        <v>1.6331279945242985E-2</v>
      </c>
      <c r="D188" s="4">
        <f>Table3[[#This Row],[Conversions]]/Table3[[#This Row],[Clicks]]</f>
        <v>0.16705783738474433</v>
      </c>
      <c r="E188" s="4">
        <f>(Table3[[#This Row],[Revenue Generated ($)]]-Table3[[#This Row],[Campaign Spend ($)]])/Table3[[#This Row],[Campaign Spend ($)]]</f>
        <v>3.590631364562118</v>
      </c>
      <c r="F188" s="5">
        <f>Table3[[#This Row],[Campaign Spend ($)]]/Table3[[#This Row],[Engagements]]</f>
        <v>3.6424332344213647E-2</v>
      </c>
    </row>
    <row r="189" spans="1:6" x14ac:dyDescent="0.3">
      <c r="A189" t="s">
        <v>199</v>
      </c>
      <c r="B189" s="4">
        <f>Table3[[#This Row],[Engagements]]/Table3[[#This Row],[Impressions]]</f>
        <v>9.2271024855294523E-2</v>
      </c>
      <c r="C189" s="4">
        <f>Table3[[#This Row],[Clicks]]/Table3[[#This Row],[Impressions]]</f>
        <v>1.6332992849846781E-2</v>
      </c>
      <c r="D189" s="4">
        <f>Table3[[#This Row],[Conversions]]/Table3[[#This Row],[Clicks]]</f>
        <v>0.16706274755055242</v>
      </c>
      <c r="E189" s="4">
        <f>(Table3[[#This Row],[Revenue Generated ($)]]-Table3[[#This Row],[Campaign Spend ($)]])/Table3[[#This Row],[Campaign Spend ($)]]</f>
        <v>3.5906788247213779</v>
      </c>
      <c r="F189" s="5">
        <f>Table3[[#This Row],[Campaign Spend ($)]]/Table3[[#This Row],[Engagements]]</f>
        <v>3.6420664206642063E-2</v>
      </c>
    </row>
    <row r="190" spans="1:6" x14ac:dyDescent="0.3">
      <c r="A190" t="s">
        <v>200</v>
      </c>
      <c r="B190" s="4">
        <f>Table3[[#This Row],[Engagements]]/Table3[[#This Row],[Impressions]]</f>
        <v>9.2276422764227636E-2</v>
      </c>
      <c r="C190" s="4">
        <f>Table3[[#This Row],[Clicks]]/Table3[[#This Row],[Impressions]]</f>
        <v>1.633468834688347E-2</v>
      </c>
      <c r="D190" s="4">
        <f>Table3[[#This Row],[Conversions]]/Table3[[#This Row],[Clicks]]</f>
        <v>0.16706760680215679</v>
      </c>
      <c r="E190" s="4">
        <f>(Table3[[#This Row],[Revenue Generated ($)]]-Table3[[#This Row],[Campaign Spend ($)]])/Table3[[#This Row],[Campaign Spend ($)]]</f>
        <v>3.590725806451613</v>
      </c>
      <c r="F190" s="5">
        <f>Table3[[#This Row],[Campaign Spend ($)]]/Table3[[#This Row],[Engagements]]</f>
        <v>3.6417033773861969E-2</v>
      </c>
    </row>
    <row r="191" spans="1:6" x14ac:dyDescent="0.3">
      <c r="A191" t="s">
        <v>201</v>
      </c>
      <c r="B191" s="4">
        <f>Table3[[#This Row],[Engagements]]/Table3[[#This Row],[Impressions]]</f>
        <v>9.2281766093697343E-2</v>
      </c>
      <c r="C191" s="4">
        <f>Table3[[#This Row],[Clicks]]/Table3[[#This Row],[Impressions]]</f>
        <v>1.6336366700370746E-2</v>
      </c>
      <c r="D191" s="4">
        <f>Table3[[#This Row],[Conversions]]/Table3[[#This Row],[Clicks]]</f>
        <v>0.16707241592737776</v>
      </c>
      <c r="E191" s="4">
        <f>(Table3[[#This Row],[Revenue Generated ($)]]-Table3[[#This Row],[Campaign Spend ($)]])/Table3[[#This Row],[Campaign Spend ($)]]</f>
        <v>3.5907723169508525</v>
      </c>
      <c r="F191" s="5">
        <f>Table3[[#This Row],[Campaign Spend ($)]]/Table3[[#This Row],[Engagements]]</f>
        <v>3.6413440467494521E-2</v>
      </c>
    </row>
    <row r="192" spans="1:6" x14ac:dyDescent="0.3">
      <c r="A192" t="s">
        <v>202</v>
      </c>
      <c r="B192" s="4">
        <f>Table3[[#This Row],[Engagements]]/Table3[[#This Row],[Impressions]]</f>
        <v>9.2287055667337359E-2</v>
      </c>
      <c r="C192" s="4">
        <f>Table3[[#This Row],[Clicks]]/Table3[[#This Row],[Impressions]]</f>
        <v>1.6338028169014085E-2</v>
      </c>
      <c r="D192" s="4">
        <f>Table3[[#This Row],[Conversions]]/Table3[[#This Row],[Clicks]]</f>
        <v>0.16707717569786534</v>
      </c>
      <c r="E192" s="4">
        <f>(Table3[[#This Row],[Revenue Generated ($)]]-Table3[[#This Row],[Campaign Spend ($)]])/Table3[[#This Row],[Campaign Spend ($)]]</f>
        <v>3.5908183632734532</v>
      </c>
      <c r="F192" s="5">
        <f>Table3[[#This Row],[Campaign Spend ($)]]/Table3[[#This Row],[Engagements]]</f>
        <v>3.6409883720930229E-2</v>
      </c>
    </row>
    <row r="193" spans="1:6" x14ac:dyDescent="0.3">
      <c r="A193" t="s">
        <v>203</v>
      </c>
      <c r="B193" s="4">
        <f>Table3[[#This Row],[Engagements]]/Table3[[#This Row],[Impressions]]</f>
        <v>9.2292292292292286E-2</v>
      </c>
      <c r="C193" s="4">
        <f>Table3[[#This Row],[Clicks]]/Table3[[#This Row],[Impressions]]</f>
        <v>1.6339673006339674E-2</v>
      </c>
      <c r="D193" s="4">
        <f>Table3[[#This Row],[Conversions]]/Table3[[#This Row],[Clicks]]</f>
        <v>0.16708188686951195</v>
      </c>
      <c r="E193" s="4">
        <f>(Table3[[#This Row],[Revenue Generated ($)]]-Table3[[#This Row],[Campaign Spend ($)]])/Table3[[#This Row],[Campaign Spend ($)]]</f>
        <v>3.5908639523336645</v>
      </c>
      <c r="F193" s="5">
        <f>Table3[[#This Row],[Campaign Spend ($)]]/Table3[[#This Row],[Engagements]]</f>
        <v>3.640636297903109E-2</v>
      </c>
    </row>
    <row r="194" spans="1:6" x14ac:dyDescent="0.3">
      <c r="A194" t="s">
        <v>204</v>
      </c>
      <c r="B194" s="4">
        <f>Table3[[#This Row],[Engagements]]/Table3[[#This Row],[Impressions]]</f>
        <v>9.2297476759628155E-2</v>
      </c>
      <c r="C194" s="4">
        <f>Table3[[#This Row],[Clicks]]/Table3[[#This Row],[Impressions]]</f>
        <v>1.6341301460823372E-2</v>
      </c>
      <c r="D194" s="4">
        <f>Table3[[#This Row],[Conversions]]/Table3[[#This Row],[Clicks]]</f>
        <v>0.16708655018285251</v>
      </c>
      <c r="E194" s="4">
        <f>(Table3[[#This Row],[Revenue Generated ($)]]-Table3[[#This Row],[Campaign Spend ($)]])/Table3[[#This Row],[Campaign Spend ($)]]</f>
        <v>3.5909090909090908</v>
      </c>
      <c r="F194" s="5">
        <f>Table3[[#This Row],[Campaign Spend ($)]]/Table3[[#This Row],[Engagements]]</f>
        <v>3.6402877697841729E-2</v>
      </c>
    </row>
    <row r="195" spans="1:6" x14ac:dyDescent="0.3">
      <c r="A195" t="s">
        <v>205</v>
      </c>
      <c r="B195" s="4">
        <f>Table3[[#This Row],[Engagements]]/Table3[[#This Row],[Impressions]]</f>
        <v>9.2302609844730751E-2</v>
      </c>
      <c r="C195" s="4">
        <f>Table3[[#This Row],[Clicks]]/Table3[[#This Row],[Impressions]]</f>
        <v>1.6342913776015856E-2</v>
      </c>
      <c r="D195" s="4">
        <f>Table3[[#This Row],[Conversions]]/Table3[[#This Row],[Clicks]]</f>
        <v>0.16709116636345259</v>
      </c>
      <c r="E195" s="4">
        <f>(Table3[[#This Row],[Revenue Generated ($)]]-Table3[[#This Row],[Campaign Spend ($)]])/Table3[[#This Row],[Campaign Spend ($)]]</f>
        <v>3.590953785644051</v>
      </c>
      <c r="F195" s="5">
        <f>Table3[[#This Row],[Campaign Spend ($)]]/Table3[[#This Row],[Engagements]]</f>
        <v>3.6399427344309232E-2</v>
      </c>
    </row>
    <row r="196" spans="1:6" x14ac:dyDescent="0.3">
      <c r="A196" t="s">
        <v>206</v>
      </c>
      <c r="B196" s="4">
        <f>Table3[[#This Row],[Engagements]]/Table3[[#This Row],[Impressions]]</f>
        <v>9.2307692307692313E-2</v>
      </c>
      <c r="C196" s="4">
        <f>Table3[[#This Row],[Clicks]]/Table3[[#This Row],[Impressions]]</f>
        <v>1.6344510190664036E-2</v>
      </c>
      <c r="D196" s="4">
        <f>Table3[[#This Row],[Conversions]]/Table3[[#This Row],[Clicks]]</f>
        <v>0.16709573612228479</v>
      </c>
      <c r="E196" s="4">
        <f>(Table3[[#This Row],[Revenue Generated ($)]]-Table3[[#This Row],[Campaign Spend ($)]])/Table3[[#This Row],[Campaign Spend ($)]]</f>
        <v>3.5909980430528377</v>
      </c>
      <c r="F196" s="5">
        <f>Table3[[#This Row],[Campaign Spend ($)]]/Table3[[#This Row],[Engagements]]</f>
        <v>3.6396011396011396E-2</v>
      </c>
    </row>
    <row r="197" spans="1:6" x14ac:dyDescent="0.3">
      <c r="A197" t="s">
        <v>207</v>
      </c>
      <c r="B197" s="4">
        <f>Table3[[#This Row],[Engagements]]/Table3[[#This Row],[Impressions]]</f>
        <v>9.2312724893686623E-2</v>
      </c>
      <c r="C197" s="4">
        <f>Table3[[#This Row],[Clicks]]/Table3[[#This Row],[Impressions]]</f>
        <v>1.6346090938828918E-2</v>
      </c>
      <c r="D197" s="4">
        <f>Table3[[#This Row],[Conversions]]/Table3[[#This Row],[Clicks]]</f>
        <v>0.16710026015609367</v>
      </c>
      <c r="E197" s="4">
        <f>(Table3[[#This Row],[Revenue Generated ($)]]-Table3[[#This Row],[Campaign Spend ($)]])/Table3[[#This Row],[Campaign Spend ($)]]</f>
        <v>3.5910418695228823</v>
      </c>
      <c r="F197" s="5">
        <f>Table3[[#This Row],[Campaign Spend ($)]]/Table3[[#This Row],[Engagements]]</f>
        <v>3.6392629340892983E-2</v>
      </c>
    </row>
    <row r="198" spans="1:6" x14ac:dyDescent="0.3">
      <c r="A198" t="s">
        <v>208</v>
      </c>
      <c r="B198" s="4">
        <f>Table3[[#This Row],[Engagements]]/Table3[[#This Row],[Impressions]]</f>
        <v>9.2317708333333331E-2</v>
      </c>
      <c r="C198" s="4">
        <f>Table3[[#This Row],[Clicks]]/Table3[[#This Row],[Impressions]]</f>
        <v>1.6347656249999998E-2</v>
      </c>
      <c r="D198" s="4">
        <f>Table3[[#This Row],[Conversions]]/Table3[[#This Row],[Clicks]]</f>
        <v>0.1671047391477499</v>
      </c>
      <c r="E198" s="4">
        <f>(Table3[[#This Row],[Revenue Generated ($)]]-Table3[[#This Row],[Campaign Spend ($)]])/Table3[[#This Row],[Campaign Spend ($)]]</f>
        <v>3.5910852713178296</v>
      </c>
      <c r="F198" s="5">
        <f>Table3[[#This Row],[Campaign Spend ($)]]/Table3[[#This Row],[Engagements]]</f>
        <v>3.6389280677009875E-2</v>
      </c>
    </row>
    <row r="199" spans="1:6" x14ac:dyDescent="0.3">
      <c r="A199" t="s">
        <v>209</v>
      </c>
      <c r="B199" s="4">
        <f>Table3[[#This Row],[Engagements]]/Table3[[#This Row],[Impressions]]</f>
        <v>9.23226433430515E-2</v>
      </c>
      <c r="C199" s="4">
        <f>Table3[[#This Row],[Clicks]]/Table3[[#This Row],[Impressions]]</f>
        <v>1.6349206349206349E-2</v>
      </c>
      <c r="D199" s="4">
        <f>Table3[[#This Row],[Conversions]]/Table3[[#This Row],[Clicks]]</f>
        <v>0.16710917376659401</v>
      </c>
      <c r="E199" s="4">
        <f>(Table3[[#This Row],[Revenue Generated ($)]]-Table3[[#This Row],[Campaign Spend ($)]])/Table3[[#This Row],[Campaign Spend ($)]]</f>
        <v>3.5911282545805205</v>
      </c>
      <c r="F199" s="5">
        <f>Table3[[#This Row],[Campaign Spend ($)]]/Table3[[#This Row],[Engagements]]</f>
        <v>3.6385964912280702E-2</v>
      </c>
    </row>
    <row r="200" spans="1:6" x14ac:dyDescent="0.3">
      <c r="A200" t="s">
        <v>210</v>
      </c>
      <c r="B200" s="4">
        <f>Table3[[#This Row],[Engagements]]/Table3[[#This Row],[Impressions]]</f>
        <v>9.232753062540297E-2</v>
      </c>
      <c r="C200" s="4">
        <f>Table3[[#This Row],[Clicks]]/Table3[[#This Row],[Impressions]]</f>
        <v>1.6350741457124437E-2</v>
      </c>
      <c r="D200" s="4">
        <f>Table3[[#This Row],[Conversions]]/Table3[[#This Row],[Clicks]]</f>
        <v>0.16711356466876973</v>
      </c>
      <c r="E200" s="4">
        <f>(Table3[[#This Row],[Revenue Generated ($)]]-Table3[[#This Row],[Campaign Spend ($)]])/Table3[[#This Row],[Campaign Spend ($)]]</f>
        <v>3.5911708253358925</v>
      </c>
      <c r="F200" s="5">
        <f>Table3[[#This Row],[Campaign Spend ($)]]/Table3[[#This Row],[Engagements]]</f>
        <v>3.638268156424581E-2</v>
      </c>
    </row>
    <row r="201" spans="1:6" x14ac:dyDescent="0.3">
      <c r="A201" t="s">
        <v>211</v>
      </c>
      <c r="B201" s="4">
        <f>Table3[[#This Row],[Engagements]]/Table3[[#This Row],[Impressions]]</f>
        <v>9.2332370869425737E-2</v>
      </c>
      <c r="C201" s="4">
        <f>Table3[[#This Row],[Clicks]]/Table3[[#This Row],[Impressions]]</f>
        <v>1.6352261790182867E-2</v>
      </c>
      <c r="D201" s="4">
        <f>Table3[[#This Row],[Conversions]]/Table3[[#This Row],[Clicks]]</f>
        <v>0.16711791249754757</v>
      </c>
      <c r="E201" s="4">
        <f>(Table3[[#This Row],[Revenue Generated ($)]]-Table3[[#This Row],[Campaign Spend ($)]])/Table3[[#This Row],[Campaign Spend ($)]]</f>
        <v>3.5912129894937919</v>
      </c>
      <c r="F201" s="5">
        <f>Table3[[#This Row],[Campaign Spend ($)]]/Table3[[#This Row],[Engagements]]</f>
        <v>3.637943015983322E-2</v>
      </c>
    </row>
    <row r="202" spans="1:6" x14ac:dyDescent="0.3">
      <c r="A202" t="s">
        <v>212</v>
      </c>
      <c r="B202" s="4">
        <f>Table3[[#This Row],[Engagements]]/Table3[[#This Row],[Impressions]]</f>
        <v>9.2337164750957851E-2</v>
      </c>
      <c r="C202" s="4">
        <f>Table3[[#This Row],[Clicks]]/Table3[[#This Row],[Impressions]]</f>
        <v>1.6353767560664114E-2</v>
      </c>
      <c r="D202" s="4">
        <f>Table3[[#This Row],[Conversions]]/Table3[[#This Row],[Clicks]]</f>
        <v>0.16712221788363921</v>
      </c>
      <c r="E202" s="4">
        <f>(Table3[[#This Row],[Revenue Generated ($)]]-Table3[[#This Row],[Campaign Spend ($)]])/Table3[[#This Row],[Campaign Spend ($)]]</f>
        <v>3.5912547528517109</v>
      </c>
      <c r="F202" s="5">
        <f>Table3[[#This Row],[Campaign Spend ($)]]/Table3[[#This Row],[Engagements]]</f>
        <v>3.63762102351314E-2</v>
      </c>
    </row>
    <row r="203" spans="1:6" x14ac:dyDescent="0.3">
      <c r="A203" t="s">
        <v>213</v>
      </c>
      <c r="B203" s="4">
        <f>Table3[[#This Row],[Engagements]]/Table3[[#This Row],[Impressions]]</f>
        <v>9.2341912932952019E-2</v>
      </c>
      <c r="C203" s="4">
        <f>Table3[[#This Row],[Clicks]]/Table3[[#This Row],[Impressions]]</f>
        <v>1.6355258976803306E-2</v>
      </c>
      <c r="D203" s="4">
        <f>Table3[[#This Row],[Conversions]]/Table3[[#This Row],[Clicks]]</f>
        <v>0.16712648144550224</v>
      </c>
      <c r="E203" s="4">
        <f>(Table3[[#This Row],[Revenue Generated ($)]]-Table3[[#This Row],[Campaign Spend ($)]])/Table3[[#This Row],[Campaign Spend ($)]]</f>
        <v>3.5912961210974457</v>
      </c>
      <c r="F203" s="5">
        <f>Table3[[#This Row],[Campaign Spend ($)]]/Table3[[#This Row],[Engagements]]</f>
        <v>3.6373021335168614E-2</v>
      </c>
    </row>
    <row r="204" spans="1:6" x14ac:dyDescent="0.3">
      <c r="A204" t="s">
        <v>214</v>
      </c>
      <c r="B204" s="4">
        <f>Table3[[#This Row],[Engagements]]/Table3[[#This Row],[Impressions]]</f>
        <v>9.2346616065781151E-2</v>
      </c>
      <c r="C204" s="4">
        <f>Table3[[#This Row],[Clicks]]/Table3[[#This Row],[Impressions]]</f>
        <v>1.6356736242884251E-2</v>
      </c>
      <c r="D204" s="4">
        <f>Table3[[#This Row],[Conversions]]/Table3[[#This Row],[Clicks]]</f>
        <v>0.16713070378963651</v>
      </c>
      <c r="E204" s="4">
        <f>(Table3[[#This Row],[Revenue Generated ($)]]-Table3[[#This Row],[Campaign Spend ($)]])/Table3[[#This Row],[Campaign Spend ($)]]</f>
        <v>3.591337099811676</v>
      </c>
      <c r="F204" s="5">
        <f>Table3[[#This Row],[Campaign Spend ($)]]/Table3[[#This Row],[Engagements]]</f>
        <v>3.6369863013698628E-2</v>
      </c>
    </row>
    <row r="205" spans="1:6" x14ac:dyDescent="0.3">
      <c r="A205" t="s">
        <v>215</v>
      </c>
      <c r="B205" s="4">
        <f>Table3[[#This Row],[Engagements]]/Table3[[#This Row],[Impressions]]</f>
        <v>9.2351274787535409E-2</v>
      </c>
      <c r="C205" s="4">
        <f>Table3[[#This Row],[Clicks]]/Table3[[#This Row],[Impressions]]</f>
        <v>1.6358199559332706E-2</v>
      </c>
      <c r="D205" s="4">
        <f>Table3[[#This Row],[Conversions]]/Table3[[#This Row],[Clicks]]</f>
        <v>0.16713488551087166</v>
      </c>
      <c r="E205" s="4">
        <f>(Table3[[#This Row],[Revenue Generated ($)]]-Table3[[#This Row],[Campaign Spend ($)]])/Table3[[#This Row],[Campaign Spend ($)]]</f>
        <v>3.5913776944704781</v>
      </c>
      <c r="F205" s="5">
        <f>Table3[[#This Row],[Campaign Spend ($)]]/Table3[[#This Row],[Engagements]]</f>
        <v>3.6366734832992499E-2</v>
      </c>
    </row>
    <row r="206" spans="1:6" x14ac:dyDescent="0.3">
      <c r="A206" t="s">
        <v>216</v>
      </c>
      <c r="B206" s="4">
        <f>Table3[[#This Row],[Engagements]]/Table3[[#This Row],[Impressions]]</f>
        <v>9.2355889724310775E-2</v>
      </c>
      <c r="C206" s="4">
        <f>Table3[[#This Row],[Clicks]]/Table3[[#This Row],[Impressions]]</f>
        <v>1.6359649122807018E-2</v>
      </c>
      <c r="D206" s="4">
        <f>Table3[[#This Row],[Conversions]]/Table3[[#This Row],[Clicks]]</f>
        <v>0.16713902719264651</v>
      </c>
      <c r="E206" s="4">
        <f>(Table3[[#This Row],[Revenue Generated ($)]]-Table3[[#This Row],[Campaign Spend ($)]])/Table3[[#This Row],[Campaign Spend ($)]]</f>
        <v>3.591417910447761</v>
      </c>
      <c r="F206" s="5">
        <f>Table3[[#This Row],[Campaign Spend ($)]]/Table3[[#This Row],[Engagements]]</f>
        <v>3.6363636363636362E-2</v>
      </c>
    </row>
    <row r="207" spans="1:6" x14ac:dyDescent="0.3">
      <c r="A207" t="s">
        <v>217</v>
      </c>
      <c r="B207" s="4">
        <f>Table3[[#This Row],[Engagements]]/Table3[[#This Row],[Impressions]]</f>
        <v>9.2360461490489557E-2</v>
      </c>
      <c r="C207" s="4">
        <f>Table3[[#This Row],[Clicks]]/Table3[[#This Row],[Impressions]]</f>
        <v>1.636108512628625E-2</v>
      </c>
      <c r="D207" s="4">
        <f>Table3[[#This Row],[Conversions]]/Table3[[#This Row],[Clicks]]</f>
        <v>0.16714312940728035</v>
      </c>
      <c r="E207" s="4">
        <f>(Table3[[#This Row],[Revenue Generated ($)]]-Table3[[#This Row],[Campaign Spend ($)]])/Table3[[#This Row],[Campaign Spend ($)]]</f>
        <v>3.5914577530176417</v>
      </c>
      <c r="F207" s="5">
        <f>Table3[[#This Row],[Campaign Spend ($)]]/Table3[[#This Row],[Engagements]]</f>
        <v>3.6360567184334912E-2</v>
      </c>
    </row>
    <row r="208" spans="1:6" x14ac:dyDescent="0.3">
      <c r="A208" t="s">
        <v>218</v>
      </c>
      <c r="B208" s="4">
        <f>Table3[[#This Row],[Engagements]]/Table3[[#This Row],[Impressions]]</f>
        <v>9.2364990689013035E-2</v>
      </c>
      <c r="C208" s="4">
        <f>Table3[[#This Row],[Clicks]]/Table3[[#This Row],[Impressions]]</f>
        <v>1.6362507759155803E-2</v>
      </c>
      <c r="D208" s="4">
        <f>Table3[[#This Row],[Conversions]]/Table3[[#This Row],[Clicks]]</f>
        <v>0.16714719271623671</v>
      </c>
      <c r="E208" s="4">
        <f>(Table3[[#This Row],[Revenue Generated ($)]]-Table3[[#This Row],[Campaign Spend ($)]])/Table3[[#This Row],[Campaign Spend ($)]]</f>
        <v>3.5914972273567467</v>
      </c>
      <c r="F208" s="5">
        <f>Table3[[#This Row],[Campaign Spend ($)]]/Table3[[#This Row],[Engagements]]</f>
        <v>3.6357526881720427E-2</v>
      </c>
    </row>
    <row r="209" spans="1:6" x14ac:dyDescent="0.3">
      <c r="A209" t="s">
        <v>219</v>
      </c>
      <c r="B209" s="4">
        <f>Table3[[#This Row],[Engagements]]/Table3[[#This Row],[Impressions]]</f>
        <v>9.2369477911646583E-2</v>
      </c>
      <c r="C209" s="4">
        <f>Table3[[#This Row],[Clicks]]/Table3[[#This Row],[Impressions]]</f>
        <v>1.6363917207290701E-2</v>
      </c>
      <c r="D209" s="4">
        <f>Table3[[#This Row],[Conversions]]/Table3[[#This Row],[Clicks]]</f>
        <v>0.16715121767037946</v>
      </c>
      <c r="E209" s="4">
        <f>(Table3[[#This Row],[Revenue Generated ($)]]-Table3[[#This Row],[Campaign Spend ($)]])/Table3[[#This Row],[Campaign Spend ($)]]</f>
        <v>3.591536338546458</v>
      </c>
      <c r="F209" s="5">
        <f>Table3[[#This Row],[Campaign Spend ($)]]/Table3[[#This Row],[Engagements]]</f>
        <v>3.6354515050167222E-2</v>
      </c>
    </row>
    <row r="210" spans="1:6" x14ac:dyDescent="0.3">
      <c r="A210" t="s">
        <v>220</v>
      </c>
      <c r="B210" s="4">
        <f>Table3[[#This Row],[Engagements]]/Table3[[#This Row],[Impressions]]</f>
        <v>9.237392373923739E-2</v>
      </c>
      <c r="C210" s="4">
        <f>Table3[[#This Row],[Clicks]]/Table3[[#This Row],[Impressions]]</f>
        <v>1.636531365313653E-2</v>
      </c>
      <c r="D210" s="4">
        <f>Table3[[#This Row],[Conversions]]/Table3[[#This Row],[Clicks]]</f>
        <v>0.16715520481022172</v>
      </c>
      <c r="E210" s="4">
        <f>(Table3[[#This Row],[Revenue Generated ($)]]-Table3[[#This Row],[Campaign Spend ($)]])/Table3[[#This Row],[Campaign Spend ($)]]</f>
        <v>3.5915750915750917</v>
      </c>
      <c r="F210" s="5">
        <f>Table3[[#This Row],[Campaign Spend ($)]]/Table3[[#This Row],[Engagements]]</f>
        <v>3.6351531291611186E-2</v>
      </c>
    </row>
    <row r="211" spans="1:6" x14ac:dyDescent="0.3">
      <c r="A211" t="s">
        <v>221</v>
      </c>
      <c r="B211" s="4">
        <f>Table3[[#This Row],[Engagements]]/Table3[[#This Row],[Impressions]]</f>
        <v>9.237832874196511E-2</v>
      </c>
      <c r="C211" s="4">
        <f>Table3[[#This Row],[Clicks]]/Table3[[#This Row],[Impressions]]</f>
        <v>1.6366697275788183E-2</v>
      </c>
      <c r="D211" s="4">
        <f>Table3[[#This Row],[Conversions]]/Table3[[#This Row],[Clicks]]</f>
        <v>0.16715915466616796</v>
      </c>
      <c r="E211" s="4">
        <f>(Table3[[#This Row],[Revenue Generated ($)]]-Table3[[#This Row],[Campaign Spend ($)]])/Table3[[#This Row],[Campaign Spend ($)]]</f>
        <v>3.5916134913400182</v>
      </c>
      <c r="F211" s="5">
        <f>Table3[[#This Row],[Campaign Spend ($)]]/Table3[[#This Row],[Engagements]]</f>
        <v>3.6348575215374421E-2</v>
      </c>
    </row>
    <row r="212" spans="1:6" x14ac:dyDescent="0.3">
      <c r="A212" t="s">
        <v>222</v>
      </c>
      <c r="B212" s="4">
        <f>Table3[[#This Row],[Engagements]]/Table3[[#This Row],[Impressions]]</f>
        <v>9.2382693479585623E-2</v>
      </c>
      <c r="C212" s="4">
        <f>Table3[[#This Row],[Clicks]]/Table3[[#This Row],[Impressions]]</f>
        <v>1.6368068251066424E-2</v>
      </c>
      <c r="D212" s="4">
        <f>Table3[[#This Row],[Conversions]]/Table3[[#This Row],[Clicks]]</f>
        <v>0.16716306775874906</v>
      </c>
      <c r="E212" s="4">
        <f>(Table3[[#This Row],[Revenue Generated ($)]]-Table3[[#This Row],[Campaign Spend ($)]])/Table3[[#This Row],[Campaign Spend ($)]]</f>
        <v>3.591651542649728</v>
      </c>
      <c r="F212" s="5">
        <f>Table3[[#This Row],[Campaign Spend ($)]]/Table3[[#This Row],[Engagements]]</f>
        <v>3.6345646437994726E-2</v>
      </c>
    </row>
    <row r="213" spans="1:6" x14ac:dyDescent="0.3">
      <c r="A213" t="s">
        <v>223</v>
      </c>
      <c r="B213" s="4">
        <f>Table3[[#This Row],[Engagements]]/Table3[[#This Row],[Impressions]]</f>
        <v>9.2387018501668181E-2</v>
      </c>
      <c r="C213" s="4">
        <f>Table3[[#This Row],[Clicks]]/Table3[[#This Row],[Impressions]]</f>
        <v>1.6369426751592357E-2</v>
      </c>
      <c r="D213" s="4">
        <f>Table3[[#This Row],[Conversions]]/Table3[[#This Row],[Clicks]]</f>
        <v>0.1671669445988512</v>
      </c>
      <c r="E213" s="4">
        <f>(Table3[[#This Row],[Revenue Generated ($)]]-Table3[[#This Row],[Campaign Spend ($)]])/Table3[[#This Row],[Campaign Spend ($)]]</f>
        <v>3.5916892502258357</v>
      </c>
      <c r="F213" s="5">
        <f>Table3[[#This Row],[Campaign Spend ($)]]/Table3[[#This Row],[Engagements]]</f>
        <v>3.634274458305975E-2</v>
      </c>
    </row>
    <row r="214" spans="1:6" x14ac:dyDescent="0.3">
      <c r="A214" t="s">
        <v>224</v>
      </c>
      <c r="B214" s="4">
        <f>Table3[[#This Row],[Engagements]]/Table3[[#This Row],[Impressions]]</f>
        <v>9.2391304347826081E-2</v>
      </c>
      <c r="C214" s="4">
        <f>Table3[[#This Row],[Clicks]]/Table3[[#This Row],[Impressions]]</f>
        <v>1.6370772946859902E-2</v>
      </c>
      <c r="D214" s="4">
        <f>Table3[[#This Row],[Conversions]]/Table3[[#This Row],[Clicks]]</f>
        <v>0.16717078568793803</v>
      </c>
      <c r="E214" s="4">
        <f>(Table3[[#This Row],[Revenue Generated ($)]]-Table3[[#This Row],[Campaign Spend ($)]])/Table3[[#This Row],[Campaign Spend ($)]]</f>
        <v>3.5917266187050361</v>
      </c>
      <c r="F214" s="5">
        <f>Table3[[#This Row],[Campaign Spend ($)]]/Table3[[#This Row],[Engagements]]</f>
        <v>3.6339869281045753E-2</v>
      </c>
    </row>
    <row r="215" spans="1:6" x14ac:dyDescent="0.3">
      <c r="A215" t="s">
        <v>225</v>
      </c>
      <c r="B215" s="4">
        <f>Table3[[#This Row],[Engagements]]/Table3[[#This Row],[Impressions]]</f>
        <v>9.2395551547941088E-2</v>
      </c>
      <c r="C215" s="4">
        <f>Table3[[#This Row],[Clicks]]/Table3[[#This Row],[Impressions]]</f>
        <v>1.6372107003306283E-2</v>
      </c>
      <c r="D215" s="4">
        <f>Table3[[#This Row],[Conversions]]/Table3[[#This Row],[Clicks]]</f>
        <v>0.16717459151826694</v>
      </c>
      <c r="E215" s="4">
        <f>(Table3[[#This Row],[Revenue Generated ($)]]-Table3[[#This Row],[Campaign Spend ($)]])/Table3[[#This Row],[Campaign Spend ($)]]</f>
        <v>3.5917636526410028</v>
      </c>
      <c r="F215" s="5">
        <f>Table3[[#This Row],[Campaign Spend ($)]]/Table3[[#This Row],[Engagements]]</f>
        <v>3.6337020169160704E-2</v>
      </c>
    </row>
    <row r="216" spans="1:6" x14ac:dyDescent="0.3">
      <c r="A216" t="s">
        <v>226</v>
      </c>
      <c r="B216" s="4">
        <f>Table3[[#This Row],[Engagements]]/Table3[[#This Row],[Impressions]]</f>
        <v>9.239976062238181E-2</v>
      </c>
      <c r="C216" s="4">
        <f>Table3[[#This Row],[Clicks]]/Table3[[#This Row],[Impressions]]</f>
        <v>1.6373429084380612E-2</v>
      </c>
      <c r="D216" s="4">
        <f>Table3[[#This Row],[Conversions]]/Table3[[#This Row],[Clicks]]</f>
        <v>0.16717836257309943</v>
      </c>
      <c r="E216" s="4">
        <f>(Table3[[#This Row],[Revenue Generated ($)]]-Table3[[#This Row],[Campaign Spend ($)]])/Table3[[#This Row],[Campaign Spend ($)]]</f>
        <v>3.5918003565062389</v>
      </c>
      <c r="F216" s="5">
        <f>Table3[[#This Row],[Campaign Spend ($)]]/Table3[[#This Row],[Engagements]]</f>
        <v>3.633419689119171E-2</v>
      </c>
    </row>
    <row r="217" spans="1:6" x14ac:dyDescent="0.3">
      <c r="A217" t="s">
        <v>227</v>
      </c>
      <c r="B217" s="4">
        <f>Table3[[#This Row],[Engagements]]/Table3[[#This Row],[Impressions]]</f>
        <v>9.240393208221627E-2</v>
      </c>
      <c r="C217" s="4">
        <f>Table3[[#This Row],[Clicks]]/Table3[[#This Row],[Impressions]]</f>
        <v>1.6374739350610665E-2</v>
      </c>
      <c r="D217" s="4">
        <f>Table3[[#This Row],[Conversions]]/Table3[[#This Row],[Clicks]]</f>
        <v>0.16718209932690559</v>
      </c>
      <c r="E217" s="4">
        <f>(Table3[[#This Row],[Revenue Generated ($)]]-Table3[[#This Row],[Campaign Spend ($)]])/Table3[[#This Row],[Campaign Spend ($)]]</f>
        <v>3.5918367346938775</v>
      </c>
      <c r="F217" s="5">
        <f>Table3[[#This Row],[Campaign Spend ($)]]/Table3[[#This Row],[Engagements]]</f>
        <v>3.6331399097356547E-2</v>
      </c>
    </row>
    <row r="218" spans="1:6" x14ac:dyDescent="0.3">
      <c r="A218" t="s">
        <v>228</v>
      </c>
      <c r="B218" s="4">
        <f>Table3[[#This Row],[Engagements]]/Table3[[#This Row],[Impressions]]</f>
        <v>9.2408066429418748E-2</v>
      </c>
      <c r="C218" s="4">
        <f>Table3[[#This Row],[Clicks]]/Table3[[#This Row],[Impressions]]</f>
        <v>1.6376037959667852E-2</v>
      </c>
      <c r="D218" s="4">
        <f>Table3[[#This Row],[Conversions]]/Table3[[#This Row],[Clicks]]</f>
        <v>0.1671858022455632</v>
      </c>
      <c r="E218" s="4">
        <f>(Table3[[#This Row],[Revenue Generated ($)]]-Table3[[#This Row],[Campaign Spend ($)]])/Table3[[#This Row],[Campaign Spend ($)]]</f>
        <v>3.5918727915194348</v>
      </c>
      <c r="F218" s="5">
        <f>Table3[[#This Row],[Campaign Spend ($)]]/Table3[[#This Row],[Engagements]]</f>
        <v>3.6328626444159177E-2</v>
      </c>
    </row>
    <row r="219" spans="1:6" x14ac:dyDescent="0.3">
      <c r="A219" t="s">
        <v>229</v>
      </c>
      <c r="B219" s="4">
        <f>Table3[[#This Row],[Engagements]]/Table3[[#This Row],[Impressions]]</f>
        <v>9.2412164157071153E-2</v>
      </c>
      <c r="C219" s="4">
        <f>Table3[[#This Row],[Clicks]]/Table3[[#This Row],[Impressions]]</f>
        <v>1.637732506643047E-2</v>
      </c>
      <c r="D219" s="4">
        <f>Table3[[#This Row],[Conversions]]/Table3[[#This Row],[Clicks]]</f>
        <v>0.1671894717865513</v>
      </c>
      <c r="E219" s="4">
        <f>(Table3[[#This Row],[Revenue Generated ($)]]-Table3[[#This Row],[Campaign Spend ($)]])/Table3[[#This Row],[Campaign Spend ($)]]</f>
        <v>3.5919085312225154</v>
      </c>
      <c r="F219" s="5">
        <f>Table3[[#This Row],[Campaign Spend ($)]]/Table3[[#This Row],[Engagements]]</f>
        <v>3.6325878594249204E-2</v>
      </c>
    </row>
    <row r="220" spans="1:6" x14ac:dyDescent="0.3">
      <c r="A220" t="s">
        <v>230</v>
      </c>
      <c r="B220" s="4">
        <f>Table3[[#This Row],[Engagements]]/Table3[[#This Row],[Impressions]]</f>
        <v>9.2416225749559086E-2</v>
      </c>
      <c r="C220" s="4">
        <f>Table3[[#This Row],[Clicks]]/Table3[[#This Row],[Impressions]]</f>
        <v>1.6378600823045267E-2</v>
      </c>
      <c r="D220" s="4">
        <f>Table3[[#This Row],[Conversions]]/Table3[[#This Row],[Clicks]]</f>
        <v>0.16719310839913856</v>
      </c>
      <c r="E220" s="4">
        <f>(Table3[[#This Row],[Revenue Generated ($)]]-Table3[[#This Row],[Campaign Spend ($)]])/Table3[[#This Row],[Campaign Spend ($)]]</f>
        <v>3.5919439579684762</v>
      </c>
      <c r="F220" s="5">
        <f>Table3[[#This Row],[Campaign Spend ($)]]/Table3[[#This Row],[Engagements]]</f>
        <v>3.6323155216284986E-2</v>
      </c>
    </row>
    <row r="221" spans="1:6" x14ac:dyDescent="0.3">
      <c r="A221" t="s">
        <v>231</v>
      </c>
      <c r="B221" s="4">
        <f>Table3[[#This Row],[Engagements]]/Table3[[#This Row],[Impressions]]</f>
        <v>9.2420251682762661E-2</v>
      </c>
      <c r="C221" s="4">
        <f>Table3[[#This Row],[Clicks]]/Table3[[#This Row],[Impressions]]</f>
        <v>1.6379865378987415E-2</v>
      </c>
      <c r="D221" s="4">
        <f>Table3[[#This Row],[Conversions]]/Table3[[#This Row],[Clicks]]</f>
        <v>0.16719671252456672</v>
      </c>
      <c r="E221" s="4">
        <f>(Table3[[#This Row],[Revenue Generated ($)]]-Table3[[#This Row],[Campaign Spend ($)]])/Table3[[#This Row],[Campaign Spend ($)]]</f>
        <v>3.5919790758500434</v>
      </c>
      <c r="F221" s="5">
        <f>Table3[[#This Row],[Campaign Spend ($)]]/Table3[[#This Row],[Engagements]]</f>
        <v>3.6320455984800507E-2</v>
      </c>
    </row>
    <row r="222" spans="1:6" x14ac:dyDescent="0.3">
      <c r="A222" t="s">
        <v>232</v>
      </c>
      <c r="B222" s="4">
        <f>Table3[[#This Row],[Engagements]]/Table3[[#This Row],[Impressions]]</f>
        <v>9.2424242424242423E-2</v>
      </c>
      <c r="C222" s="4">
        <f>Table3[[#This Row],[Clicks]]/Table3[[#This Row],[Impressions]]</f>
        <v>1.6381118881118883E-2</v>
      </c>
      <c r="D222" s="4">
        <f>Table3[[#This Row],[Conversions]]/Table3[[#This Row],[Clicks]]</f>
        <v>0.1672002845962291</v>
      </c>
      <c r="E222" s="4">
        <f>(Table3[[#This Row],[Revenue Generated ($)]]-Table3[[#This Row],[Campaign Spend ($)]])/Table3[[#This Row],[Campaign Spend ($)]]</f>
        <v>3.5920138888888888</v>
      </c>
      <c r="F222" s="5">
        <f>Table3[[#This Row],[Campaign Spend ($)]]/Table3[[#This Row],[Engagements]]</f>
        <v>3.6317780580075662E-2</v>
      </c>
    </row>
    <row r="223" spans="1:6" x14ac:dyDescent="0.3">
      <c r="A223" t="s">
        <v>233</v>
      </c>
      <c r="B223" s="4">
        <f>Table3[[#This Row],[Engagements]]/Table3[[#This Row],[Impressions]]</f>
        <v>9.2428198433420372E-2</v>
      </c>
      <c r="C223" s="4">
        <f>Table3[[#This Row],[Clicks]]/Table3[[#This Row],[Impressions]]</f>
        <v>1.6382361473745284E-2</v>
      </c>
      <c r="D223" s="4">
        <f>Table3[[#This Row],[Conversions]]/Table3[[#This Row],[Clicks]]</f>
        <v>0.16720382503984416</v>
      </c>
      <c r="E223" s="4">
        <f>(Table3[[#This Row],[Revenue Generated ($)]]-Table3[[#This Row],[Campaign Spend ($)]])/Table3[[#This Row],[Campaign Spend ($)]]</f>
        <v>3.5920484010371649</v>
      </c>
      <c r="F223" s="5">
        <f>Table3[[#This Row],[Campaign Spend ($)]]/Table3[[#This Row],[Engagements]]</f>
        <v>3.6315128688010047E-2</v>
      </c>
    </row>
    <row r="224" spans="1:6" x14ac:dyDescent="0.3">
      <c r="A224" t="s">
        <v>234</v>
      </c>
      <c r="B224" s="4">
        <f>Table3[[#This Row],[Engagements]]/Table3[[#This Row],[Impressions]]</f>
        <v>9.2432120161756212E-2</v>
      </c>
      <c r="C224" s="4">
        <f>Table3[[#This Row],[Clicks]]/Table3[[#This Row],[Impressions]]</f>
        <v>1.6383593298671287E-2</v>
      </c>
      <c r="D224" s="4">
        <f>Table3[[#This Row],[Conversions]]/Table3[[#This Row],[Clicks]]</f>
        <v>0.16720733427362483</v>
      </c>
      <c r="E224" s="4">
        <f>(Table3[[#This Row],[Revenue Generated ($)]]-Table3[[#This Row],[Campaign Spend ($)]])/Table3[[#This Row],[Campaign Spend ($)]]</f>
        <v>3.5920826161790016</v>
      </c>
      <c r="F224" s="5">
        <f>Table3[[#This Row],[Campaign Spend ($)]]/Table3[[#This Row],[Engagements]]</f>
        <v>3.6312499999999998E-2</v>
      </c>
    </row>
    <row r="225" spans="1:6" x14ac:dyDescent="0.3">
      <c r="A225" t="s">
        <v>235</v>
      </c>
      <c r="B225" s="4">
        <f>Table3[[#This Row],[Engagements]]/Table3[[#This Row],[Impressions]]</f>
        <v>9.2436008052919183E-2</v>
      </c>
      <c r="C225" s="4">
        <f>Table3[[#This Row],[Clicks]]/Table3[[#This Row],[Impressions]]</f>
        <v>1.6384814495254529E-2</v>
      </c>
      <c r="D225" s="4">
        <f>Table3[[#This Row],[Conversions]]/Table3[[#This Row],[Clicks]]</f>
        <v>0.16721081270844304</v>
      </c>
      <c r="E225" s="4">
        <f>(Table3[[#This Row],[Revenue Generated ($)]]-Table3[[#This Row],[Campaign Spend ($)]])/Table3[[#This Row],[Campaign Spend ($)]]</f>
        <v>3.5921165381319624</v>
      </c>
      <c r="F225" s="5">
        <f>Table3[[#This Row],[Campaign Spend ($)]]/Table3[[#This Row],[Engagements]]</f>
        <v>3.6309894212818918E-2</v>
      </c>
    </row>
    <row r="226" spans="1:6" x14ac:dyDescent="0.3">
      <c r="A226" t="s">
        <v>236</v>
      </c>
      <c r="B226" s="4">
        <f>Table3[[#This Row],[Engagements]]/Table3[[#This Row],[Impressions]]</f>
        <v>9.2439862542955331E-2</v>
      </c>
      <c r="C226" s="4">
        <f>Table3[[#This Row],[Clicks]]/Table3[[#This Row],[Impressions]]</f>
        <v>1.638602520045819E-2</v>
      </c>
      <c r="D226" s="4">
        <f>Table3[[#This Row],[Conversions]]/Table3[[#This Row],[Clicks]]</f>
        <v>0.1672142607479902</v>
      </c>
      <c r="E226" s="4">
        <f>(Table3[[#This Row],[Revenue Generated ($)]]-Table3[[#This Row],[Campaign Spend ($)]])/Table3[[#This Row],[Campaign Spend ($)]]</f>
        <v>3.592150170648464</v>
      </c>
      <c r="F226" s="5">
        <f>Table3[[#This Row],[Campaign Spend ($)]]/Table3[[#This Row],[Engagements]]</f>
        <v>3.630731102850062E-2</v>
      </c>
    </row>
    <row r="227" spans="1:6" x14ac:dyDescent="0.3">
      <c r="A227" t="s">
        <v>237</v>
      </c>
      <c r="B227" s="4">
        <f>Table3[[#This Row],[Engagements]]/Table3[[#This Row],[Impressions]]</f>
        <v>9.2443684060450532E-2</v>
      </c>
      <c r="C227" s="4">
        <f>Table3[[#This Row],[Clicks]]/Table3[[#This Row],[Impressions]]</f>
        <v>1.6387225548902196E-2</v>
      </c>
      <c r="D227" s="4">
        <f>Table3[[#This Row],[Conversions]]/Table3[[#This Row],[Clicks]]</f>
        <v>0.16721767878893334</v>
      </c>
      <c r="E227" s="4">
        <f>(Table3[[#This Row],[Revenue Generated ($)]]-Table3[[#This Row],[Campaign Spend ($)]])/Table3[[#This Row],[Campaign Spend ($)]]</f>
        <v>3.5921835174171624</v>
      </c>
      <c r="F227" s="5">
        <f>Table3[[#This Row],[Campaign Spend ($)]]/Table3[[#This Row],[Engagements]]</f>
        <v>3.6304750154225789E-2</v>
      </c>
    </row>
    <row r="228" spans="1:6" x14ac:dyDescent="0.3">
      <c r="A228" t="s">
        <v>238</v>
      </c>
      <c r="B228" s="4">
        <f>Table3[[#This Row],[Engagements]]/Table3[[#This Row],[Impressions]]</f>
        <v>9.2447473026689375E-2</v>
      </c>
      <c r="C228" s="4">
        <f>Table3[[#This Row],[Clicks]]/Table3[[#This Row],[Impressions]]</f>
        <v>1.6388415672913118E-2</v>
      </c>
      <c r="D228" s="4">
        <f>Table3[[#This Row],[Conversions]]/Table3[[#This Row],[Clicks]]</f>
        <v>0.16722106722106722</v>
      </c>
      <c r="E228" s="4">
        <f>(Table3[[#This Row],[Revenue Generated ($)]]-Table3[[#This Row],[Campaign Spend ($)]])/Table3[[#This Row],[Campaign Spend ($)]]</f>
        <v>3.5922165820642977</v>
      </c>
      <c r="F228" s="5">
        <f>Table3[[#This Row],[Campaign Spend ($)]]/Table3[[#This Row],[Engagements]]</f>
        <v>3.6302211302211305E-2</v>
      </c>
    </row>
    <row r="229" spans="1:6" x14ac:dyDescent="0.3">
      <c r="A229" t="s">
        <v>239</v>
      </c>
      <c r="B229" s="4">
        <f>Table3[[#This Row],[Engagements]]/Table3[[#This Row],[Impressions]]</f>
        <v>9.2451229855810002E-2</v>
      </c>
      <c r="C229" s="4">
        <f>Table3[[#This Row],[Clicks]]/Table3[[#This Row],[Impressions]]</f>
        <v>1.6389595702572802E-2</v>
      </c>
      <c r="D229" s="4">
        <f>Table3[[#This Row],[Conversions]]/Table3[[#This Row],[Clicks]]</f>
        <v>0.16722442642746249</v>
      </c>
      <c r="E229" s="4">
        <f>(Table3[[#This Row],[Revenue Generated ($)]]-Table3[[#This Row],[Campaign Spend ($)]])/Table3[[#This Row],[Campaign Spend ($)]]</f>
        <v>3.5922493681550125</v>
      </c>
      <c r="F229" s="5">
        <f>Table3[[#This Row],[Campaign Spend ($)]]/Table3[[#This Row],[Engagements]]</f>
        <v>3.6299694189602445E-2</v>
      </c>
    </row>
    <row r="230" spans="1:6" x14ac:dyDescent="0.3">
      <c r="A230" t="s">
        <v>240</v>
      </c>
      <c r="B230" s="4">
        <f>Table3[[#This Row],[Engagements]]/Table3[[#This Row],[Impressions]]</f>
        <v>9.2454954954954954E-2</v>
      </c>
      <c r="C230" s="4">
        <f>Table3[[#This Row],[Clicks]]/Table3[[#This Row],[Impressions]]</f>
        <v>1.6390765765765765E-2</v>
      </c>
      <c r="D230" s="4">
        <f>Table3[[#This Row],[Conversions]]/Table3[[#This Row],[Clicks]]</f>
        <v>0.1672277567846101</v>
      </c>
      <c r="E230" s="4">
        <f>(Table3[[#This Row],[Revenue Generated ($)]]-Table3[[#This Row],[Campaign Spend ($)]])/Table3[[#This Row],[Campaign Spend ($)]]</f>
        <v>3.5922818791946307</v>
      </c>
      <c r="F230" s="5">
        <f>Table3[[#This Row],[Campaign Spend ($)]]/Table3[[#This Row],[Engagements]]</f>
        <v>3.6297198538367846E-2</v>
      </c>
    </row>
    <row r="231" spans="1:6" x14ac:dyDescent="0.3">
      <c r="A231" t="s">
        <v>241</v>
      </c>
      <c r="B231" s="4">
        <f>Table3[[#This Row],[Engagements]]/Table3[[#This Row],[Impressions]]</f>
        <v>9.245864872441828E-2</v>
      </c>
      <c r="C231" s="4">
        <f>Table3[[#This Row],[Clicks]]/Table3[[#This Row],[Impressions]]</f>
        <v>1.6391925988225399E-2</v>
      </c>
      <c r="D231" s="4">
        <f>Table3[[#This Row],[Conversions]]/Table3[[#This Row],[Clicks]]</f>
        <v>0.16723105866256199</v>
      </c>
      <c r="E231" s="4">
        <f>(Table3[[#This Row],[Revenue Generated ($)]]-Table3[[#This Row],[Campaign Spend ($)]])/Table3[[#This Row],[Campaign Spend ($)]]</f>
        <v>3.5923141186299081</v>
      </c>
      <c r="F231" s="5">
        <f>Table3[[#This Row],[Campaign Spend ($)]]/Table3[[#This Row],[Engagements]]</f>
        <v>3.6294724075197092E-2</v>
      </c>
    </row>
    <row r="232" spans="1:6" x14ac:dyDescent="0.3">
      <c r="A232" t="s">
        <v>242</v>
      </c>
      <c r="B232" s="4">
        <f>Table3[[#This Row],[Engagements]]/Table3[[#This Row],[Impressions]]</f>
        <v>9.2462311557788945E-2</v>
      </c>
      <c r="C232" s="4">
        <f>Table3[[#This Row],[Clicks]]/Table3[[#This Row],[Impressions]]</f>
        <v>1.6393076493579007E-2</v>
      </c>
      <c r="D232" s="4">
        <f>Table3[[#This Row],[Conversions]]/Table3[[#This Row],[Clicks]]</f>
        <v>0.16723433242506813</v>
      </c>
      <c r="E232" s="4">
        <f>(Table3[[#This Row],[Revenue Generated ($)]]-Table3[[#This Row],[Campaign Spend ($)]])/Table3[[#This Row],[Campaign Spend ($)]]</f>
        <v>3.5923460898502495</v>
      </c>
      <c r="F232" s="5">
        <f>Table3[[#This Row],[Campaign Spend ($)]]/Table3[[#This Row],[Engagements]]</f>
        <v>3.6292270531400966E-2</v>
      </c>
    </row>
    <row r="233" spans="1:6" x14ac:dyDescent="0.3">
      <c r="A233" t="s">
        <v>243</v>
      </c>
      <c r="B233" s="4">
        <f>Table3[[#This Row],[Engagements]]/Table3[[#This Row],[Impressions]]</f>
        <v>9.2465943842090628E-2</v>
      </c>
      <c r="C233" s="4">
        <f>Table3[[#This Row],[Clicks]]/Table3[[#This Row],[Impressions]]</f>
        <v>1.6394217403391715E-2</v>
      </c>
      <c r="D233" s="4">
        <f>Table3[[#This Row],[Conversions]]/Table3[[#This Row],[Clicks]]</f>
        <v>0.16723757842971002</v>
      </c>
      <c r="E233" s="4">
        <f>(Table3[[#This Row],[Revenue Generated ($)]]-Table3[[#This Row],[Campaign Spend ($)]])/Table3[[#This Row],[Campaign Spend ($)]]</f>
        <v>3.5923777961888983</v>
      </c>
      <c r="F233" s="5">
        <f>Table3[[#This Row],[Campaign Spend ($)]]/Table3[[#This Row],[Engagements]]</f>
        <v>3.6289837642814189E-2</v>
      </c>
    </row>
    <row r="234" spans="1:6" x14ac:dyDescent="0.3">
      <c r="A234" t="s">
        <v>244</v>
      </c>
      <c r="B234" s="4">
        <f>Table3[[#This Row],[Engagements]]/Table3[[#This Row],[Impressions]]</f>
        <v>9.2469545957918051E-2</v>
      </c>
      <c r="C234" s="4">
        <f>Table3[[#This Row],[Clicks]]/Table3[[#This Row],[Impressions]]</f>
        <v>1.6395348837209302E-2</v>
      </c>
      <c r="D234" s="4">
        <f>Table3[[#This Row],[Conversions]]/Table3[[#This Row],[Clicks]]</f>
        <v>0.16724079702803107</v>
      </c>
      <c r="E234" s="4">
        <f>(Table3[[#This Row],[Revenue Generated ($)]]-Table3[[#This Row],[Campaign Spend ($)]])/Table3[[#This Row],[Campaign Spend ($)]]</f>
        <v>3.5924092409240922</v>
      </c>
      <c r="F234" s="5">
        <f>Table3[[#This Row],[Campaign Spend ($)]]/Table3[[#This Row],[Engagements]]</f>
        <v>3.6287425149700597E-2</v>
      </c>
    </row>
    <row r="235" spans="1:6" x14ac:dyDescent="0.3">
      <c r="A235" t="s">
        <v>245</v>
      </c>
      <c r="B235" s="4">
        <f>Table3[[#This Row],[Engagements]]/Table3[[#This Row],[Impressions]]</f>
        <v>9.2473118279569888E-2</v>
      </c>
      <c r="C235" s="4">
        <f>Table3[[#This Row],[Clicks]]/Table3[[#This Row],[Impressions]]</f>
        <v>1.6396470912599943E-2</v>
      </c>
      <c r="D235" s="4">
        <f>Table3[[#This Row],[Conversions]]/Table3[[#This Row],[Clicks]]</f>
        <v>0.16724398856566336</v>
      </c>
      <c r="E235" s="4">
        <f>(Table3[[#This Row],[Revenue Generated ($)]]-Table3[[#This Row],[Campaign Spend ($)]])/Table3[[#This Row],[Campaign Spend ($)]]</f>
        <v>3.5924404272801973</v>
      </c>
      <c r="F235" s="5">
        <f>Table3[[#This Row],[Campaign Spend ($)]]/Table3[[#This Row],[Engagements]]</f>
        <v>3.6285032796660704E-2</v>
      </c>
    </row>
    <row r="236" spans="1:6" x14ac:dyDescent="0.3">
      <c r="A236" t="s">
        <v>246</v>
      </c>
      <c r="B236" s="4">
        <f>Table3[[#This Row],[Engagements]]/Table3[[#This Row],[Impressions]]</f>
        <v>9.2476661175178471E-2</v>
      </c>
      <c r="C236" s="4">
        <f>Table3[[#This Row],[Clicks]]/Table3[[#This Row],[Impressions]]</f>
        <v>1.6397583745194948E-2</v>
      </c>
      <c r="D236" s="4">
        <f>Table3[[#This Row],[Conversions]]/Table3[[#This Row],[Clicks]]</f>
        <v>0.16724715338245144</v>
      </c>
      <c r="E236" s="4">
        <f>(Table3[[#This Row],[Revenue Generated ($)]]-Table3[[#This Row],[Campaign Spend ($)]])/Table3[[#This Row],[Campaign Spend ($)]]</f>
        <v>3.5924713584288051</v>
      </c>
      <c r="F236" s="5">
        <f>Table3[[#This Row],[Campaign Spend ($)]]/Table3[[#This Row],[Engagements]]</f>
        <v>3.6282660332541565E-2</v>
      </c>
    </row>
    <row r="237" spans="1:6" x14ac:dyDescent="0.3">
      <c r="A237" t="s">
        <v>247</v>
      </c>
      <c r="B237" s="4">
        <f>Table3[[#This Row],[Engagements]]/Table3[[#This Row],[Impressions]]</f>
        <v>9.248017500683621E-2</v>
      </c>
      <c r="C237" s="4">
        <f>Table3[[#This Row],[Clicks]]/Table3[[#This Row],[Impressions]]</f>
        <v>1.6398687448728466E-2</v>
      </c>
      <c r="D237" s="4">
        <f>Table3[[#This Row],[Conversions]]/Table3[[#This Row],[Clicks]]</f>
        <v>0.16725029181257295</v>
      </c>
      <c r="E237" s="4">
        <f>(Table3[[#This Row],[Revenue Generated ($)]]-Table3[[#This Row],[Campaign Spend ($)]])/Table3[[#This Row],[Campaign Spend ($)]]</f>
        <v>3.5925020374898127</v>
      </c>
      <c r="F237" s="5">
        <f>Table3[[#This Row],[Campaign Spend ($)]]/Table3[[#This Row],[Engagements]]</f>
        <v>3.6280307510348907E-2</v>
      </c>
    </row>
    <row r="238" spans="1:6" x14ac:dyDescent="0.3">
      <c r="A238" t="s">
        <v>248</v>
      </c>
      <c r="B238" s="4">
        <f>Table3[[#This Row],[Engagements]]/Table3[[#This Row],[Impressions]]</f>
        <v>9.2483660130718959E-2</v>
      </c>
      <c r="C238" s="4">
        <f>Table3[[#This Row],[Clicks]]/Table3[[#This Row],[Impressions]]</f>
        <v>1.6399782135076254E-2</v>
      </c>
      <c r="D238" s="4">
        <f>Table3[[#This Row],[Conversions]]/Table3[[#This Row],[Clicks]]</f>
        <v>0.16725340418465626</v>
      </c>
      <c r="E238" s="4">
        <f>(Table3[[#This Row],[Revenue Generated ($)]]-Table3[[#This Row],[Campaign Spend ($)]])/Table3[[#This Row],[Campaign Spend ($)]]</f>
        <v>3.5925324675324677</v>
      </c>
      <c r="F238" s="5">
        <f>Table3[[#This Row],[Campaign Spend ($)]]/Table3[[#This Row],[Engagements]]</f>
        <v>3.6277974087161366E-2</v>
      </c>
    </row>
    <row r="239" spans="1:6" x14ac:dyDescent="0.3">
      <c r="A239" t="s">
        <v>249</v>
      </c>
      <c r="B239" s="4">
        <f>Table3[[#This Row],[Engagements]]/Table3[[#This Row],[Impressions]]</f>
        <v>9.2487116897206401E-2</v>
      </c>
      <c r="C239" s="4">
        <f>Table3[[#This Row],[Clicks]]/Table3[[#This Row],[Impressions]]</f>
        <v>1.6400867914293463E-2</v>
      </c>
      <c r="D239" s="4">
        <f>Table3[[#This Row],[Conversions]]/Table3[[#This Row],[Clicks]]</f>
        <v>0.16725649082189514</v>
      </c>
      <c r="E239" s="4">
        <f>(Table3[[#This Row],[Revenue Generated ($)]]-Table3[[#This Row],[Campaign Spend ($)]])/Table3[[#This Row],[Campaign Spend ($)]]</f>
        <v>3.5925626515763947</v>
      </c>
      <c r="F239" s="5">
        <f>Table3[[#This Row],[Campaign Spend ($)]]/Table3[[#This Row],[Engagements]]</f>
        <v>3.6275659824046923E-2</v>
      </c>
    </row>
    <row r="240" spans="1:6" x14ac:dyDescent="0.3">
      <c r="A240" t="s">
        <v>250</v>
      </c>
      <c r="B240" s="4">
        <f>Table3[[#This Row],[Engagements]]/Table3[[#This Row],[Impressions]]</f>
        <v>9.2490545650999456E-2</v>
      </c>
      <c r="C240" s="4">
        <f>Table3[[#This Row],[Clicks]]/Table3[[#This Row],[Impressions]]</f>
        <v>1.6401944894651539E-2</v>
      </c>
      <c r="D240" s="4">
        <f>Table3[[#This Row],[Conversions]]/Table3[[#This Row],[Clicks]]</f>
        <v>0.16725955204216073</v>
      </c>
      <c r="E240" s="4">
        <f>(Table3[[#This Row],[Revenue Generated ($)]]-Table3[[#This Row],[Campaign Spend ($)]])/Table3[[#This Row],[Campaign Spend ($)]]</f>
        <v>3.5925925925925926</v>
      </c>
      <c r="F240" s="5">
        <f>Table3[[#This Row],[Campaign Spend ($)]]/Table3[[#This Row],[Engagements]]</f>
        <v>3.6273364485981306E-2</v>
      </c>
    </row>
    <row r="241" spans="1:6" x14ac:dyDescent="0.3">
      <c r="A241" t="s">
        <v>251</v>
      </c>
      <c r="B241" s="4">
        <f>Table3[[#This Row],[Engagements]]/Table3[[#This Row],[Impressions]]</f>
        <v>9.2493946731234872E-2</v>
      </c>
      <c r="C241" s="4">
        <f>Table3[[#This Row],[Clicks]]/Table3[[#This Row],[Impressions]]</f>
        <v>1.64030131826742E-2</v>
      </c>
      <c r="D241" s="4">
        <f>Table3[[#This Row],[Conversions]]/Table3[[#This Row],[Clicks]]</f>
        <v>0.16726258815811054</v>
      </c>
      <c r="E241" s="4">
        <f>(Table3[[#This Row],[Revenue Generated ($)]]-Table3[[#This Row],[Campaign Spend ($)]])/Table3[[#This Row],[Campaign Spend ($)]]</f>
        <v>3.5926222935044105</v>
      </c>
      <c r="F241" s="5">
        <f>Table3[[#This Row],[Campaign Spend ($)]]/Table3[[#This Row],[Engagements]]</f>
        <v>3.6271087841768468E-2</v>
      </c>
    </row>
    <row r="242" spans="1:6" x14ac:dyDescent="0.3">
      <c r="A242" t="s">
        <v>252</v>
      </c>
      <c r="B242" s="4">
        <f>Table3[[#This Row],[Engagements]]/Table3[[#This Row],[Impressions]]</f>
        <v>9.2497320471597005E-2</v>
      </c>
      <c r="C242" s="4">
        <f>Table3[[#This Row],[Clicks]]/Table3[[#This Row],[Impressions]]</f>
        <v>1.6404072883172562E-2</v>
      </c>
      <c r="D242" s="4">
        <f>Table3[[#This Row],[Conversions]]/Table3[[#This Row],[Clicks]]</f>
        <v>0.167265599477295</v>
      </c>
      <c r="E242" s="4">
        <f>(Table3[[#This Row],[Revenue Generated ($)]]-Table3[[#This Row],[Campaign Spend ($)]])/Table3[[#This Row],[Campaign Spend ($)]]</f>
        <v>3.5926517571884986</v>
      </c>
      <c r="F242" s="5">
        <f>Table3[[#This Row],[Campaign Spend ($)]]/Table3[[#This Row],[Engagements]]</f>
        <v>3.6268829663962922E-2</v>
      </c>
    </row>
    <row r="243" spans="1:6" x14ac:dyDescent="0.3">
      <c r="A243" t="s">
        <v>253</v>
      </c>
      <c r="B243" s="4">
        <f>Table3[[#This Row],[Engagements]]/Table3[[#This Row],[Impressions]]</f>
        <v>9.2500667200427003E-2</v>
      </c>
      <c r="C243" s="4">
        <f>Table3[[#This Row],[Clicks]]/Table3[[#This Row],[Impressions]]</f>
        <v>1.6405124099279425E-2</v>
      </c>
      <c r="D243" s="4">
        <f>Table3[[#This Row],[Conversions]]/Table3[[#This Row],[Clicks]]</f>
        <v>0.16726858630226127</v>
      </c>
      <c r="E243" s="4">
        <f>(Table3[[#This Row],[Revenue Generated ($)]]-Table3[[#This Row],[Campaign Spend ($)]])/Table3[[#This Row],[Campaign Spend ($)]]</f>
        <v>3.5926809864757359</v>
      </c>
      <c r="F243" s="5">
        <f>Table3[[#This Row],[Campaign Spend ($)]]/Table3[[#This Row],[Engagements]]</f>
        <v>3.6266589728793999E-2</v>
      </c>
    </row>
    <row r="244" spans="1:6" x14ac:dyDescent="0.3">
      <c r="A244" t="s">
        <v>254</v>
      </c>
      <c r="B244" s="4">
        <f>Table3[[#This Row],[Engagements]]/Table3[[#This Row],[Impressions]]</f>
        <v>9.2503987240829352E-2</v>
      </c>
      <c r="C244" s="4">
        <f>Table3[[#This Row],[Clicks]]/Table3[[#This Row],[Impressions]]</f>
        <v>1.6406166932482723E-2</v>
      </c>
      <c r="D244" s="4">
        <f>Table3[[#This Row],[Conversions]]/Table3[[#This Row],[Clicks]]</f>
        <v>0.16727154893065457</v>
      </c>
      <c r="E244" s="4">
        <f>(Table3[[#This Row],[Revenue Generated ($)]]-Table3[[#This Row],[Campaign Spend ($)]])/Table3[[#This Row],[Campaign Spend ($)]]</f>
        <v>3.5927099841521395</v>
      </c>
      <c r="F244" s="5">
        <f>Table3[[#This Row],[Campaign Spend ($)]]/Table3[[#This Row],[Engagements]]</f>
        <v>3.6264367816091957E-2</v>
      </c>
    </row>
    <row r="245" spans="1:6" x14ac:dyDescent="0.3">
      <c r="A245" t="s">
        <v>255</v>
      </c>
      <c r="B245" s="4">
        <f>Table3[[#This Row],[Engagements]]/Table3[[#This Row],[Impressions]]</f>
        <v>9.2507280910775744E-2</v>
      </c>
      <c r="C245" s="4">
        <f>Table3[[#This Row],[Clicks]]/Table3[[#This Row],[Impressions]]</f>
        <v>1.6407201482658194E-2</v>
      </c>
      <c r="D245" s="4">
        <f>Table3[[#This Row],[Conversions]]/Table3[[#This Row],[Clicks]]</f>
        <v>0.16727448765531708</v>
      </c>
      <c r="E245" s="4">
        <f>(Table3[[#This Row],[Revenue Generated ($)]]-Table3[[#This Row],[Campaign Spend ($)]])/Table3[[#This Row],[Campaign Spend ($)]]</f>
        <v>3.5927387529597477</v>
      </c>
      <c r="F245" s="5">
        <f>Table3[[#This Row],[Campaign Spend ($)]]/Table3[[#This Row],[Engagements]]</f>
        <v>3.6262163709215797E-2</v>
      </c>
    </row>
    <row r="246" spans="1:6" x14ac:dyDescent="0.3">
      <c r="A246" t="s">
        <v>256</v>
      </c>
      <c r="B246" s="4">
        <f>Table3[[#This Row],[Engagements]]/Table3[[#This Row],[Impressions]]</f>
        <v>9.2510548523206754E-2</v>
      </c>
      <c r="C246" s="4">
        <f>Table3[[#This Row],[Clicks]]/Table3[[#This Row],[Impressions]]</f>
        <v>1.6408227848101267E-2</v>
      </c>
      <c r="D246" s="4">
        <f>Table3[[#This Row],[Conversions]]/Table3[[#This Row],[Clicks]]</f>
        <v>0.16727740276438444</v>
      </c>
      <c r="E246" s="4">
        <f>(Table3[[#This Row],[Revenue Generated ($)]]-Table3[[#This Row],[Campaign Spend ($)]])/Table3[[#This Row],[Campaign Spend ($)]]</f>
        <v>3.5927672955974841</v>
      </c>
      <c r="F246" s="5">
        <f>Table3[[#This Row],[Campaign Spend ($)]]/Table3[[#This Row],[Engagements]]</f>
        <v>3.6259977194982897E-2</v>
      </c>
    </row>
    <row r="247" spans="1:6" x14ac:dyDescent="0.3">
      <c r="A247" t="s">
        <v>257</v>
      </c>
      <c r="B247" s="4">
        <f>Table3[[#This Row],[Engagements]]/Table3[[#This Row],[Impressions]]</f>
        <v>9.2513790386130806E-2</v>
      </c>
      <c r="C247" s="4">
        <f>Table3[[#This Row],[Clicks]]/Table3[[#This Row],[Impressions]]</f>
        <v>1.6409246125558181E-2</v>
      </c>
      <c r="D247" s="4">
        <f>Table3[[#This Row],[Conversions]]/Table3[[#This Row],[Clicks]]</f>
        <v>0.16728029454137985</v>
      </c>
      <c r="E247" s="4">
        <f>(Table3[[#This Row],[Revenue Generated ($)]]-Table3[[#This Row],[Campaign Spend ($)]])/Table3[[#This Row],[Campaign Spend ($)]]</f>
        <v>3.5927956147220046</v>
      </c>
      <c r="F247" s="5">
        <f>Table3[[#This Row],[Campaign Spend ($)]]/Table3[[#This Row],[Engagements]]</f>
        <v>3.6257808063600225E-2</v>
      </c>
    </row>
    <row r="248" spans="1:6" x14ac:dyDescent="0.3">
      <c r="A248" t="s">
        <v>258</v>
      </c>
      <c r="B248" s="4">
        <f>Table3[[#This Row],[Engagements]]/Table3[[#This Row],[Impressions]]</f>
        <v>9.2517006802721083E-2</v>
      </c>
      <c r="C248" s="4">
        <f>Table3[[#This Row],[Clicks]]/Table3[[#This Row],[Impressions]]</f>
        <v>1.641025641025641E-2</v>
      </c>
      <c r="D248" s="4">
        <f>Table3[[#This Row],[Conversions]]/Table3[[#This Row],[Clicks]]</f>
        <v>0.16728316326530612</v>
      </c>
      <c r="E248" s="4">
        <f>(Table3[[#This Row],[Revenue Generated ($)]]-Table3[[#This Row],[Campaign Spend ($)]])/Table3[[#This Row],[Campaign Spend ($)]]</f>
        <v>3.5928237129485181</v>
      </c>
      <c r="F248" s="5">
        <f>Table3[[#This Row],[Campaign Spend ($)]]/Table3[[#This Row],[Engagements]]</f>
        <v>3.6255656108597288E-2</v>
      </c>
    </row>
    <row r="249" spans="1:6" x14ac:dyDescent="0.3">
      <c r="A249" t="s">
        <v>259</v>
      </c>
      <c r="B249" s="4">
        <f>Table3[[#This Row],[Engagements]]/Table3[[#This Row],[Impressions]]</f>
        <v>9.2520198071409959E-2</v>
      </c>
      <c r="C249" s="4">
        <f>Table3[[#This Row],[Clicks]]/Table3[[#This Row],[Impressions]]</f>
        <v>1.6411258795934323E-2</v>
      </c>
      <c r="D249" s="4">
        <f>Table3[[#This Row],[Conversions]]/Table3[[#This Row],[Clicks]]</f>
        <v>0.16728600921073528</v>
      </c>
      <c r="E249" s="4">
        <f>(Table3[[#This Row],[Revenue Generated ($)]]-Table3[[#This Row],[Campaign Spend ($)]])/Table3[[#This Row],[Campaign Spend ($)]]</f>
        <v>3.5928515928515927</v>
      </c>
      <c r="F249" s="5">
        <f>Table3[[#This Row],[Campaign Spend ($)]]/Table3[[#This Row],[Engagements]]</f>
        <v>3.6253521126760564E-2</v>
      </c>
    </row>
    <row r="250" spans="1:6" x14ac:dyDescent="0.3">
      <c r="A250" t="s">
        <v>260</v>
      </c>
      <c r="B250" s="4">
        <f>Table3[[#This Row],[Engagements]]/Table3[[#This Row],[Impressions]]</f>
        <v>9.2523364485981308E-2</v>
      </c>
      <c r="C250" s="4">
        <f>Table3[[#This Row],[Clicks]]/Table3[[#This Row],[Impressions]]</f>
        <v>1.6412253374870199E-2</v>
      </c>
      <c r="D250" s="4">
        <f>Table3[[#This Row],[Conversions]]/Table3[[#This Row],[Clicks]]</f>
        <v>0.16728883264789624</v>
      </c>
      <c r="E250" s="4">
        <f>(Table3[[#This Row],[Revenue Generated ($)]]-Table3[[#This Row],[Campaign Spend ($)]])/Table3[[#This Row],[Campaign Spend ($)]]</f>
        <v>3.5928792569659445</v>
      </c>
      <c r="F250" s="5">
        <f>Table3[[#This Row],[Campaign Spend ($)]]/Table3[[#This Row],[Engagements]]</f>
        <v>3.6251402918069588E-2</v>
      </c>
    </row>
    <row r="251" spans="1:6" x14ac:dyDescent="0.3">
      <c r="A251" t="s">
        <v>261</v>
      </c>
      <c r="B251" s="4">
        <f>Table3[[#This Row],[Engagements]]/Table3[[#This Row],[Impressions]]</f>
        <v>9.2526506335660716E-2</v>
      </c>
      <c r="C251" s="4">
        <f>Table3[[#This Row],[Clicks]]/Table3[[#This Row],[Impressions]]</f>
        <v>1.6413240237910524E-2</v>
      </c>
      <c r="D251" s="4">
        <f>Table3[[#This Row],[Conversions]]/Table3[[#This Row],[Clicks]]</f>
        <v>0.16729163384276036</v>
      </c>
      <c r="E251" s="4">
        <f>(Table3[[#This Row],[Revenue Generated ($)]]-Table3[[#This Row],[Campaign Spend ($)]])/Table3[[#This Row],[Campaign Spend ($)]]</f>
        <v>3.5929067077872014</v>
      </c>
      <c r="F251" s="5">
        <f>Table3[[#This Row],[Campaign Spend ($)]]/Table3[[#This Row],[Engagements]]</f>
        <v>3.624930128563443E-2</v>
      </c>
    </row>
    <row r="252" spans="1:6" x14ac:dyDescent="0.3">
      <c r="A252" t="s">
        <v>262</v>
      </c>
      <c r="B252" s="4">
        <f>Table3[[#This Row],[Engagements]]/Table3[[#This Row],[Impressions]]</f>
        <v>9.2529623905203501E-2</v>
      </c>
      <c r="C252" s="4">
        <f>Table3[[#This Row],[Clicks]]/Table3[[#This Row],[Impressions]]</f>
        <v>1.6414219474497681E-2</v>
      </c>
      <c r="D252" s="4">
        <f>Table3[[#This Row],[Conversions]]/Table3[[#This Row],[Clicks]]</f>
        <v>0.16729441305712492</v>
      </c>
      <c r="E252" s="4">
        <f>(Table3[[#This Row],[Revenue Generated ($)]]-Table3[[#This Row],[Campaign Spend ($)]])/Table3[[#This Row],[Campaign Spend ($)]]</f>
        <v>3.5929339477726576</v>
      </c>
      <c r="F252" s="5">
        <f>Table3[[#This Row],[Campaign Spend ($)]]/Table3[[#This Row],[Engagements]]</f>
        <v>3.6247216035634744E-2</v>
      </c>
    </row>
    <row r="253" spans="1:6" x14ac:dyDescent="0.3">
      <c r="A253" t="s">
        <v>263</v>
      </c>
      <c r="B253" s="4">
        <f>Table3[[#This Row],[Engagements]]/Table3[[#This Row],[Impressions]]</f>
        <v>9.253271747498075E-2</v>
      </c>
      <c r="C253" s="4">
        <f>Table3[[#This Row],[Clicks]]/Table3[[#This Row],[Impressions]]</f>
        <v>1.6415191172696946E-2</v>
      </c>
      <c r="D253" s="4">
        <f>Table3[[#This Row],[Conversions]]/Table3[[#This Row],[Clicks]]</f>
        <v>0.1672971705486947</v>
      </c>
      <c r="E253" s="4">
        <f>(Table3[[#This Row],[Revenue Generated ($)]]-Table3[[#This Row],[Campaign Spend ($)]])/Table3[[#This Row],[Campaign Spend ($)]]</f>
        <v>3.5929609793420045</v>
      </c>
      <c r="F253" s="5">
        <f>Table3[[#This Row],[Campaign Spend ($)]]/Table3[[#This Row],[Engagements]]</f>
        <v>3.6245146977260119E-2</v>
      </c>
    </row>
    <row r="254" spans="1:6" x14ac:dyDescent="0.3">
      <c r="A254" t="s">
        <v>264</v>
      </c>
      <c r="B254" s="4">
        <f>Table3[[#This Row],[Engagements]]/Table3[[#This Row],[Impressions]]</f>
        <v>9.2535787321063392E-2</v>
      </c>
      <c r="C254" s="4">
        <f>Table3[[#This Row],[Clicks]]/Table3[[#This Row],[Impressions]]</f>
        <v>1.6416155419222905E-2</v>
      </c>
      <c r="D254" s="4">
        <f>Table3[[#This Row],[Conversions]]/Table3[[#This Row],[Clicks]]</f>
        <v>0.16729990657116164</v>
      </c>
      <c r="E254" s="4">
        <f>(Table3[[#This Row],[Revenue Generated ($)]]-Table3[[#This Row],[Campaign Spend ($)]])/Table3[[#This Row],[Campaign Spend ($)]]</f>
        <v>3.5929878048780486</v>
      </c>
      <c r="F254" s="5">
        <f>Table3[[#This Row],[Campaign Spend ($)]]/Table3[[#This Row],[Engagements]]</f>
        <v>3.6243093922651931E-2</v>
      </c>
    </row>
    <row r="255" spans="1:6" x14ac:dyDescent="0.3">
      <c r="A255" t="s">
        <v>265</v>
      </c>
      <c r="B255" s="4">
        <f>Table3[[#This Row],[Engagements]]/Table3[[#This Row],[Impressions]]</f>
        <v>9.2538833715304303E-2</v>
      </c>
      <c r="C255" s="4">
        <f>Table3[[#This Row],[Clicks]]/Table3[[#This Row],[Impressions]]</f>
        <v>1.6417112299465242E-2</v>
      </c>
      <c r="D255" s="4">
        <f>Table3[[#This Row],[Conversions]]/Table3[[#This Row],[Clicks]]</f>
        <v>0.16730262137428262</v>
      </c>
      <c r="E255" s="4">
        <f>(Table3[[#This Row],[Revenue Generated ($)]]-Table3[[#This Row],[Campaign Spend ($)]])/Table3[[#This Row],[Campaign Spend ($)]]</f>
        <v>3.5930144267274109</v>
      </c>
      <c r="F255" s="5">
        <f>Table3[[#This Row],[Campaign Spend ($)]]/Table3[[#This Row],[Engagements]]</f>
        <v>3.6241056686846448E-2</v>
      </c>
    </row>
    <row r="256" spans="1:6" x14ac:dyDescent="0.3">
      <c r="A256" t="s">
        <v>266</v>
      </c>
      <c r="B256" s="4">
        <f>Table3[[#This Row],[Engagements]]/Table3[[#This Row],[Impressions]]</f>
        <v>9.2541856925418567E-2</v>
      </c>
      <c r="C256" s="4">
        <f>Table3[[#This Row],[Clicks]]/Table3[[#This Row],[Impressions]]</f>
        <v>1.6418061897513953E-2</v>
      </c>
      <c r="D256" s="4">
        <f>Table3[[#This Row],[Conversions]]/Table3[[#This Row],[Clicks]]</f>
        <v>0.1673053152039555</v>
      </c>
      <c r="E256" s="4">
        <f>(Table3[[#This Row],[Revenue Generated ($)]]-Table3[[#This Row],[Campaign Spend ($)]])/Table3[[#This Row],[Campaign Spend ($)]]</f>
        <v>3.5930408472012103</v>
      </c>
      <c r="F256" s="5">
        <f>Table3[[#This Row],[Campaign Spend ($)]]/Table3[[#This Row],[Engagements]]</f>
        <v>3.62390350877193E-2</v>
      </c>
    </row>
    <row r="257" spans="1:6" x14ac:dyDescent="0.3">
      <c r="A257" t="s">
        <v>267</v>
      </c>
      <c r="B257" s="4">
        <f>Table3[[#This Row],[Engagements]]/Table3[[#This Row],[Impressions]]</f>
        <v>9.2544857215061921E-2</v>
      </c>
      <c r="C257" s="4">
        <f>Table3[[#This Row],[Clicks]]/Table3[[#This Row],[Impressions]]</f>
        <v>1.6419004296183978E-2</v>
      </c>
      <c r="D257" s="4">
        <f>Table3[[#This Row],[Conversions]]/Table3[[#This Row],[Clicks]]</f>
        <v>0.16730798830229338</v>
      </c>
      <c r="E257" s="4">
        <f>(Table3[[#This Row],[Revenue Generated ($)]]-Table3[[#This Row],[Campaign Spend ($)]])/Table3[[#This Row],[Campaign Spend ($)]]</f>
        <v>3.5930670685757349</v>
      </c>
      <c r="F257" s="5">
        <f>Table3[[#This Row],[Campaign Spend ($)]]/Table3[[#This Row],[Engagements]]</f>
        <v>3.6237028945931185E-2</v>
      </c>
    </row>
    <row r="258" spans="1:6" x14ac:dyDescent="0.3">
      <c r="A258" t="s">
        <v>268</v>
      </c>
      <c r="B258" s="4">
        <f>Table3[[#This Row],[Engagements]]/Table3[[#This Row],[Impressions]]</f>
        <v>9.2547834843907356E-2</v>
      </c>
      <c r="C258" s="4">
        <f>Table3[[#This Row],[Clicks]]/Table3[[#This Row],[Impressions]]</f>
        <v>1.6419939577039275E-2</v>
      </c>
      <c r="D258" s="4">
        <f>Table3[[#This Row],[Conversions]]/Table3[[#This Row],[Clicks]]</f>
        <v>0.16731064090769704</v>
      </c>
      <c r="E258" s="4">
        <f>(Table3[[#This Row],[Revenue Generated ($)]]-Table3[[#This Row],[Campaign Spend ($)]])/Table3[[#This Row],[Campaign Spend ($)]]</f>
        <v>3.5930930930930929</v>
      </c>
      <c r="F258" s="5">
        <f>Table3[[#This Row],[Campaign Spend ($)]]/Table3[[#This Row],[Engagements]]</f>
        <v>3.6235038084874861E-2</v>
      </c>
    </row>
    <row r="259" spans="1:6" x14ac:dyDescent="0.3">
      <c r="A259" t="s">
        <v>269</v>
      </c>
      <c r="B259" s="4">
        <f>Table3[[#This Row],[Engagements]]/Table3[[#This Row],[Impressions]]</f>
        <v>9.2550790067720087E-2</v>
      </c>
      <c r="C259" s="4">
        <f>Table3[[#This Row],[Clicks]]/Table3[[#This Row],[Impressions]]</f>
        <v>1.6420867820416352E-2</v>
      </c>
      <c r="D259" s="4">
        <f>Table3[[#This Row],[Conversions]]/Table3[[#This Row],[Clicks]]</f>
        <v>0.16731327325492593</v>
      </c>
      <c r="E259" s="4">
        <f>(Table3[[#This Row],[Revenue Generated ($)]]-Table3[[#This Row],[Campaign Spend ($)]])/Table3[[#This Row],[Campaign Spend ($)]]</f>
        <v>3.593118922961855</v>
      </c>
      <c r="F259" s="5">
        <f>Table3[[#This Row],[Campaign Spend ($)]]/Table3[[#This Row],[Engagements]]</f>
        <v>3.6233062330623303E-2</v>
      </c>
    </row>
    <row r="260" spans="1:6" x14ac:dyDescent="0.3">
      <c r="A260" t="s">
        <v>270</v>
      </c>
      <c r="B260" s="4">
        <f>Table3[[#This Row],[Engagements]]/Table3[[#This Row],[Impressions]]</f>
        <v>9.2553723138430785E-2</v>
      </c>
      <c r="C260" s="4">
        <f>Table3[[#This Row],[Clicks]]/Table3[[#This Row],[Impressions]]</f>
        <v>1.6421789105447275E-2</v>
      </c>
      <c r="D260" s="4">
        <f>Table3[[#This Row],[Conversions]]/Table3[[#This Row],[Clicks]]</f>
        <v>0.16731588557516738</v>
      </c>
      <c r="E260" s="4">
        <f>(Table3[[#This Row],[Revenue Generated ($)]]-Table3[[#This Row],[Campaign Spend ($)]])/Table3[[#This Row],[Campaign Spend ($)]]</f>
        <v>3.593144560357675</v>
      </c>
      <c r="F260" s="5">
        <f>Table3[[#This Row],[Campaign Spend ($)]]/Table3[[#This Row],[Engagements]]</f>
        <v>3.6231101511879048E-2</v>
      </c>
    </row>
    <row r="261" spans="1:6" x14ac:dyDescent="0.3">
      <c r="A261" t="s">
        <v>271</v>
      </c>
      <c r="B261" s="4">
        <f>Table3[[#This Row],[Engagements]]/Table3[[#This Row],[Impressions]]</f>
        <v>9.2556634304207117E-2</v>
      </c>
      <c r="C261" s="4">
        <f>Table3[[#This Row],[Clicks]]/Table3[[#This Row],[Impressions]]</f>
        <v>1.642270351008215E-2</v>
      </c>
      <c r="D261" s="4">
        <f>Table3[[#This Row],[Conversions]]/Table3[[#This Row],[Clicks]]</f>
        <v>0.16731847809610428</v>
      </c>
      <c r="E261" s="4">
        <f>(Table3[[#This Row],[Revenue Generated ($)]]-Table3[[#This Row],[Campaign Spend ($)]])/Table3[[#This Row],[Campaign Spend ($)]]</f>
        <v>3.5931700074239048</v>
      </c>
      <c r="F261" s="5">
        <f>Table3[[#This Row],[Campaign Spend ($)]]/Table3[[#This Row],[Engagements]]</f>
        <v>3.6229155459924688E-2</v>
      </c>
    </row>
    <row r="262" spans="1:6" x14ac:dyDescent="0.3">
      <c r="A262" t="s">
        <v>272</v>
      </c>
      <c r="B262" s="4">
        <f>Table3[[#This Row],[Engagements]]/Table3[[#This Row],[Impressions]]</f>
        <v>9.2559523809523814E-2</v>
      </c>
      <c r="C262" s="4">
        <f>Table3[[#This Row],[Clicks]]/Table3[[#This Row],[Impressions]]</f>
        <v>1.6423611111111111E-2</v>
      </c>
      <c r="D262" s="4">
        <f>Table3[[#This Row],[Conversions]]/Table3[[#This Row],[Clicks]]</f>
        <v>0.16732105104198128</v>
      </c>
      <c r="E262" s="4">
        <f>(Table3[[#This Row],[Revenue Generated ($)]]-Table3[[#This Row],[Campaign Spend ($)]])/Table3[[#This Row],[Campaign Spend ($)]]</f>
        <v>3.5931952662721893</v>
      </c>
      <c r="F262" s="5">
        <f>Table3[[#This Row],[Campaign Spend ($)]]/Table3[[#This Row],[Engagements]]</f>
        <v>3.6227224008574491E-2</v>
      </c>
    </row>
    <row r="263" spans="1:6" x14ac:dyDescent="0.3">
      <c r="A263" t="s">
        <v>273</v>
      </c>
      <c r="B263" s="4">
        <f>Table3[[#This Row],[Engagements]]/Table3[[#This Row],[Impressions]]</f>
        <v>9.2562391895231036E-2</v>
      </c>
      <c r="C263" s="4">
        <f>Table3[[#This Row],[Clicks]]/Table3[[#This Row],[Impressions]]</f>
        <v>1.6424511984185815E-2</v>
      </c>
      <c r="D263" s="4">
        <f>Table3[[#This Row],[Conversions]]/Table3[[#This Row],[Clicks]]</f>
        <v>0.16732360463366933</v>
      </c>
      <c r="E263" s="4">
        <f>(Table3[[#This Row],[Revenue Generated ($)]]-Table3[[#This Row],[Campaign Spend ($)]])/Table3[[#This Row],[Campaign Spend ($)]]</f>
        <v>3.593220338983051</v>
      </c>
      <c r="F263" s="5">
        <f>Table3[[#This Row],[Campaign Spend ($)]]/Table3[[#This Row],[Engagements]]</f>
        <v>3.6225306994127071E-2</v>
      </c>
    </row>
    <row r="264" spans="1:6" x14ac:dyDescent="0.3">
      <c r="A264" t="s">
        <v>274</v>
      </c>
      <c r="B264" s="4">
        <f>Table3[[#This Row],[Engagements]]/Table3[[#This Row],[Impressions]]</f>
        <v>9.2565238798621371E-2</v>
      </c>
      <c r="C264" s="4">
        <f>Table3[[#This Row],[Clicks]]/Table3[[#This Row],[Impressions]]</f>
        <v>1.6425406203840472E-2</v>
      </c>
      <c r="D264" s="4">
        <f>Table3[[#This Row],[Conversions]]/Table3[[#This Row],[Clicks]]</f>
        <v>0.16732613908872901</v>
      </c>
      <c r="E264" s="4">
        <f>(Table3[[#This Row],[Revenue Generated ($)]]-Table3[[#This Row],[Campaign Spend ($)]])/Table3[[#This Row],[Campaign Spend ($)]]</f>
        <v>3.5932452276064613</v>
      </c>
      <c r="F264" s="5">
        <f>Table3[[#This Row],[Campaign Spend ($)]]/Table3[[#This Row],[Engagements]]</f>
        <v>3.6223404255319148E-2</v>
      </c>
    </row>
    <row r="265" spans="1:6" x14ac:dyDescent="0.3">
      <c r="A265" t="s">
        <v>275</v>
      </c>
      <c r="B265" s="4">
        <f>Table3[[#This Row],[Engagements]]/Table3[[#This Row],[Impressions]]</f>
        <v>9.2568064753495216E-2</v>
      </c>
      <c r="C265" s="4">
        <f>Table3[[#This Row],[Clicks]]/Table3[[#This Row],[Impressions]]</f>
        <v>1.6426293843512386E-2</v>
      </c>
      <c r="D265" s="4">
        <f>Table3[[#This Row],[Conversions]]/Table3[[#This Row],[Clicks]]</f>
        <v>0.16732865462147231</v>
      </c>
      <c r="E265" s="4">
        <f>(Table3[[#This Row],[Revenue Generated ($)]]-Table3[[#This Row],[Campaign Spend ($)]])/Table3[[#This Row],[Campaign Spend ($)]]</f>
        <v>3.5932699341623993</v>
      </c>
      <c r="F265" s="5">
        <f>Table3[[#This Row],[Campaign Spend ($)]]/Table3[[#This Row],[Engagements]]</f>
        <v>3.6221515633280341E-2</v>
      </c>
    </row>
    <row r="266" spans="1:6" x14ac:dyDescent="0.3">
      <c r="A266" t="s">
        <v>276</v>
      </c>
      <c r="B266" s="4">
        <f>Table3[[#This Row],[Engagements]]/Table3[[#This Row],[Impressions]]</f>
        <v>9.2570869990224833E-2</v>
      </c>
      <c r="C266" s="4">
        <f>Table3[[#This Row],[Clicks]]/Table3[[#This Row],[Impressions]]</f>
        <v>1.6427174975562071E-2</v>
      </c>
      <c r="D266" s="4">
        <f>Table3[[#This Row],[Conversions]]/Table3[[#This Row],[Clicks]]</f>
        <v>0.16733115144302291</v>
      </c>
      <c r="E266" s="4">
        <f>(Table3[[#This Row],[Revenue Generated ($)]]-Table3[[#This Row],[Campaign Spend ($)]])/Table3[[#This Row],[Campaign Spend ($)]]</f>
        <v>3.5932944606413995</v>
      </c>
      <c r="F266" s="5">
        <f>Table3[[#This Row],[Campaign Spend ($)]]/Table3[[#This Row],[Engagements]]</f>
        <v>3.6219640971488914E-2</v>
      </c>
    </row>
    <row r="267" spans="1:6" x14ac:dyDescent="0.3">
      <c r="A267" t="s">
        <v>277</v>
      </c>
      <c r="B267" s="4">
        <f>Table3[[#This Row],[Engagements]]/Table3[[#This Row],[Impressions]]</f>
        <v>9.2573654735816899E-2</v>
      </c>
      <c r="C267" s="4">
        <f>Table3[[#This Row],[Clicks]]/Table3[[#This Row],[Impressions]]</f>
        <v>1.6428049671292914E-2</v>
      </c>
      <c r="D267" s="4">
        <f>Table3[[#This Row],[Conversions]]/Table3[[#This Row],[Clicks]]</f>
        <v>0.16733362976137542</v>
      </c>
      <c r="E267" s="4">
        <f>(Table3[[#This Row],[Revenue Generated ($)]]-Table3[[#This Row],[Campaign Spend ($)]])/Table3[[#This Row],[Campaign Spend ($)]]</f>
        <v>3.5933188090050834</v>
      </c>
      <c r="F267" s="5">
        <f>Table3[[#This Row],[Campaign Spend ($)]]/Table3[[#This Row],[Engagements]]</f>
        <v>3.6217780115728564E-2</v>
      </c>
    </row>
    <row r="268" spans="1:6" x14ac:dyDescent="0.3">
      <c r="A268" t="s">
        <v>278</v>
      </c>
      <c r="B268" s="4">
        <f>Table3[[#This Row],[Engagements]]/Table3[[#This Row],[Impressions]]</f>
        <v>9.2576419213973804E-2</v>
      </c>
      <c r="C268" s="4">
        <f>Table3[[#This Row],[Clicks]]/Table3[[#This Row],[Impressions]]</f>
        <v>1.6428918000970402E-2</v>
      </c>
      <c r="D268" s="4">
        <f>Table3[[#This Row],[Conversions]]/Table3[[#This Row],[Clicks]]</f>
        <v>0.16733608978145303</v>
      </c>
      <c r="E268" s="4">
        <f>(Table3[[#This Row],[Revenue Generated ($)]]-Table3[[#This Row],[Campaign Spend ($)]])/Table3[[#This Row],[Campaign Spend ($)]]</f>
        <v>3.5933429811866859</v>
      </c>
      <c r="F268" s="5">
        <f>Table3[[#This Row],[Campaign Spend ($)]]/Table3[[#This Row],[Engagements]]</f>
        <v>3.6215932914046123E-2</v>
      </c>
    </row>
    <row r="269" spans="1:6" x14ac:dyDescent="0.3">
      <c r="A269" t="s">
        <v>279</v>
      </c>
      <c r="B269" s="4">
        <f>Table3[[#This Row],[Engagements]]/Table3[[#This Row],[Impressions]]</f>
        <v>9.2579163645153492E-2</v>
      </c>
      <c r="C269" s="4">
        <f>Table3[[#This Row],[Clicks]]/Table3[[#This Row],[Impressions]]</f>
        <v>1.6429780033840949E-2</v>
      </c>
      <c r="D269" s="4">
        <f>Table3[[#This Row],[Conversions]]/Table3[[#This Row],[Clicks]]</f>
        <v>0.16733853170516405</v>
      </c>
      <c r="E269" s="4">
        <f>(Table3[[#This Row],[Revenue Generated ($)]]-Table3[[#This Row],[Campaign Spend ($)]])/Table3[[#This Row],[Campaign Spend ($)]]</f>
        <v>3.5933669790915643</v>
      </c>
      <c r="F269" s="5">
        <f>Table3[[#This Row],[Campaign Spend ($)]]/Table3[[#This Row],[Engagements]]</f>
        <v>3.6214099216710184E-2</v>
      </c>
    </row>
    <row r="270" spans="1:6" x14ac:dyDescent="0.3">
      <c r="A270" t="s">
        <v>280</v>
      </c>
      <c r="B270" s="4">
        <f>Table3[[#This Row],[Engagements]]/Table3[[#This Row],[Impressions]]</f>
        <v>9.2581888246628136E-2</v>
      </c>
      <c r="C270" s="4">
        <f>Table3[[#This Row],[Clicks]]/Table3[[#This Row],[Impressions]]</f>
        <v>1.6430635838150288E-2</v>
      </c>
      <c r="D270" s="4">
        <f>Table3[[#This Row],[Conversions]]/Table3[[#This Row],[Clicks]]</f>
        <v>0.16734095573145705</v>
      </c>
      <c r="E270" s="4">
        <f>(Table3[[#This Row],[Revenue Generated ($)]]-Table3[[#This Row],[Campaign Spend ($)]])/Table3[[#This Row],[Campaign Spend ($)]]</f>
        <v>3.5933908045977012</v>
      </c>
      <c r="F270" s="5">
        <f>Table3[[#This Row],[Campaign Spend ($)]]/Table3[[#This Row],[Engagements]]</f>
        <v>3.6212278876170657E-2</v>
      </c>
    </row>
    <row r="271" spans="1:6" x14ac:dyDescent="0.3">
      <c r="A271" t="s">
        <v>281</v>
      </c>
      <c r="B271" s="4">
        <f>Table3[[#This Row],[Engagements]]/Table3[[#This Row],[Impressions]]</f>
        <v>9.2584593232541396E-2</v>
      </c>
      <c r="C271" s="4">
        <f>Table3[[#This Row],[Clicks]]/Table3[[#This Row],[Impressions]]</f>
        <v>1.6431485481161506E-2</v>
      </c>
      <c r="D271" s="4">
        <f>Table3[[#This Row],[Conversions]]/Table3[[#This Row],[Clicks]]</f>
        <v>0.16734336205637507</v>
      </c>
      <c r="E271" s="4">
        <f>(Table3[[#This Row],[Revenue Generated ($)]]-Table3[[#This Row],[Campaign Spend ($)]])/Table3[[#This Row],[Campaign Spend ($)]]</f>
        <v>3.5934144595561919</v>
      </c>
      <c r="F271" s="5">
        <f>Table3[[#This Row],[Campaign Spend ($)]]/Table3[[#This Row],[Engagements]]</f>
        <v>3.6210471747019184E-2</v>
      </c>
    </row>
    <row r="272" spans="1:6" x14ac:dyDescent="0.3">
      <c r="A272" t="s">
        <v>282</v>
      </c>
      <c r="B272" s="4">
        <f>Table3[[#This Row],[Engagements]]/Table3[[#This Row],[Impressions]]</f>
        <v>9.2587278813964613E-2</v>
      </c>
      <c r="C272" s="4">
        <f>Table3[[#This Row],[Clicks]]/Table3[[#This Row],[Impressions]]</f>
        <v>1.6432329029172646E-2</v>
      </c>
      <c r="D272" s="4">
        <f>Table3[[#This Row],[Conversions]]/Table3[[#This Row],[Clicks]]</f>
        <v>0.16734575087310827</v>
      </c>
      <c r="E272" s="4">
        <f>(Table3[[#This Row],[Revenue Generated ($)]]-Table3[[#This Row],[Campaign Spend ($)]])/Table3[[#This Row],[Campaign Spend ($)]]</f>
        <v>3.593437945791726</v>
      </c>
      <c r="F272" s="5">
        <f>Table3[[#This Row],[Campaign Spend ($)]]/Table3[[#This Row],[Engagements]]</f>
        <v>3.6208677685950416E-2</v>
      </c>
    </row>
    <row r="273" spans="1:6" x14ac:dyDescent="0.3">
      <c r="A273" t="s">
        <v>283</v>
      </c>
      <c r="B273" s="4">
        <f>Table3[[#This Row],[Engagements]]/Table3[[#This Row],[Impressions]]</f>
        <v>9.2589945198951626E-2</v>
      </c>
      <c r="C273" s="4">
        <f>Table3[[#This Row],[Clicks]]/Table3[[#This Row],[Impressions]]</f>
        <v>1.6433166547533951E-2</v>
      </c>
      <c r="D273" s="4">
        <f>Table3[[#This Row],[Conversions]]/Table3[[#This Row],[Clicks]]</f>
        <v>0.16734812237204583</v>
      </c>
      <c r="E273" s="4">
        <f>(Table3[[#This Row],[Revenue Generated ($)]]-Table3[[#This Row],[Campaign Spend ($)]])/Table3[[#This Row],[Campaign Spend ($)]]</f>
        <v>3.593461265103056</v>
      </c>
      <c r="F273" s="5">
        <f>Table3[[#This Row],[Campaign Spend ($)]]/Table3[[#This Row],[Engagements]]</f>
        <v>3.6206896551724141E-2</v>
      </c>
    </row>
    <row r="274" spans="1:6" x14ac:dyDescent="0.3">
      <c r="A274" t="s">
        <v>284</v>
      </c>
      <c r="B274" s="4">
        <f>Table3[[#This Row],[Engagements]]/Table3[[#This Row],[Impressions]]</f>
        <v>9.2592592592592587E-2</v>
      </c>
      <c r="C274" s="4">
        <f>Table3[[#This Row],[Clicks]]/Table3[[#This Row],[Impressions]]</f>
        <v>1.6433998100664766E-2</v>
      </c>
      <c r="D274" s="4">
        <f>Table3[[#This Row],[Conversions]]/Table3[[#This Row],[Clicks]]</f>
        <v>0.16735047674082634</v>
      </c>
      <c r="E274" s="4">
        <f>(Table3[[#This Row],[Revenue Generated ($)]]-Table3[[#This Row],[Campaign Spend ($)]])/Table3[[#This Row],[Campaign Spend ($)]]</f>
        <v>3.5934844192634561</v>
      </c>
      <c r="F274" s="5">
        <f>Table3[[#This Row],[Campaign Spend ($)]]/Table3[[#This Row],[Engagements]]</f>
        <v>3.6205128205128202E-2</v>
      </c>
    </row>
    <row r="275" spans="1:6" x14ac:dyDescent="0.3">
      <c r="A275" t="s">
        <v>285</v>
      </c>
      <c r="B275" s="4">
        <f>Table3[[#This Row],[Engagements]]/Table3[[#This Row],[Impressions]]</f>
        <v>9.259522119706648E-2</v>
      </c>
      <c r="C275" s="4">
        <f>Table3[[#This Row],[Clicks]]/Table3[[#This Row],[Impressions]]</f>
        <v>1.6434823752070025E-2</v>
      </c>
      <c r="D275" s="4">
        <f>Table3[[#This Row],[Conversions]]/Table3[[#This Row],[Clicks]]</f>
        <v>0.16735281416438749</v>
      </c>
      <c r="E275" s="4">
        <f>(Table3[[#This Row],[Revenue Generated ($)]]-Table3[[#This Row],[Campaign Spend ($)]])/Table3[[#This Row],[Campaign Spend ($)]]</f>
        <v>3.5935074100211715</v>
      </c>
      <c r="F275" s="5">
        <f>Table3[[#This Row],[Campaign Spend ($)]]/Table3[[#This Row],[Engagements]]</f>
        <v>3.6203372508942261E-2</v>
      </c>
    </row>
    <row r="276" spans="1:6" x14ac:dyDescent="0.3">
      <c r="A276" t="s">
        <v>286</v>
      </c>
      <c r="B276" s="4">
        <f>Table3[[#This Row],[Engagements]]/Table3[[#This Row],[Impressions]]</f>
        <v>9.2597831211692599E-2</v>
      </c>
      <c r="C276" s="4">
        <f>Table3[[#This Row],[Clicks]]/Table3[[#This Row],[Impressions]]</f>
        <v>1.6435643564356436E-2</v>
      </c>
      <c r="D276" s="4">
        <f>Table3[[#This Row],[Conversions]]/Table3[[#This Row],[Clicks]]</f>
        <v>0.16735513482501435</v>
      </c>
      <c r="E276" s="4">
        <f>(Table3[[#This Row],[Revenue Generated ($)]]-Table3[[#This Row],[Campaign Spend ($)]])/Table3[[#This Row],[Campaign Spend ($)]]</f>
        <v>3.5935302390998594</v>
      </c>
      <c r="F276" s="5">
        <f>Table3[[#This Row],[Campaign Spend ($)]]/Table3[[#This Row],[Engagements]]</f>
        <v>3.6201629327902239E-2</v>
      </c>
    </row>
    <row r="277" spans="1:6" x14ac:dyDescent="0.3">
      <c r="A277" t="s">
        <v>287</v>
      </c>
      <c r="B277" s="4">
        <f>Table3[[#This Row],[Engagements]]/Table3[[#This Row],[Impressions]]</f>
        <v>9.2600422832980978E-2</v>
      </c>
      <c r="C277" s="4">
        <f>Table3[[#This Row],[Clicks]]/Table3[[#This Row],[Impressions]]</f>
        <v>1.6436457599248298E-2</v>
      </c>
      <c r="D277" s="4">
        <f>Table3[[#This Row],[Conversions]]/Table3[[#This Row],[Clicks]]</f>
        <v>0.16735743890238675</v>
      </c>
      <c r="E277" s="4">
        <f>(Table3[[#This Row],[Revenue Generated ($)]]-Table3[[#This Row],[Campaign Spend ($)]])/Table3[[#This Row],[Campaign Spend ($)]]</f>
        <v>3.593552908199019</v>
      </c>
      <c r="F277" s="5">
        <f>Table3[[#This Row],[Campaign Spend ($)]]/Table3[[#This Row],[Engagements]]</f>
        <v>3.6199898528665654E-2</v>
      </c>
    </row>
    <row r="278" spans="1:6" x14ac:dyDescent="0.3">
      <c r="A278" t="s">
        <v>288</v>
      </c>
      <c r="B278" s="4">
        <f>Table3[[#This Row],[Engagements]]/Table3[[#This Row],[Impressions]]</f>
        <v>9.2602996254681644E-2</v>
      </c>
      <c r="C278" s="4">
        <f>Table3[[#This Row],[Clicks]]/Table3[[#This Row],[Impressions]]</f>
        <v>1.6437265917602997E-2</v>
      </c>
      <c r="D278" s="4">
        <f>Table3[[#This Row],[Conversions]]/Table3[[#This Row],[Clicks]]</f>
        <v>0.16735972657362574</v>
      </c>
      <c r="E278" s="4">
        <f>(Table3[[#This Row],[Revenue Generated ($)]]-Table3[[#This Row],[Campaign Spend ($)]])/Table3[[#This Row],[Campaign Spend ($)]]</f>
        <v>3.5935754189944134</v>
      </c>
      <c r="F278" s="5">
        <f>Table3[[#This Row],[Campaign Spend ($)]]/Table3[[#This Row],[Engagements]]</f>
        <v>3.6198179979777555E-2</v>
      </c>
    </row>
    <row r="279" spans="1:6" x14ac:dyDescent="0.3">
      <c r="A279" t="s">
        <v>289</v>
      </c>
      <c r="B279" s="4">
        <f>Table3[[#This Row],[Engagements]]/Table3[[#This Row],[Impressions]]</f>
        <v>9.2605551667832978E-2</v>
      </c>
      <c r="C279" s="4">
        <f>Table3[[#This Row],[Clicks]]/Table3[[#This Row],[Impressions]]</f>
        <v>1.6438068579426174E-2</v>
      </c>
      <c r="D279" s="4">
        <f>Table3[[#This Row],[Conversions]]/Table3[[#This Row],[Clicks]]</f>
        <v>0.16736199801333901</v>
      </c>
      <c r="E279" s="4">
        <f>(Table3[[#This Row],[Revenue Generated ($)]]-Table3[[#This Row],[Campaign Spend ($)]])/Table3[[#This Row],[Campaign Spend ($)]]</f>
        <v>3.5935977731384829</v>
      </c>
      <c r="F279" s="5">
        <f>Table3[[#This Row],[Campaign Spend ($)]]/Table3[[#This Row],[Engagements]]</f>
        <v>3.6196473551637277E-2</v>
      </c>
    </row>
    <row r="280" spans="1:6" x14ac:dyDescent="0.3">
      <c r="A280" t="s">
        <v>290</v>
      </c>
      <c r="B280" s="4">
        <f>Table3[[#This Row],[Engagements]]/Table3[[#This Row],[Impressions]]</f>
        <v>9.2608089260808921E-2</v>
      </c>
      <c r="C280" s="4">
        <f>Table3[[#This Row],[Clicks]]/Table3[[#This Row],[Impressions]]</f>
        <v>1.6438865643886566E-2</v>
      </c>
      <c r="D280" s="4">
        <f>Table3[[#This Row],[Conversions]]/Table3[[#This Row],[Clicks]]</f>
        <v>0.16736425339366515</v>
      </c>
      <c r="E280" s="4">
        <f>(Table3[[#This Row],[Revenue Generated ($)]]-Table3[[#This Row],[Campaign Spend ($)]])/Table3[[#This Row],[Campaign Spend ($)]]</f>
        <v>3.5936199722607491</v>
      </c>
      <c r="F280" s="5">
        <f>Table3[[#This Row],[Campaign Spend ($)]]/Table3[[#This Row],[Engagements]]</f>
        <v>3.6194779116465861E-2</v>
      </c>
    </row>
    <row r="281" spans="1:6" x14ac:dyDescent="0.3">
      <c r="A281" t="s">
        <v>291</v>
      </c>
      <c r="B281" s="4">
        <f>Table3[[#This Row],[Engagements]]/Table3[[#This Row],[Impressions]]</f>
        <v>9.26106092193653E-2</v>
      </c>
      <c r="C281" s="4">
        <f>Table3[[#This Row],[Clicks]]/Table3[[#This Row],[Impressions]]</f>
        <v>1.6439657169330553E-2</v>
      </c>
      <c r="D281" s="4">
        <f>Table3[[#This Row],[Conversions]]/Table3[[#This Row],[Clicks]]</f>
        <v>0.16736649288431732</v>
      </c>
      <c r="E281" s="4">
        <f>(Table3[[#This Row],[Revenue Generated ($)]]-Table3[[#This Row],[Campaign Spend ($)]])/Table3[[#This Row],[Campaign Spend ($)]]</f>
        <v>3.59364201796821</v>
      </c>
      <c r="F281" s="5">
        <f>Table3[[#This Row],[Campaign Spend ($)]]/Table3[[#This Row],[Engagements]]</f>
        <v>3.6193096548274135E-2</v>
      </c>
    </row>
    <row r="282" spans="1:6" x14ac:dyDescent="0.3">
      <c r="A282" t="s">
        <v>292</v>
      </c>
      <c r="B282" s="4">
        <f>Table3[[#This Row],[Engagements]]/Table3[[#This Row],[Impressions]]</f>
        <v>9.2613111726685141E-2</v>
      </c>
      <c r="C282" s="4">
        <f>Table3[[#This Row],[Clicks]]/Table3[[#This Row],[Impressions]]</f>
        <v>1.64404432132964E-2</v>
      </c>
      <c r="D282" s="4">
        <f>Table3[[#This Row],[Conversions]]/Table3[[#This Row],[Clicks]]</f>
        <v>0.16736871665262568</v>
      </c>
      <c r="E282" s="4">
        <f>(Table3[[#This Row],[Revenue Generated ($)]]-Table3[[#This Row],[Campaign Spend ($)]])/Table3[[#This Row],[Campaign Spend ($)]]</f>
        <v>3.5936639118457299</v>
      </c>
      <c r="F282" s="5">
        <f>Table3[[#This Row],[Campaign Spend ($)]]/Table3[[#This Row],[Engagements]]</f>
        <v>3.6191425722831502E-2</v>
      </c>
    </row>
    <row r="283" spans="1:6" x14ac:dyDescent="0.3">
      <c r="A283" t="s">
        <v>293</v>
      </c>
      <c r="B283" s="4">
        <f>Table3[[#This Row],[Engagements]]/Table3[[#This Row],[Impressions]]</f>
        <v>9.2615596963423044E-2</v>
      </c>
      <c r="C283" s="4">
        <f>Table3[[#This Row],[Clicks]]/Table3[[#This Row],[Impressions]]</f>
        <v>1.644122383252818E-2</v>
      </c>
      <c r="D283" s="4">
        <f>Table3[[#This Row],[Conversions]]/Table3[[#This Row],[Clicks]]</f>
        <v>0.16737092486357913</v>
      </c>
      <c r="E283" s="4">
        <f>(Table3[[#This Row],[Revenue Generated ($)]]-Table3[[#This Row],[Campaign Spend ($)]])/Table3[[#This Row],[Campaign Spend ($)]]</f>
        <v>3.5936856554564174</v>
      </c>
      <c r="F283" s="5">
        <f>Table3[[#This Row],[Campaign Spend ($)]]/Table3[[#This Row],[Engagements]]</f>
        <v>3.618976651763537E-2</v>
      </c>
    </row>
    <row r="284" spans="1:6" x14ac:dyDescent="0.3">
      <c r="A284" t="s">
        <v>294</v>
      </c>
      <c r="B284" s="4">
        <f>Table3[[#This Row],[Engagements]]/Table3[[#This Row],[Impressions]]</f>
        <v>9.261806510774874E-2</v>
      </c>
      <c r="C284" s="4">
        <f>Table3[[#This Row],[Clicks]]/Table3[[#This Row],[Impressions]]</f>
        <v>1.6441999082989454E-2</v>
      </c>
      <c r="D284" s="4">
        <f>Table3[[#This Row],[Conversions]]/Table3[[#This Row],[Clicks]]</f>
        <v>0.16737311767986615</v>
      </c>
      <c r="E284" s="4">
        <f>(Table3[[#This Row],[Revenue Generated ($)]]-Table3[[#This Row],[Campaign Spend ($)]])/Table3[[#This Row],[Campaign Spend ($)]]</f>
        <v>3.5937072503419971</v>
      </c>
      <c r="F284" s="5">
        <f>Table3[[#This Row],[Campaign Spend ($)]]/Table3[[#This Row],[Engagements]]</f>
        <v>3.6188118811881186E-2</v>
      </c>
    </row>
    <row r="285" spans="1:6" x14ac:dyDescent="0.3">
      <c r="A285" t="s">
        <v>295</v>
      </c>
      <c r="B285" s="4">
        <f>Table3[[#This Row],[Engagements]]/Table3[[#This Row],[Impressions]]</f>
        <v>9.2620516335389536E-2</v>
      </c>
      <c r="C285" s="4">
        <f>Table3[[#This Row],[Clicks]]/Table3[[#This Row],[Impressions]]</f>
        <v>1.6442769019876628E-2</v>
      </c>
      <c r="D285" s="4">
        <f>Table3[[#This Row],[Conversions]]/Table3[[#This Row],[Clicks]]</f>
        <v>0.16737529526191469</v>
      </c>
      <c r="E285" s="4">
        <f>(Table3[[#This Row],[Revenue Generated ($)]]-Table3[[#This Row],[Campaign Spend ($)]])/Table3[[#This Row],[Campaign Spend ($)]]</f>
        <v>3.5937286980231766</v>
      </c>
      <c r="F285" s="5">
        <f>Table3[[#This Row],[Campaign Spend ($)]]/Table3[[#This Row],[Engagements]]</f>
        <v>3.618648248643315E-2</v>
      </c>
    </row>
    <row r="286" spans="1:6" x14ac:dyDescent="0.3">
      <c r="A286" t="s">
        <v>296</v>
      </c>
      <c r="B286" s="4">
        <f>Table3[[#This Row],[Engagements]]/Table3[[#This Row],[Impressions]]</f>
        <v>9.2622950819672131E-2</v>
      </c>
      <c r="C286" s="4">
        <f>Table3[[#This Row],[Clicks]]/Table3[[#This Row],[Impressions]]</f>
        <v>1.644353369763206E-2</v>
      </c>
      <c r="D286" s="4">
        <f>Table3[[#This Row],[Conversions]]/Table3[[#This Row],[Clicks]]</f>
        <v>0.16737745776793131</v>
      </c>
      <c r="E286" s="4">
        <f>(Table3[[#This Row],[Revenue Generated ($)]]-Table3[[#This Row],[Campaign Spend ($)]])/Table3[[#This Row],[Campaign Spend ($)]]</f>
        <v>3.59375</v>
      </c>
      <c r="F286" s="5">
        <f>Table3[[#This Row],[Campaign Spend ($)]]/Table3[[#This Row],[Engagements]]</f>
        <v>3.6184857423795479E-2</v>
      </c>
    </row>
    <row r="287" spans="1:6" x14ac:dyDescent="0.3">
      <c r="A287" t="s">
        <v>297</v>
      </c>
      <c r="B287" s="4">
        <f>Table3[[#This Row],[Engagements]]/Table3[[#This Row],[Impressions]]</f>
        <v>9.2625368731563421E-2</v>
      </c>
      <c r="C287" s="4">
        <f>Table3[[#This Row],[Clicks]]/Table3[[#This Row],[Impressions]]</f>
        <v>1.6444293169956888E-2</v>
      </c>
      <c r="D287" s="4">
        <f>Table3[[#This Row],[Conversions]]/Table3[[#This Row],[Clicks]]</f>
        <v>0.16737960535393956</v>
      </c>
      <c r="E287" s="4">
        <f>(Table3[[#This Row],[Revenue Generated ($)]]-Table3[[#This Row],[Campaign Spend ($)]])/Table3[[#This Row],[Campaign Spend ($)]]</f>
        <v>3.5937711577522005</v>
      </c>
      <c r="F287" s="5">
        <f>Table3[[#This Row],[Campaign Spend ($)]]/Table3[[#This Row],[Engagements]]</f>
        <v>3.6183243508084273E-2</v>
      </c>
    </row>
    <row r="288" spans="1:6" x14ac:dyDescent="0.3">
      <c r="A288" t="s">
        <v>298</v>
      </c>
      <c r="B288" s="4">
        <f>Table3[[#This Row],[Engagements]]/Table3[[#This Row],[Impressions]]</f>
        <v>9.2627770239710541E-2</v>
      </c>
      <c r="C288" s="4">
        <f>Table3[[#This Row],[Clicks]]/Table3[[#This Row],[Impressions]]</f>
        <v>1.644504748982361E-2</v>
      </c>
      <c r="D288" s="4">
        <f>Table3[[#This Row],[Conversions]]/Table3[[#This Row],[Clicks]]</f>
        <v>0.16738173817381738</v>
      </c>
      <c r="E288" s="4">
        <f>(Table3[[#This Row],[Revenue Generated ($)]]-Table3[[#This Row],[Campaign Spend ($)]])/Table3[[#This Row],[Campaign Spend ($)]]</f>
        <v>3.593792172739541</v>
      </c>
      <c r="F288" s="5">
        <f>Table3[[#This Row],[Campaign Spend ($)]]/Table3[[#This Row],[Engagements]]</f>
        <v>3.6181640624999997E-2</v>
      </c>
    </row>
    <row r="289" spans="1:6" x14ac:dyDescent="0.3">
      <c r="A289" t="s">
        <v>299</v>
      </c>
      <c r="B289" s="4">
        <f>Table3[[#This Row],[Engagements]]/Table3[[#This Row],[Impressions]]</f>
        <v>9.2630155510480053E-2</v>
      </c>
      <c r="C289" s="4">
        <f>Table3[[#This Row],[Clicks]]/Table3[[#This Row],[Impressions]]</f>
        <v>1.6445796709488394E-2</v>
      </c>
      <c r="D289" s="4">
        <f>Table3[[#This Row],[Conversions]]/Table3[[#This Row],[Clicks]]</f>
        <v>0.16738385637933398</v>
      </c>
      <c r="E289" s="4">
        <f>(Table3[[#This Row],[Revenue Generated ($)]]-Table3[[#This Row],[Campaign Spend ($)]])/Table3[[#This Row],[Campaign Spend ($)]]</f>
        <v>3.5938130464021518</v>
      </c>
      <c r="F289" s="5">
        <f>Table3[[#This Row],[Campaign Spend ($)]]/Table3[[#This Row],[Engagements]]</f>
        <v>3.6180048661800489E-2</v>
      </c>
    </row>
    <row r="290" spans="1:6" x14ac:dyDescent="0.3">
      <c r="A290" t="s">
        <v>300</v>
      </c>
      <c r="B290" s="4">
        <f>Table3[[#This Row],[Engagements]]/Table3[[#This Row],[Impressions]]</f>
        <v>9.2632524707996405E-2</v>
      </c>
      <c r="C290" s="4">
        <f>Table3[[#This Row],[Clicks]]/Table3[[#This Row],[Impressions]]</f>
        <v>1.6446540880503145E-2</v>
      </c>
      <c r="D290" s="4">
        <f>Table3[[#This Row],[Conversions]]/Table3[[#This Row],[Clicks]]</f>
        <v>0.16738596012018575</v>
      </c>
      <c r="E290" s="4">
        <f>(Table3[[#This Row],[Revenue Generated ($)]]-Table3[[#This Row],[Campaign Spend ($)]])/Table3[[#This Row],[Campaign Spend ($)]]</f>
        <v>3.5938337801608577</v>
      </c>
      <c r="F290" s="5">
        <f>Table3[[#This Row],[Campaign Spend ($)]]/Table3[[#This Row],[Engagements]]</f>
        <v>3.6178467507274492E-2</v>
      </c>
    </row>
    <row r="291" spans="1:6" x14ac:dyDescent="0.3">
      <c r="A291" t="s">
        <v>301</v>
      </c>
      <c r="B291" s="4">
        <f>Table3[[#This Row],[Engagements]]/Table3[[#This Row],[Impressions]]</f>
        <v>9.2634877994179535E-2</v>
      </c>
      <c r="C291" s="4">
        <f>Table3[[#This Row],[Clicks]]/Table3[[#This Row],[Impressions]]</f>
        <v>1.6447280053727333E-2</v>
      </c>
      <c r="D291" s="4">
        <f>Table3[[#This Row],[Conversions]]/Table3[[#This Row],[Clicks]]</f>
        <v>0.16738804954403158</v>
      </c>
      <c r="E291" s="4">
        <f>(Table3[[#This Row],[Revenue Generated ($)]]-Table3[[#This Row],[Campaign Spend ($)]])/Table3[[#This Row],[Campaign Spend ($)]]</f>
        <v>3.5938543754175019</v>
      </c>
      <c r="F291" s="5">
        <f>Table3[[#This Row],[Campaign Spend ($)]]/Table3[[#This Row],[Engagements]]</f>
        <v>3.6176897051715805E-2</v>
      </c>
    </row>
    <row r="292" spans="1:6" x14ac:dyDescent="0.3">
      <c r="A292" t="s">
        <v>302</v>
      </c>
      <c r="B292" s="4">
        <f>Table3[[#This Row],[Engagements]]/Table3[[#This Row],[Impressions]]</f>
        <v>9.2637215528781791E-2</v>
      </c>
      <c r="C292" s="4">
        <f>Table3[[#This Row],[Clicks]]/Table3[[#This Row],[Impressions]]</f>
        <v>1.644801427933958E-2</v>
      </c>
      <c r="D292" s="4">
        <f>Table3[[#This Row],[Conversions]]/Table3[[#This Row],[Clicks]]</f>
        <v>0.1673901247965274</v>
      </c>
      <c r="E292" s="4">
        <f>(Table3[[#This Row],[Revenue Generated ($)]]-Table3[[#This Row],[Campaign Spend ($)]])/Table3[[#This Row],[Campaign Spend ($)]]</f>
        <v>3.5938748335552595</v>
      </c>
      <c r="F292" s="5">
        <f>Table3[[#This Row],[Campaign Spend ($)]]/Table3[[#This Row],[Engagements]]</f>
        <v>3.6175337186897881E-2</v>
      </c>
    </row>
    <row r="293" spans="1:6" x14ac:dyDescent="0.3">
      <c r="A293" t="s">
        <v>303</v>
      </c>
      <c r="B293" s="4">
        <f>Table3[[#This Row],[Engagements]]/Table3[[#This Row],[Impressions]]</f>
        <v>9.2639537469424063E-2</v>
      </c>
      <c r="C293" s="4">
        <f>Table3[[#This Row],[Clicks]]/Table3[[#This Row],[Impressions]]</f>
        <v>1.644874360684901E-2</v>
      </c>
      <c r="D293" s="4">
        <f>Table3[[#This Row],[Conversions]]/Table3[[#This Row],[Clicks]]</f>
        <v>0.16739218602136002</v>
      </c>
      <c r="E293" s="4">
        <f>(Table3[[#This Row],[Revenue Generated ($)]]-Table3[[#This Row],[Campaign Spend ($)]])/Table3[[#This Row],[Campaign Spend ($)]]</f>
        <v>3.5938951559389514</v>
      </c>
      <c r="F293" s="5">
        <f>Table3[[#This Row],[Campaign Spend ($)]]/Table3[[#This Row],[Engagements]]</f>
        <v>3.617378780604897E-2</v>
      </c>
    </row>
    <row r="294" spans="1:6" x14ac:dyDescent="0.3">
      <c r="A294" t="s">
        <v>304</v>
      </c>
      <c r="B294" s="4">
        <f>Table3[[#This Row],[Engagements]]/Table3[[#This Row],[Impressions]]</f>
        <v>9.2641843971631208E-2</v>
      </c>
      <c r="C294" s="4">
        <f>Table3[[#This Row],[Clicks]]/Table3[[#This Row],[Impressions]]</f>
        <v>1.6449468085106382E-2</v>
      </c>
      <c r="D294" s="4">
        <f>Table3[[#This Row],[Conversions]]/Table3[[#This Row],[Clicks]]</f>
        <v>0.16739423336028025</v>
      </c>
      <c r="E294" s="4">
        <f>(Table3[[#This Row],[Revenue Generated ($)]]-Table3[[#This Row],[Campaign Spend ($)]])/Table3[[#This Row],[Campaign Spend ($)]]</f>
        <v>3.5939153439153437</v>
      </c>
      <c r="F294" s="5">
        <f>Table3[[#This Row],[Campaign Spend ($)]]/Table3[[#This Row],[Engagements]]</f>
        <v>3.6172248803827751E-2</v>
      </c>
    </row>
    <row r="295" spans="1:6" x14ac:dyDescent="0.3">
      <c r="A295" t="s">
        <v>305</v>
      </c>
      <c r="B295" s="4">
        <f>Table3[[#This Row],[Engagements]]/Table3[[#This Row],[Impressions]]</f>
        <v>9.26441351888668E-2</v>
      </c>
      <c r="C295" s="4">
        <f>Table3[[#This Row],[Clicks]]/Table3[[#This Row],[Impressions]]</f>
        <v>1.6450187762314997E-2</v>
      </c>
      <c r="D295" s="4">
        <f>Table3[[#This Row],[Conversions]]/Table3[[#This Row],[Clicks]]</f>
        <v>0.1673962669531355</v>
      </c>
      <c r="E295" s="4">
        <f>(Table3[[#This Row],[Revenue Generated ($)]]-Table3[[#This Row],[Campaign Spend ($)]])/Table3[[#This Row],[Campaign Spend ($)]]</f>
        <v>3.5939353988134477</v>
      </c>
      <c r="F295" s="5">
        <f>Table3[[#This Row],[Campaign Spend ($)]]/Table3[[#This Row],[Engagements]]</f>
        <v>3.6170720076299477E-2</v>
      </c>
    </row>
    <row r="296" spans="1:6" x14ac:dyDescent="0.3">
      <c r="A296" t="s">
        <v>306</v>
      </c>
      <c r="B296" s="4">
        <f>Table3[[#This Row],[Engagements]]/Table3[[#This Row],[Impressions]]</f>
        <v>9.2646411272567147E-2</v>
      </c>
      <c r="C296" s="4">
        <f>Table3[[#This Row],[Clicks]]/Table3[[#This Row],[Impressions]]</f>
        <v>1.645090268604139E-2</v>
      </c>
      <c r="D296" s="4">
        <f>Table3[[#This Row],[Conversions]]/Table3[[#This Row],[Clicks]]</f>
        <v>0.16739828693790149</v>
      </c>
      <c r="E296" s="4">
        <f>(Table3[[#This Row],[Revenue Generated ($)]]-Table3[[#This Row],[Campaign Spend ($)]])/Table3[[#This Row],[Campaign Spend ($)]]</f>
        <v>3.5939553219448093</v>
      </c>
      <c r="F296" s="5">
        <f>Table3[[#This Row],[Campaign Spend ($)]]/Table3[[#This Row],[Engagements]]</f>
        <v>3.6169201520912547E-2</v>
      </c>
    </row>
    <row r="297" spans="1:6" x14ac:dyDescent="0.3">
      <c r="A297" t="s">
        <v>307</v>
      </c>
      <c r="B297" s="4">
        <f>Table3[[#This Row],[Engagements]]/Table3[[#This Row],[Impressions]]</f>
        <v>9.2648672372174681E-2</v>
      </c>
      <c r="C297" s="4">
        <f>Table3[[#This Row],[Clicks]]/Table3[[#This Row],[Impressions]]</f>
        <v>1.6451612903225808E-2</v>
      </c>
      <c r="D297" s="4">
        <f>Table3[[#This Row],[Conversions]]/Table3[[#This Row],[Clicks]]</f>
        <v>0.16740029345071361</v>
      </c>
      <c r="E297" s="4">
        <f>(Table3[[#This Row],[Revenue Generated ($)]]-Table3[[#This Row],[Campaign Spend ($)]])/Table3[[#This Row],[Campaign Spend ($)]]</f>
        <v>3.5939751146037984</v>
      </c>
      <c r="F297" s="5">
        <f>Table3[[#This Row],[Campaign Spend ($)]]/Table3[[#This Row],[Engagements]]</f>
        <v>3.6167693036475601E-2</v>
      </c>
    </row>
    <row r="298" spans="1:6" x14ac:dyDescent="0.3">
      <c r="A298" t="s">
        <v>308</v>
      </c>
      <c r="B298" s="4">
        <f>Table3[[#This Row],[Engagements]]/Table3[[#This Row],[Impressions]]</f>
        <v>9.2650918635170609E-2</v>
      </c>
      <c r="C298" s="4">
        <f>Table3[[#This Row],[Clicks]]/Table3[[#This Row],[Impressions]]</f>
        <v>1.6452318460192475E-2</v>
      </c>
      <c r="D298" s="4">
        <f>Table3[[#This Row],[Conversions]]/Table3[[#This Row],[Clicks]]</f>
        <v>0.16740228662589737</v>
      </c>
      <c r="E298" s="4">
        <f>(Table3[[#This Row],[Revenue Generated ($)]]-Table3[[#This Row],[Campaign Spend ($)]])/Table3[[#This Row],[Campaign Spend ($)]]</f>
        <v>3.5939947780678851</v>
      </c>
      <c r="F298" s="5">
        <f>Table3[[#This Row],[Campaign Spend ($)]]/Table3[[#This Row],[Engagements]]</f>
        <v>3.6166194523135034E-2</v>
      </c>
    </row>
    <row r="299" spans="1:6" x14ac:dyDescent="0.3">
      <c r="A299" t="s">
        <v>309</v>
      </c>
      <c r="B299" s="4">
        <f>Table3[[#This Row],[Engagements]]/Table3[[#This Row],[Impressions]]</f>
        <v>9.2653150207107043E-2</v>
      </c>
      <c r="C299" s="4">
        <f>Table3[[#This Row],[Clicks]]/Table3[[#This Row],[Impressions]]</f>
        <v>1.645301940265969E-2</v>
      </c>
      <c r="D299" s="4">
        <f>Table3[[#This Row],[Conversions]]/Table3[[#This Row],[Clicks]]</f>
        <v>0.16740426659599841</v>
      </c>
      <c r="E299" s="4">
        <f>(Table3[[#This Row],[Revenue Generated ($)]]-Table3[[#This Row],[Campaign Spend ($)]])/Table3[[#This Row],[Campaign Spend ($)]]</f>
        <v>3.5940143135979179</v>
      </c>
      <c r="F299" s="5">
        <f>Table3[[#This Row],[Campaign Spend ($)]]/Table3[[#This Row],[Engagements]]</f>
        <v>3.6164705882352939E-2</v>
      </c>
    </row>
    <row r="300" spans="1:6" x14ac:dyDescent="0.3">
      <c r="A300" t="s">
        <v>310</v>
      </c>
      <c r="B300" s="4">
        <f>Table3[[#This Row],[Engagements]]/Table3[[#This Row],[Impressions]]</f>
        <v>9.2655367231638419E-2</v>
      </c>
      <c r="C300" s="4">
        <f>Table3[[#This Row],[Clicks]]/Table3[[#This Row],[Impressions]]</f>
        <v>1.6453715775749674E-2</v>
      </c>
      <c r="D300" s="4">
        <f>Table3[[#This Row],[Conversions]]/Table3[[#This Row],[Clicks]]</f>
        <v>0.16740623349181194</v>
      </c>
      <c r="E300" s="4">
        <f>(Table3[[#This Row],[Revenue Generated ($)]]-Table3[[#This Row],[Campaign Spend ($)]])/Table3[[#This Row],[Campaign Spend ($)]]</f>
        <v>3.5940337224383918</v>
      </c>
      <c r="F300" s="5">
        <f>Table3[[#This Row],[Campaign Spend ($)]]/Table3[[#This Row],[Engagements]]</f>
        <v>3.6163227016885555E-2</v>
      </c>
    </row>
    <row r="301" spans="1:6" x14ac:dyDescent="0.3">
      <c r="A301" t="s">
        <v>311</v>
      </c>
      <c r="B301" s="4">
        <f>Table3[[#This Row],[Engagements]]/Table3[[#This Row],[Impressions]]</f>
        <v>9.2657569850552304E-2</v>
      </c>
      <c r="C301" s="4">
        <f>Table3[[#This Row],[Clicks]]/Table3[[#This Row],[Impressions]]</f>
        <v>1.6454407623998267E-2</v>
      </c>
      <c r="D301" s="4">
        <f>Table3[[#This Row],[Conversions]]/Table3[[#This Row],[Clicks]]</f>
        <v>0.16740818744241148</v>
      </c>
      <c r="E301" s="4">
        <f>(Table3[[#This Row],[Revenue Generated ($)]]-Table3[[#This Row],[Campaign Spend ($)]])/Table3[[#This Row],[Campaign Spend ($)]]</f>
        <v>3.5940530058177118</v>
      </c>
      <c r="F301" s="5">
        <f>Table3[[#This Row],[Campaign Spend ($)]]/Table3[[#This Row],[Engagements]]</f>
        <v>3.6161757830762038E-2</v>
      </c>
    </row>
    <row r="302" spans="1:6" x14ac:dyDescent="0.3">
      <c r="A302" t="s">
        <v>312</v>
      </c>
      <c r="B302" s="4">
        <f>Table3[[#This Row],[Engagements]]/Table3[[#This Row],[Impressions]]</f>
        <v>9.2659758203799653E-2</v>
      </c>
      <c r="C302" s="4">
        <f>Table3[[#This Row],[Clicks]]/Table3[[#This Row],[Impressions]]</f>
        <v>1.6455094991364421E-2</v>
      </c>
      <c r="D302" s="4">
        <f>Table3[[#This Row],[Conversions]]/Table3[[#This Row],[Clicks]]</f>
        <v>0.16741012857517712</v>
      </c>
      <c r="E302" s="4">
        <f>(Table3[[#This Row],[Revenue Generated ($)]]-Table3[[#This Row],[Campaign Spend ($)]])/Table3[[#This Row],[Campaign Spend ($)]]</f>
        <v>3.5940721649484537</v>
      </c>
      <c r="F302" s="5">
        <f>Table3[[#This Row],[Campaign Spend ($)]]/Table3[[#This Row],[Engagements]]</f>
        <v>3.6160298229263747E-2</v>
      </c>
    </row>
    <row r="303" spans="1:6" x14ac:dyDescent="0.3">
      <c r="A303" t="s">
        <v>313</v>
      </c>
      <c r="B303" s="4">
        <f>Table3[[#This Row],[Engagements]]/Table3[[#This Row],[Impressions]]</f>
        <v>9.2661932429524418E-2</v>
      </c>
      <c r="C303" s="4">
        <f>Table3[[#This Row],[Clicks]]/Table3[[#This Row],[Impressions]]</f>
        <v>1.645577792123951E-2</v>
      </c>
      <c r="D303" s="4">
        <f>Table3[[#This Row],[Conversions]]/Table3[[#This Row],[Clicks]]</f>
        <v>0.16741205701582321</v>
      </c>
      <c r="E303" s="4">
        <f>(Table3[[#This Row],[Revenue Generated ($)]]-Table3[[#This Row],[Campaign Spend ($)]])/Table3[[#This Row],[Campaign Spend ($)]]</f>
        <v>3.5940912010276174</v>
      </c>
      <c r="F303" s="5">
        <f>Table3[[#This Row],[Campaign Spend ($)]]/Table3[[#This Row],[Engagements]]</f>
        <v>3.6158848118903852E-2</v>
      </c>
    </row>
    <row r="304" spans="1:6" x14ac:dyDescent="0.3">
      <c r="A304" t="s">
        <v>314</v>
      </c>
      <c r="B304" s="4">
        <f>Table3[[#This Row],[Engagements]]/Table3[[#This Row],[Impressions]]</f>
        <v>9.2664092664092659E-2</v>
      </c>
      <c r="C304" s="4">
        <f>Table3[[#This Row],[Clicks]]/Table3[[#This Row],[Impressions]]</f>
        <v>1.6456456456456457E-2</v>
      </c>
      <c r="D304" s="4">
        <f>Table3[[#This Row],[Conversions]]/Table3[[#This Row],[Clicks]]</f>
        <v>0.16741397288842544</v>
      </c>
      <c r="E304" s="4">
        <f>(Table3[[#This Row],[Revenue Generated ($)]]-Table3[[#This Row],[Campaign Spend ($)]])/Table3[[#This Row],[Campaign Spend ($)]]</f>
        <v>3.5941101152368757</v>
      </c>
      <c r="F304" s="5">
        <f>Table3[[#This Row],[Campaign Spend ($)]]/Table3[[#This Row],[Engagements]]</f>
        <v>3.6157407407407409E-2</v>
      </c>
    </row>
    <row r="305" spans="1:6" x14ac:dyDescent="0.3">
      <c r="A305" t="s">
        <v>315</v>
      </c>
      <c r="B305" s="4">
        <f>Table3[[#This Row],[Engagements]]/Table3[[#This Row],[Impressions]]</f>
        <v>9.2666239042121012E-2</v>
      </c>
      <c r="C305" s="4">
        <f>Table3[[#This Row],[Clicks]]/Table3[[#This Row],[Impressions]]</f>
        <v>1.6457130639298694E-2</v>
      </c>
      <c r="D305" s="4">
        <f>Table3[[#This Row],[Conversions]]/Table3[[#This Row],[Clicks]]</f>
        <v>0.16741587631544758</v>
      </c>
      <c r="E305" s="4">
        <f>(Table3[[#This Row],[Revenue Generated ($)]]-Table3[[#This Row],[Campaign Spend ($)]])/Table3[[#This Row],[Campaign Spend ($)]]</f>
        <v>3.5941289087428205</v>
      </c>
      <c r="F305" s="5">
        <f>Table3[[#This Row],[Campaign Spend ($)]]/Table3[[#This Row],[Engagements]]</f>
        <v>3.6155976003691741E-2</v>
      </c>
    </row>
    <row r="306" spans="1:6" x14ac:dyDescent="0.3">
      <c r="A306" t="s">
        <v>316</v>
      </c>
      <c r="B306" s="4">
        <f>Table3[[#This Row],[Engagements]]/Table3[[#This Row],[Impressions]]</f>
        <v>9.2668371696504687E-2</v>
      </c>
      <c r="C306" s="4">
        <f>Table3[[#This Row],[Clicks]]/Table3[[#This Row],[Impressions]]</f>
        <v>1.6457800511508951E-2</v>
      </c>
      <c r="D306" s="4">
        <f>Table3[[#This Row],[Conversions]]/Table3[[#This Row],[Clicks]]</f>
        <v>0.16741776741776743</v>
      </c>
      <c r="E306" s="4">
        <f>(Table3[[#This Row],[Revenue Generated ($)]]-Table3[[#This Row],[Campaign Spend ($)]])/Table3[[#This Row],[Campaign Spend ($)]]</f>
        <v>3.5941475826972011</v>
      </c>
      <c r="F306" s="5">
        <f>Table3[[#This Row],[Campaign Spend ($)]]/Table3[[#This Row],[Engagements]]</f>
        <v>3.6154553817847289E-2</v>
      </c>
    </row>
    <row r="307" spans="1:6" x14ac:dyDescent="0.3">
      <c r="A307" t="s">
        <v>317</v>
      </c>
      <c r="B307" s="4">
        <f>Table3[[#This Row],[Engagements]]/Table3[[#This Row],[Impressions]]</f>
        <v>9.2670490758444871E-2</v>
      </c>
      <c r="C307" s="4">
        <f>Table3[[#This Row],[Clicks]]/Table3[[#This Row],[Impressions]]</f>
        <v>1.6458466114297854E-2</v>
      </c>
      <c r="D307" s="4">
        <f>Table3[[#This Row],[Conversions]]/Table3[[#This Row],[Clicks]]</f>
        <v>0.16741964631470246</v>
      </c>
      <c r="E307" s="4">
        <f>(Table3[[#This Row],[Revenue Generated ($)]]-Table3[[#This Row],[Campaign Spend ($)]])/Table3[[#This Row],[Campaign Spend ($)]]</f>
        <v>3.594166138237159</v>
      </c>
      <c r="F307" s="5">
        <f>Table3[[#This Row],[Campaign Spend ($)]]/Table3[[#This Row],[Engagements]]</f>
        <v>3.6153140761118752E-2</v>
      </c>
    </row>
    <row r="308" spans="1:6" x14ac:dyDescent="0.3">
      <c r="A308" t="s">
        <v>318</v>
      </c>
      <c r="B308" s="4">
        <f>Table3[[#This Row],[Engagements]]/Table3[[#This Row],[Impressions]]</f>
        <v>9.2672596357475642E-2</v>
      </c>
      <c r="C308" s="4">
        <f>Table3[[#This Row],[Clicks]]/Table3[[#This Row],[Impressions]]</f>
        <v>1.6459127488352394E-2</v>
      </c>
      <c r="D308" s="4">
        <f>Table3[[#This Row],[Conversions]]/Table3[[#This Row],[Clicks]]</f>
        <v>0.167421513124035</v>
      </c>
      <c r="E308" s="4">
        <f>(Table3[[#This Row],[Revenue Generated ($)]]-Table3[[#This Row],[Campaign Spend ($)]])/Table3[[#This Row],[Campaign Spend ($)]]</f>
        <v>3.5941845764854614</v>
      </c>
      <c r="F308" s="5">
        <f>Table3[[#This Row],[Campaign Spend ($)]]/Table3[[#This Row],[Engagements]]</f>
        <v>3.6151736745886655E-2</v>
      </c>
    </row>
    <row r="309" spans="1:6" x14ac:dyDescent="0.3">
      <c r="A309" t="s">
        <v>319</v>
      </c>
      <c r="B309" s="4">
        <f>Table3[[#This Row],[Engagements]]/Table3[[#This Row],[Impressions]]</f>
        <v>9.2674688621490392E-2</v>
      </c>
      <c r="C309" s="4">
        <f>Table3[[#This Row],[Clicks]]/Table3[[#This Row],[Impressions]]</f>
        <v>1.6459784673844204E-2</v>
      </c>
      <c r="D309" s="4">
        <f>Table3[[#This Row],[Conversions]]/Table3[[#This Row],[Clicks]]</f>
        <v>0.16742336796203669</v>
      </c>
      <c r="E309" s="4">
        <f>(Table3[[#This Row],[Revenue Generated ($)]]-Table3[[#This Row],[Campaign Spend ($)]])/Table3[[#This Row],[Campaign Spend ($)]]</f>
        <v>3.5942028985507246</v>
      </c>
      <c r="F309" s="5">
        <f>Table3[[#This Row],[Campaign Spend ($)]]/Table3[[#This Row],[Engagements]]</f>
        <v>3.61503416856492E-2</v>
      </c>
    </row>
    <row r="310" spans="1:6" x14ac:dyDescent="0.3">
      <c r="A310" t="s">
        <v>320</v>
      </c>
      <c r="B310" s="4">
        <f>Table3[[#This Row],[Engagements]]/Table3[[#This Row],[Impressions]]</f>
        <v>9.2676767676767677E-2</v>
      </c>
      <c r="C310" s="4">
        <f>Table3[[#This Row],[Clicks]]/Table3[[#This Row],[Impressions]]</f>
        <v>1.646043771043771E-2</v>
      </c>
      <c r="D310" s="4">
        <f>Table3[[#This Row],[Conversions]]/Table3[[#This Row],[Clicks]]</f>
        <v>0.16742521094349272</v>
      </c>
      <c r="E310" s="4">
        <f>(Table3[[#This Row],[Revenue Generated ($)]]-Table3[[#This Row],[Campaign Spend ($)]])/Table3[[#This Row],[Campaign Spend ($)]]</f>
        <v>3.5942211055276383</v>
      </c>
      <c r="F310" s="5">
        <f>Table3[[#This Row],[Campaign Spend ($)]]/Table3[[#This Row],[Engagements]]</f>
        <v>3.6148955495004541E-2</v>
      </c>
    </row>
    <row r="311" spans="1:6" x14ac:dyDescent="0.3">
      <c r="A311" t="s">
        <v>321</v>
      </c>
      <c r="B311" s="4">
        <f>Table3[[#This Row],[Engagements]]/Table3[[#This Row],[Impressions]]</f>
        <v>9.2678833647996645E-2</v>
      </c>
      <c r="C311" s="4">
        <f>Table3[[#This Row],[Clicks]]/Table3[[#This Row],[Impressions]]</f>
        <v>1.6461086637298093E-2</v>
      </c>
      <c r="D311" s="4">
        <f>Table3[[#This Row],[Conversions]]/Table3[[#This Row],[Clicks]]</f>
        <v>0.16742704218172549</v>
      </c>
      <c r="E311" s="4">
        <f>(Table3[[#This Row],[Revenue Generated ($)]]-Table3[[#This Row],[Campaign Spend ($)]])/Table3[[#This Row],[Campaign Spend ($)]]</f>
        <v>3.5942391984971822</v>
      </c>
      <c r="F311" s="5">
        <f>Table3[[#This Row],[Campaign Spend ($)]]/Table3[[#This Row],[Engagements]]</f>
        <v>3.6147578089633321E-2</v>
      </c>
    </row>
    <row r="312" spans="1:6" x14ac:dyDescent="0.3">
      <c r="A312" t="s">
        <v>322</v>
      </c>
      <c r="B312" s="4">
        <f>Table3[[#This Row],[Engagements]]/Table3[[#This Row],[Impressions]]</f>
        <v>9.2680886658301972E-2</v>
      </c>
      <c r="C312" s="4">
        <f>Table3[[#This Row],[Clicks]]/Table3[[#This Row],[Impressions]]</f>
        <v>1.6461731493099121E-2</v>
      </c>
      <c r="D312" s="4">
        <f>Table3[[#This Row],[Conversions]]/Table3[[#This Row],[Clicks]]</f>
        <v>0.16742886178861788</v>
      </c>
      <c r="E312" s="4">
        <f>(Table3[[#This Row],[Revenue Generated ($)]]-Table3[[#This Row],[Campaign Spend ($)]])/Table3[[#This Row],[Campaign Spend ($)]]</f>
        <v>3.5942571785268416</v>
      </c>
      <c r="F312" s="5">
        <f>Table3[[#This Row],[Campaign Spend ($)]]/Table3[[#This Row],[Engagements]]</f>
        <v>3.6146209386281589E-2</v>
      </c>
    </row>
    <row r="313" spans="1:6" x14ac:dyDescent="0.3">
      <c r="A313" t="s">
        <v>323</v>
      </c>
      <c r="B313" s="4">
        <f>Table3[[#This Row],[Engagements]]/Table3[[#This Row],[Impressions]]</f>
        <v>9.2682926829268292E-2</v>
      </c>
      <c r="C313" s="4">
        <f>Table3[[#This Row],[Clicks]]/Table3[[#This Row],[Impressions]]</f>
        <v>1.6462372316030854E-2</v>
      </c>
      <c r="D313" s="4">
        <f>Table3[[#This Row],[Conversions]]/Table3[[#This Row],[Clicks]]</f>
        <v>0.16743066987463595</v>
      </c>
      <c r="E313" s="4">
        <f>(Table3[[#This Row],[Revenue Generated ($)]]-Table3[[#This Row],[Campaign Spend ($)]])/Table3[[#This Row],[Campaign Spend ($)]]</f>
        <v>3.5942750466708153</v>
      </c>
      <c r="F313" s="5">
        <f>Table3[[#This Row],[Campaign Spend ($)]]/Table3[[#This Row],[Engagements]]</f>
        <v>3.6144849302744038E-2</v>
      </c>
    </row>
    <row r="314" spans="1:6" x14ac:dyDescent="0.3">
      <c r="A314" t="s">
        <v>324</v>
      </c>
      <c r="B314" s="4">
        <f>Table3[[#This Row],[Engagements]]/Table3[[#This Row],[Impressions]]</f>
        <v>9.2684954280964252E-2</v>
      </c>
      <c r="C314" s="4">
        <f>Table3[[#This Row],[Clicks]]/Table3[[#This Row],[Impressions]]</f>
        <v>1.6463009143807147E-2</v>
      </c>
      <c r="D314" s="4">
        <f>Table3[[#This Row],[Conversions]]/Table3[[#This Row],[Clicks]]</f>
        <v>0.1674324665488513</v>
      </c>
      <c r="E314" s="4">
        <f>(Table3[[#This Row],[Revenue Generated ($)]]-Table3[[#This Row],[Campaign Spend ($)]])/Table3[[#This Row],[Campaign Spend ($)]]</f>
        <v>3.5942928039702231</v>
      </c>
      <c r="F314" s="5">
        <f>Table3[[#This Row],[Campaign Spend ($)]]/Table3[[#This Row],[Engagements]]</f>
        <v>3.6143497757847531E-2</v>
      </c>
    </row>
    <row r="315" spans="1:6" x14ac:dyDescent="0.3">
      <c r="A315" t="s">
        <v>325</v>
      </c>
      <c r="B315" s="4">
        <f>Table3[[#This Row],[Engagements]]/Table3[[#This Row],[Impressions]]</f>
        <v>9.2686969131966029E-2</v>
      </c>
      <c r="C315" s="4">
        <f>Table3[[#This Row],[Clicks]]/Table3[[#This Row],[Impressions]]</f>
        <v>1.6463642013673088E-2</v>
      </c>
      <c r="D315" s="4">
        <f>Table3[[#This Row],[Conversions]]/Table3[[#This Row],[Clicks]]</f>
        <v>0.16743425191896313</v>
      </c>
      <c r="E315" s="4">
        <f>(Table3[[#This Row],[Revenue Generated ($)]]-Table3[[#This Row],[Campaign Spend ($)]])/Table3[[#This Row],[Campaign Spend ($)]]</f>
        <v>3.5943104514533086</v>
      </c>
      <c r="F315" s="5">
        <f>Table3[[#This Row],[Campaign Spend ($)]]/Table3[[#This Row],[Engagements]]</f>
        <v>3.6142154671434959E-2</v>
      </c>
    </row>
    <row r="316" spans="1:6" x14ac:dyDescent="0.3">
      <c r="A316" t="s">
        <v>326</v>
      </c>
      <c r="B316" s="4">
        <f>Table3[[#This Row],[Engagements]]/Table3[[#This Row],[Impressions]]</f>
        <v>9.2688971499380421E-2</v>
      </c>
      <c r="C316" s="4">
        <f>Table3[[#This Row],[Clicks]]/Table3[[#This Row],[Impressions]]</f>
        <v>1.6464270962412226E-2</v>
      </c>
      <c r="D316" s="4">
        <f>Table3[[#This Row],[Conversions]]/Table3[[#This Row],[Clicks]]</f>
        <v>0.16743602609131961</v>
      </c>
      <c r="E316" s="4">
        <f>(Table3[[#This Row],[Revenue Generated ($)]]-Table3[[#This Row],[Campaign Spend ($)]])/Table3[[#This Row],[Campaign Spend ($)]]</f>
        <v>3.5943279901356351</v>
      </c>
      <c r="F316" s="5">
        <f>Table3[[#This Row],[Campaign Spend ($)]]/Table3[[#This Row],[Engagements]]</f>
        <v>3.6140819964349376E-2</v>
      </c>
    </row>
    <row r="317" spans="1:6" x14ac:dyDescent="0.3">
      <c r="A317" t="s">
        <v>327</v>
      </c>
      <c r="B317" s="4">
        <f>Table3[[#This Row],[Engagements]]/Table3[[#This Row],[Impressions]]</f>
        <v>9.2690961498867616E-2</v>
      </c>
      <c r="C317" s="4">
        <f>Table3[[#This Row],[Clicks]]/Table3[[#This Row],[Impressions]]</f>
        <v>1.6464896026353718E-2</v>
      </c>
      <c r="D317" s="4">
        <f>Table3[[#This Row],[Conversions]]/Table3[[#This Row],[Clicks]]</f>
        <v>0.1674377891709391</v>
      </c>
      <c r="E317" s="4">
        <f>(Table3[[#This Row],[Revenue Generated ($)]]-Table3[[#This Row],[Campaign Spend ($)]])/Table3[[#This Row],[Campaign Spend ($)]]</f>
        <v>3.5943454210202828</v>
      </c>
      <c r="F317" s="5">
        <f>Table3[[#This Row],[Campaign Spend ($)]]/Table3[[#This Row],[Engagements]]</f>
        <v>3.613949355841848E-2</v>
      </c>
    </row>
    <row r="318" spans="1:6" x14ac:dyDescent="0.3">
      <c r="A318" t="s">
        <v>328</v>
      </c>
      <c r="B318" s="4">
        <f>Table3[[#This Row],[Engagements]]/Table3[[#This Row],[Impressions]]</f>
        <v>9.2692939244663389E-2</v>
      </c>
      <c r="C318" s="4">
        <f>Table3[[#This Row],[Clicks]]/Table3[[#This Row],[Impressions]]</f>
        <v>1.6465517241379311E-2</v>
      </c>
      <c r="D318" s="4">
        <f>Table3[[#This Row],[Conversions]]/Table3[[#This Row],[Clicks]]</f>
        <v>0.16743954126153079</v>
      </c>
      <c r="E318" s="4">
        <f>(Table3[[#This Row],[Revenue Generated ($)]]-Table3[[#This Row],[Campaign Spend ($)]])/Table3[[#This Row],[Campaign Spend ($)]]</f>
        <v>3.5943627450980391</v>
      </c>
      <c r="F318" s="5">
        <f>Table3[[#This Row],[Campaign Spend ($)]]/Table3[[#This Row],[Engagements]]</f>
        <v>3.6138175376439326E-2</v>
      </c>
    </row>
    <row r="319" spans="1:6" x14ac:dyDescent="0.3">
      <c r="A319" t="s">
        <v>329</v>
      </c>
      <c r="B319" s="4">
        <f>Table3[[#This Row],[Engagements]]/Table3[[#This Row],[Impressions]]</f>
        <v>9.2694904849600981E-2</v>
      </c>
      <c r="C319" s="4">
        <f>Table3[[#This Row],[Clicks]]/Table3[[#This Row],[Impressions]]</f>
        <v>1.6466134642930223E-2</v>
      </c>
      <c r="D319" s="4">
        <f>Table3[[#This Row],[Conversions]]/Table3[[#This Row],[Clicks]]</f>
        <v>0.1674412824655151</v>
      </c>
      <c r="E319" s="4">
        <f>(Table3[[#This Row],[Revenue Generated ($)]]-Table3[[#This Row],[Campaign Spend ($)]])/Table3[[#This Row],[Campaign Spend ($)]]</f>
        <v>3.594379963347587</v>
      </c>
      <c r="F319" s="5">
        <f>Table3[[#This Row],[Campaign Spend ($)]]/Table3[[#This Row],[Engagements]]</f>
        <v>3.6136865342163357E-2</v>
      </c>
    </row>
    <row r="320" spans="1:6" x14ac:dyDescent="0.3">
      <c r="A320" t="s">
        <v>330</v>
      </c>
      <c r="B320" s="4">
        <f>Table3[[#This Row],[Engagements]]/Table3[[#This Row],[Impressions]]</f>
        <v>9.2696858425132603E-2</v>
      </c>
      <c r="C320" s="4">
        <f>Table3[[#This Row],[Clicks]]/Table3[[#This Row],[Impressions]]</f>
        <v>1.646674826601387E-2</v>
      </c>
      <c r="D320" s="4">
        <f>Table3[[#This Row],[Conversions]]/Table3[[#This Row],[Clicks]]</f>
        <v>0.16744301288404362</v>
      </c>
      <c r="E320" s="4">
        <f>(Table3[[#This Row],[Revenue Generated ($)]]-Table3[[#This Row],[Campaign Spend ($)]])/Table3[[#This Row],[Campaign Spend ($)]]</f>
        <v>3.5943970767356883</v>
      </c>
      <c r="F320" s="5">
        <f>Table3[[#This Row],[Campaign Spend ($)]]/Table3[[#This Row],[Engagements]]</f>
        <v>3.6135563380281691E-2</v>
      </c>
    </row>
    <row r="321" spans="1:6" x14ac:dyDescent="0.3">
      <c r="A321" t="s">
        <v>331</v>
      </c>
      <c r="B321" s="4">
        <f>Table3[[#This Row],[Engagements]]/Table3[[#This Row],[Impressions]]</f>
        <v>9.269880008135041E-2</v>
      </c>
      <c r="C321" s="4">
        <f>Table3[[#This Row],[Clicks]]/Table3[[#This Row],[Impressions]]</f>
        <v>1.6467358145210494E-2</v>
      </c>
      <c r="D321" s="4">
        <f>Table3[[#This Row],[Conversions]]/Table3[[#This Row],[Clicks]]</f>
        <v>0.16744473261701864</v>
      </c>
      <c r="E321" s="4">
        <f>(Table3[[#This Row],[Revenue Generated ($)]]-Table3[[#This Row],[Campaign Spend ($)]])/Table3[[#This Row],[Campaign Spend ($)]]</f>
        <v>3.5944140862173648</v>
      </c>
      <c r="F321" s="5">
        <f>Table3[[#This Row],[Campaign Spend ($)]]/Table3[[#This Row],[Engagements]]</f>
        <v>3.6134269416410708E-2</v>
      </c>
    </row>
    <row r="322" spans="1:6" x14ac:dyDescent="0.3">
      <c r="A322" t="s">
        <v>332</v>
      </c>
      <c r="B322" s="4">
        <f>Table3[[#This Row],[Engagements]]/Table3[[#This Row],[Impressions]]</f>
        <v>9.27007299270073E-2</v>
      </c>
      <c r="C322" s="4">
        <f>Table3[[#This Row],[Clicks]]/Table3[[#This Row],[Impressions]]</f>
        <v>1.6467964314679642E-2</v>
      </c>
      <c r="D322" s="4">
        <f>Table3[[#This Row],[Conversions]]/Table3[[#This Row],[Clicks]]</f>
        <v>0.16744644176311255</v>
      </c>
      <c r="E322" s="4">
        <f>(Table3[[#This Row],[Revenue Generated ($)]]-Table3[[#This Row],[Campaign Spend ($)]])/Table3[[#This Row],[Campaign Spend ($)]]</f>
        <v>3.5944309927360774</v>
      </c>
      <c r="F322" s="5">
        <f>Table3[[#This Row],[Campaign Spend ($)]]/Table3[[#This Row],[Engagements]]</f>
        <v>3.6132983377077862E-2</v>
      </c>
    </row>
    <row r="323" spans="1:6" x14ac:dyDescent="0.3">
      <c r="A323" t="s">
        <v>333</v>
      </c>
      <c r="B323" s="4">
        <f>Table3[[#This Row],[Engagements]]/Table3[[#This Row],[Impressions]]</f>
        <v>9.2702648069537097E-2</v>
      </c>
      <c r="C323" s="4">
        <f>Table3[[#This Row],[Clicks]]/Table3[[#This Row],[Impressions]]</f>
        <v>1.6468566808166565E-2</v>
      </c>
      <c r="D323" s="4">
        <f>Table3[[#This Row],[Conversions]]/Table3[[#This Row],[Clicks]]</f>
        <v>0.16744814041978642</v>
      </c>
      <c r="E323" s="4">
        <f>(Table3[[#This Row],[Revenue Generated ($)]]-Table3[[#This Row],[Campaign Spend ($)]])/Table3[[#This Row],[Campaign Spend ($)]]</f>
        <v>3.5944477972238986</v>
      </c>
      <c r="F323" s="5">
        <f>Table3[[#This Row],[Campaign Spend ($)]]/Table3[[#This Row],[Engagements]]</f>
        <v>3.6131705189707805E-2</v>
      </c>
    </row>
    <row r="324" spans="1:6" x14ac:dyDescent="0.3">
      <c r="A324" t="s">
        <v>334</v>
      </c>
      <c r="B324" s="4">
        <f>Table3[[#This Row],[Engagements]]/Table3[[#This Row],[Impressions]]</f>
        <v>9.2704554615074569E-2</v>
      </c>
      <c r="C324" s="4">
        <f>Table3[[#This Row],[Clicks]]/Table3[[#This Row],[Impressions]]</f>
        <v>1.6469165659008463E-2</v>
      </c>
      <c r="D324" s="4">
        <f>Table3[[#This Row],[Conversions]]/Table3[[#This Row],[Clicks]]</f>
        <v>0.16744982868330885</v>
      </c>
      <c r="E324" s="4">
        <f>(Table3[[#This Row],[Revenue Generated ($)]]-Table3[[#This Row],[Campaign Spend ($)]])/Table3[[#This Row],[Campaign Spend ($)]]</f>
        <v>3.5944645006016849</v>
      </c>
      <c r="F324" s="5">
        <f>Table3[[#This Row],[Campaign Spend ($)]]/Table3[[#This Row],[Engagements]]</f>
        <v>3.6130434782608696E-2</v>
      </c>
    </row>
    <row r="325" spans="1:6" x14ac:dyDescent="0.3">
      <c r="A325" t="s">
        <v>335</v>
      </c>
      <c r="B325" s="4">
        <f>Table3[[#This Row],[Engagements]]/Table3[[#This Row],[Impressions]]</f>
        <v>9.270644966847498E-2</v>
      </c>
      <c r="C325" s="4">
        <f>Table3[[#This Row],[Clicks]]/Table3[[#This Row],[Impressions]]</f>
        <v>1.6469760900140646E-2</v>
      </c>
      <c r="D325" s="4">
        <f>Table3[[#This Row],[Conversions]]/Table3[[#This Row],[Clicks]]</f>
        <v>0.16745150664877395</v>
      </c>
      <c r="E325" s="4">
        <f>(Table3[[#This Row],[Revenue Generated ($)]]-Table3[[#This Row],[Campaign Spend ($)]])/Table3[[#This Row],[Campaign Spend ($)]]</f>
        <v>3.5944811037792443</v>
      </c>
      <c r="F325" s="5">
        <f>Table3[[#This Row],[Campaign Spend ($)]]/Table3[[#This Row],[Engagements]]</f>
        <v>3.6129172084958819E-2</v>
      </c>
    </row>
    <row r="326" spans="1:6" x14ac:dyDescent="0.3">
      <c r="A326" t="s">
        <v>336</v>
      </c>
      <c r="B326" s="4">
        <f>Table3[[#This Row],[Engagements]]/Table3[[#This Row],[Impressions]]</f>
        <v>9.2708333333333337E-2</v>
      </c>
      <c r="C326" s="4">
        <f>Table3[[#This Row],[Clicks]]/Table3[[#This Row],[Impressions]]</f>
        <v>1.6470352564102564E-2</v>
      </c>
      <c r="D326" s="4">
        <f>Table3[[#This Row],[Conversions]]/Table3[[#This Row],[Clicks]]</f>
        <v>0.1674531744101192</v>
      </c>
      <c r="E326" s="4">
        <f>(Table3[[#This Row],[Revenue Generated ($)]]-Table3[[#This Row],[Campaign Spend ($)]])/Table3[[#This Row],[Campaign Spend ($)]]</f>
        <v>3.5944976076555024</v>
      </c>
      <c r="F326" s="5">
        <f>Table3[[#This Row],[Campaign Spend ($)]]/Table3[[#This Row],[Engagements]]</f>
        <v>3.6127917026793431E-2</v>
      </c>
    </row>
    <row r="327" spans="1:6" x14ac:dyDescent="0.3">
      <c r="A327" t="s">
        <v>337</v>
      </c>
      <c r="B327" s="4">
        <f>Table3[[#This Row],[Engagements]]/Table3[[#This Row],[Impressions]]</f>
        <v>9.2710205712003196E-2</v>
      </c>
      <c r="C327" s="4">
        <f>Table3[[#This Row],[Clicks]]/Table3[[#This Row],[Impressions]]</f>
        <v>1.647094068304374E-2</v>
      </c>
      <c r="D327" s="4">
        <f>Table3[[#This Row],[Conversions]]/Table3[[#This Row],[Clicks]]</f>
        <v>0.16745483206014308</v>
      </c>
      <c r="E327" s="4">
        <f>(Table3[[#This Row],[Revenue Generated ($)]]-Table3[[#This Row],[Campaign Spend ($)]])/Table3[[#This Row],[Campaign Spend ($)]]</f>
        <v>3.5945140131186641</v>
      </c>
      <c r="F327" s="5">
        <f>Table3[[#This Row],[Campaign Spend ($)]]/Table3[[#This Row],[Engagements]]</f>
        <v>3.6126669538991817E-2</v>
      </c>
    </row>
    <row r="328" spans="1:6" x14ac:dyDescent="0.3">
      <c r="A328" t="s">
        <v>338</v>
      </c>
      <c r="B328" s="4">
        <f>Table3[[#This Row],[Engagements]]/Table3[[#This Row],[Impressions]]</f>
        <v>9.2712066905615287E-2</v>
      </c>
      <c r="C328" s="4">
        <f>Table3[[#This Row],[Clicks]]/Table3[[#This Row],[Impressions]]</f>
        <v>1.647152528872959E-2</v>
      </c>
      <c r="D328" s="4">
        <f>Table3[[#This Row],[Conversions]]/Table3[[#This Row],[Clicks]]</f>
        <v>0.16745647969052224</v>
      </c>
      <c r="E328" s="4">
        <f>(Table3[[#This Row],[Revenue Generated ($)]]-Table3[[#This Row],[Campaign Spend ($)]])/Table3[[#This Row],[Campaign Spend ($)]]</f>
        <v>3.5945303210463733</v>
      </c>
      <c r="F328" s="5">
        <f>Table3[[#This Row],[Campaign Spend ($)]]/Table3[[#This Row],[Engagements]]</f>
        <v>3.6125429553264601E-2</v>
      </c>
    </row>
    <row r="329" spans="1:6" x14ac:dyDescent="0.3">
      <c r="A329" t="s">
        <v>339</v>
      </c>
      <c r="B329" s="4">
        <f>Table3[[#This Row],[Engagements]]/Table3[[#This Row],[Impressions]]</f>
        <v>9.271391701409569E-2</v>
      </c>
      <c r="C329" s="4">
        <f>Table3[[#This Row],[Clicks]]/Table3[[#This Row],[Impressions]]</f>
        <v>1.6472106412547149E-2</v>
      </c>
      <c r="D329" s="4">
        <f>Table3[[#This Row],[Conversions]]/Table3[[#This Row],[Clicks]]</f>
        <v>0.16745811739182836</v>
      </c>
      <c r="E329" s="4">
        <f>(Table3[[#This Row],[Revenue Generated ($)]]-Table3[[#This Row],[Campaign Spend ($)]])/Table3[[#This Row],[Campaign Spend ($)]]</f>
        <v>3.5945465323058685</v>
      </c>
      <c r="F329" s="5">
        <f>Table3[[#This Row],[Campaign Spend ($)]]/Table3[[#This Row],[Engagements]]</f>
        <v>3.6124197002141326E-2</v>
      </c>
    </row>
    <row r="330" spans="1:6" x14ac:dyDescent="0.3">
      <c r="A330" t="s">
        <v>340</v>
      </c>
      <c r="B330" s="4">
        <f>Table3[[#This Row],[Engagements]]/Table3[[#This Row],[Impressions]]</f>
        <v>9.2715756136183686E-2</v>
      </c>
      <c r="C330" s="4">
        <f>Table3[[#This Row],[Clicks]]/Table3[[#This Row],[Impressions]]</f>
        <v>1.647268408551069E-2</v>
      </c>
      <c r="D330" s="4">
        <f>Table3[[#This Row],[Conversions]]/Table3[[#This Row],[Clicks]]</f>
        <v>0.16745974525354482</v>
      </c>
      <c r="E330" s="4">
        <f>(Table3[[#This Row],[Revenue Generated ($)]]-Table3[[#This Row],[Campaign Spend ($)]])/Table3[[#This Row],[Campaign Spend ($)]]</f>
        <v>3.5945626477541373</v>
      </c>
      <c r="F330" s="5">
        <f>Table3[[#This Row],[Campaign Spend ($)]]/Table3[[#This Row],[Engagements]]</f>
        <v>3.6122971818958155E-2</v>
      </c>
    </row>
    <row r="331" spans="1:6" x14ac:dyDescent="0.3">
      <c r="A331" t="s">
        <v>341</v>
      </c>
      <c r="B331" s="4">
        <f>Table3[[#This Row],[Engagements]]/Table3[[#This Row],[Impressions]]</f>
        <v>9.271758436944938E-2</v>
      </c>
      <c r="C331" s="4">
        <f>Table3[[#This Row],[Clicks]]/Table3[[#This Row],[Impressions]]</f>
        <v>1.6473258338267221E-2</v>
      </c>
      <c r="D331" s="4">
        <f>Table3[[#This Row],[Conversions]]/Table3[[#This Row],[Clicks]]</f>
        <v>0.1674613633640829</v>
      </c>
      <c r="E331" s="4">
        <f>(Table3[[#This Row],[Revenue Generated ($)]]-Table3[[#This Row],[Campaign Spend ($)]])/Table3[[#This Row],[Campaign Spend ($)]]</f>
        <v>3.5945786682380674</v>
      </c>
      <c r="F331" s="5">
        <f>Table3[[#This Row],[Campaign Spend ($)]]/Table3[[#This Row],[Engagements]]</f>
        <v>3.6121753937845891E-2</v>
      </c>
    </row>
    <row r="332" spans="1:6" x14ac:dyDescent="0.3">
      <c r="A332" t="s">
        <v>342</v>
      </c>
      <c r="B332" s="4">
        <f>Table3[[#This Row],[Engagements]]/Table3[[#This Row],[Impressions]]</f>
        <v>9.2719401810310895E-2</v>
      </c>
      <c r="C332" s="4">
        <f>Table3[[#This Row],[Clicks]]/Table3[[#This Row],[Impressions]]</f>
        <v>1.6473829201101929E-2</v>
      </c>
      <c r="D332" s="4">
        <f>Table3[[#This Row],[Conversions]]/Table3[[#This Row],[Clicks]]</f>
        <v>0.16746297181079789</v>
      </c>
      <c r="E332" s="4">
        <f>(Table3[[#This Row],[Revenue Generated ($)]]-Table3[[#This Row],[Campaign Spend ($)]])/Table3[[#This Row],[Campaign Spend ($)]]</f>
        <v>3.5945945945945947</v>
      </c>
      <c r="F332" s="5">
        <f>Table3[[#This Row],[Campaign Spend ($)]]/Table3[[#This Row],[Engagements]]</f>
        <v>3.6120543293718166E-2</v>
      </c>
    </row>
    <row r="333" spans="1:6" x14ac:dyDescent="0.3">
      <c r="A333" t="s">
        <v>343</v>
      </c>
      <c r="B333" s="4">
        <f>Table3[[#This Row],[Engagements]]/Table3[[#This Row],[Impressions]]</f>
        <v>9.2721208554051401E-2</v>
      </c>
      <c r="C333" s="4">
        <f>Table3[[#This Row],[Clicks]]/Table3[[#This Row],[Impressions]]</f>
        <v>1.6474396703943496E-2</v>
      </c>
      <c r="D333" s="4">
        <f>Table3[[#This Row],[Conversions]]/Table3[[#This Row],[Clicks]]</f>
        <v>0.16746457068000475</v>
      </c>
      <c r="E333" s="4">
        <f>(Table3[[#This Row],[Revenue Generated ($)]]-Table3[[#This Row],[Campaign Spend ($)]])/Table3[[#This Row],[Campaign Spend ($)]]</f>
        <v>3.5946104276508493</v>
      </c>
      <c r="F333" s="5">
        <f>Table3[[#This Row],[Campaign Spend ($)]]/Table3[[#This Row],[Engagements]]</f>
        <v>3.6119339822259837E-2</v>
      </c>
    </row>
    <row r="334" spans="1:6" x14ac:dyDescent="0.3">
      <c r="A334" t="s">
        <v>344</v>
      </c>
      <c r="B334" s="4">
        <f>Table3[[#This Row],[Engagements]]/Table3[[#This Row],[Impressions]]</f>
        <v>9.2723004694835687E-2</v>
      </c>
      <c r="C334" s="4">
        <f>Table3[[#This Row],[Clicks]]/Table3[[#This Row],[Impressions]]</f>
        <v>1.6474960876369328E-2</v>
      </c>
      <c r="D334" s="4">
        <f>Table3[[#This Row],[Conversions]]/Table3[[#This Row],[Clicks]]</f>
        <v>0.16746616005699358</v>
      </c>
      <c r="E334" s="4">
        <f>(Table3[[#This Row],[Revenue Generated ($)]]-Table3[[#This Row],[Campaign Spend ($)]])/Table3[[#This Row],[Campaign Spend ($)]]</f>
        <v>3.5946261682242993</v>
      </c>
      <c r="F334" s="5">
        <f>Table3[[#This Row],[Campaign Spend ($)]]/Table3[[#This Row],[Engagements]]</f>
        <v>3.6118143459915611E-2</v>
      </c>
    </row>
    <row r="335" spans="1:6" x14ac:dyDescent="0.3">
      <c r="A335" t="s">
        <v>345</v>
      </c>
      <c r="B335" s="4">
        <f>Table3[[#This Row],[Engagements]]/Table3[[#This Row],[Impressions]]</f>
        <v>9.2724790325726544E-2</v>
      </c>
      <c r="C335" s="4">
        <f>Table3[[#This Row],[Clicks]]/Table3[[#This Row],[Impressions]]</f>
        <v>1.6475521747610689E-2</v>
      </c>
      <c r="D335" s="4">
        <f>Table3[[#This Row],[Conversions]]/Table3[[#This Row],[Clicks]]</f>
        <v>0.16746774002604475</v>
      </c>
      <c r="E335" s="4">
        <f>(Table3[[#This Row],[Revenue Generated ($)]]-Table3[[#This Row],[Campaign Spend ($)]])/Table3[[#This Row],[Campaign Spend ($)]]</f>
        <v>3.5946418171228887</v>
      </c>
      <c r="F335" s="5">
        <f>Table3[[#This Row],[Campaign Spend ($)]]/Table3[[#This Row],[Engagements]]</f>
        <v>3.6116954143878839E-2</v>
      </c>
    </row>
    <row r="336" spans="1:6" x14ac:dyDescent="0.3">
      <c r="A336" t="s">
        <v>346</v>
      </c>
      <c r="B336" s="4">
        <f>Table3[[#This Row],[Engagements]]/Table3[[#This Row],[Impressions]]</f>
        <v>9.27265655387009E-2</v>
      </c>
      <c r="C336" s="4">
        <f>Table3[[#This Row],[Clicks]]/Table3[[#This Row],[Impressions]]</f>
        <v>1.6476079346557759E-2</v>
      </c>
      <c r="D336" s="4">
        <f>Table3[[#This Row],[Conversions]]/Table3[[#This Row],[Clicks]]</f>
        <v>0.16746931067044382</v>
      </c>
      <c r="E336" s="4">
        <f>(Table3[[#This Row],[Revenue Generated ($)]]-Table3[[#This Row],[Campaign Spend ($)]])/Table3[[#This Row],[Campaign Spend ($)]]</f>
        <v>3.59465737514518</v>
      </c>
      <c r="F336" s="5">
        <f>Table3[[#This Row],[Campaign Spend ($)]]/Table3[[#This Row],[Engagements]]</f>
        <v>3.611577181208054E-2</v>
      </c>
    </row>
    <row r="337" spans="1:6" x14ac:dyDescent="0.3">
      <c r="A337" t="s">
        <v>347</v>
      </c>
      <c r="B337" s="4">
        <f>Table3[[#This Row],[Engagements]]/Table3[[#This Row],[Impressions]]</f>
        <v>9.2728330424665509E-2</v>
      </c>
      <c r="C337" s="4">
        <f>Table3[[#This Row],[Clicks]]/Table3[[#This Row],[Impressions]]</f>
        <v>1.6476633701764592E-2</v>
      </c>
      <c r="D337" s="4">
        <f>Table3[[#This Row],[Conversions]]/Table3[[#This Row],[Clicks]]</f>
        <v>0.16747087207249617</v>
      </c>
      <c r="E337" s="4">
        <f>(Table3[[#This Row],[Revenue Generated ($)]]-Table3[[#This Row],[Campaign Spend ($)]])/Table3[[#This Row],[Campaign Spend ($)]]</f>
        <v>3.5946728430804864</v>
      </c>
      <c r="F337" s="5">
        <f>Table3[[#This Row],[Campaign Spend ($)]]/Table3[[#This Row],[Engagements]]</f>
        <v>3.6114596403178587E-2</v>
      </c>
    </row>
    <row r="338" spans="1:6" x14ac:dyDescent="0.3">
      <c r="A338" t="s">
        <v>348</v>
      </c>
      <c r="B338" s="4">
        <f>Table3[[#This Row],[Engagements]]/Table3[[#This Row],[Impressions]]</f>
        <v>9.2730085073472551E-2</v>
      </c>
      <c r="C338" s="4">
        <f>Table3[[#This Row],[Clicks]]/Table3[[#This Row],[Impressions]]</f>
        <v>1.6477184841453982E-2</v>
      </c>
      <c r="D338" s="4">
        <f>Table3[[#This Row],[Conversions]]/Table3[[#This Row],[Clicks]]</f>
        <v>0.16747242431354142</v>
      </c>
      <c r="E338" s="4">
        <f>(Table3[[#This Row],[Revenue Generated ($)]]-Table3[[#This Row],[Campaign Spend ($)]])/Table3[[#This Row],[Campaign Spend ($)]]</f>
        <v>3.5946882217090068</v>
      </c>
      <c r="F338" s="5">
        <f>Table3[[#This Row],[Campaign Spend ($)]]/Table3[[#This Row],[Engagements]]</f>
        <v>3.6113427856547121E-2</v>
      </c>
    </row>
    <row r="339" spans="1:6" x14ac:dyDescent="0.3">
      <c r="A339" t="s">
        <v>349</v>
      </c>
      <c r="B339" s="4">
        <f>Table3[[#This Row],[Engagements]]/Table3[[#This Row],[Impressions]]</f>
        <v>9.2731829573934832E-2</v>
      </c>
      <c r="C339" s="4">
        <f>Table3[[#This Row],[Clicks]]/Table3[[#This Row],[Impressions]]</f>
        <v>1.6477732793522267E-2</v>
      </c>
      <c r="D339" s="4">
        <f>Table3[[#This Row],[Conversions]]/Table3[[#This Row],[Clicks]]</f>
        <v>0.16747396747396748</v>
      </c>
      <c r="E339" s="4">
        <f>(Table3[[#This Row],[Revenue Generated ($)]]-Table3[[#This Row],[Campaign Spend ($)]])/Table3[[#This Row],[Campaign Spend ($)]]</f>
        <v>3.5947035118019572</v>
      </c>
      <c r="F339" s="5">
        <f>Table3[[#This Row],[Campaign Spend ($)]]/Table3[[#This Row],[Engagements]]</f>
        <v>3.611226611226611E-2</v>
      </c>
    </row>
    <row r="340" spans="1:6" x14ac:dyDescent="0.3">
      <c r="A340" t="s">
        <v>350</v>
      </c>
      <c r="B340" s="4">
        <f>Table3[[#This Row],[Engagements]]/Table3[[#This Row],[Impressions]]</f>
        <v>9.2733564013840836E-2</v>
      </c>
      <c r="C340" s="4">
        <f>Table3[[#This Row],[Clicks]]/Table3[[#This Row],[Impressions]]</f>
        <v>1.6478277585544022E-2</v>
      </c>
      <c r="D340" s="4">
        <f>Table3[[#This Row],[Conversions]]/Table3[[#This Row],[Clicks]]</f>
        <v>0.16747550163322444</v>
      </c>
      <c r="E340" s="4">
        <f>(Table3[[#This Row],[Revenue Generated ($)]]-Table3[[#This Row],[Campaign Spend ($)]])/Table3[[#This Row],[Campaign Spend ($)]]</f>
        <v>3.5947187141216994</v>
      </c>
      <c r="F340" s="5">
        <f>Table3[[#This Row],[Campaign Spend ($)]]/Table3[[#This Row],[Engagements]]</f>
        <v>3.6111111111111108E-2</v>
      </c>
    </row>
    <row r="341" spans="1:6" x14ac:dyDescent="0.3">
      <c r="A341" t="s">
        <v>351</v>
      </c>
      <c r="B341" s="4">
        <f>Table3[[#This Row],[Engagements]]/Table3[[#This Row],[Impressions]]</f>
        <v>9.2735288479969327E-2</v>
      </c>
      <c r="C341" s="4">
        <f>Table3[[#This Row],[Clicks]]/Table3[[#This Row],[Impressions]]</f>
        <v>1.6478819244776691E-2</v>
      </c>
      <c r="D341" s="4">
        <f>Table3[[#This Row],[Conversions]]/Table3[[#This Row],[Clicks]]</f>
        <v>0.16747702686983831</v>
      </c>
      <c r="E341" s="4">
        <f>(Table3[[#This Row],[Revenue Generated ($)]]-Table3[[#This Row],[Campaign Spend ($)]])/Table3[[#This Row],[Campaign Spend ($)]]</f>
        <v>3.594733829421866</v>
      </c>
      <c r="F341" s="5">
        <f>Table3[[#This Row],[Campaign Spend ($)]]/Table3[[#This Row],[Engagements]]</f>
        <v>3.6109962794543198E-2</v>
      </c>
    </row>
    <row r="342" spans="1:6" x14ac:dyDescent="0.3">
      <c r="A342" t="s">
        <v>352</v>
      </c>
      <c r="B342" s="4">
        <f>Table3[[#This Row],[Engagements]]/Table3[[#This Row],[Impressions]]</f>
        <v>9.2737003058103978E-2</v>
      </c>
      <c r="C342" s="4">
        <f>Table3[[#This Row],[Clicks]]/Table3[[#This Row],[Impressions]]</f>
        <v>1.6479357798165138E-2</v>
      </c>
      <c r="D342" s="4">
        <f>Table3[[#This Row],[Conversions]]/Table3[[#This Row],[Clicks]]</f>
        <v>0.16747854326142425</v>
      </c>
      <c r="E342" s="4">
        <f>(Table3[[#This Row],[Revenue Generated ($)]]-Table3[[#This Row],[Campaign Spend ($)]])/Table3[[#This Row],[Campaign Spend ($)]]</f>
        <v>3.5947488584474887</v>
      </c>
      <c r="F342" s="5">
        <f>Table3[[#This Row],[Campaign Spend ($)]]/Table3[[#This Row],[Engagements]]</f>
        <v>3.6108821104699096E-2</v>
      </c>
    </row>
    <row r="343" spans="1:6" x14ac:dyDescent="0.3">
      <c r="A343" t="s">
        <v>353</v>
      </c>
      <c r="B343" s="4">
        <f>Table3[[#This Row],[Engagements]]/Table3[[#This Row],[Impressions]]</f>
        <v>9.2738707833047454E-2</v>
      </c>
      <c r="C343" s="4">
        <f>Table3[[#This Row],[Clicks]]/Table3[[#This Row],[Impressions]]</f>
        <v>1.6479893272346103E-2</v>
      </c>
      <c r="D343" s="4">
        <f>Table3[[#This Row],[Conversions]]/Table3[[#This Row],[Clicks]]</f>
        <v>0.16748005088469989</v>
      </c>
      <c r="E343" s="4">
        <f>(Table3[[#This Row],[Revenue Generated ($)]]-Table3[[#This Row],[Campaign Spend ($)]])/Table3[[#This Row],[Campaign Spend ($)]]</f>
        <v>3.5947638019351165</v>
      </c>
      <c r="F343" s="5">
        <f>Table3[[#This Row],[Campaign Spend ($)]]/Table3[[#This Row],[Engagements]]</f>
        <v>3.6107685984381424E-2</v>
      </c>
    </row>
    <row r="344" spans="1:6" x14ac:dyDescent="0.3">
      <c r="A344" t="s">
        <v>354</v>
      </c>
      <c r="B344" s="4">
        <f>Table3[[#This Row],[Engagements]]/Table3[[#This Row],[Impressions]]</f>
        <v>9.2740402888635498E-2</v>
      </c>
      <c r="C344" s="4">
        <f>Table3[[#This Row],[Clicks]]/Table3[[#This Row],[Impressions]]</f>
        <v>1.6480425693652604E-2</v>
      </c>
      <c r="D344" s="4">
        <f>Table3[[#This Row],[Conversions]]/Table3[[#This Row],[Clicks]]</f>
        <v>0.16748154981549815</v>
      </c>
      <c r="E344" s="4">
        <f>(Table3[[#This Row],[Revenue Generated ($)]]-Table3[[#This Row],[Campaign Spend ($)]])/Table3[[#This Row],[Campaign Spend ($)]]</f>
        <v>3.5947786606129397</v>
      </c>
      <c r="F344" s="5">
        <f>Table3[[#This Row],[Campaign Spend ($)]]/Table3[[#This Row],[Engagements]]</f>
        <v>3.6106557377049181E-2</v>
      </c>
    </row>
    <row r="345" spans="1:6" x14ac:dyDescent="0.3">
      <c r="A345" t="s">
        <v>355</v>
      </c>
      <c r="B345" s="4">
        <f>Table3[[#This Row],[Engagements]]/Table3[[#This Row],[Impressions]]</f>
        <v>9.2742088307750617E-2</v>
      </c>
      <c r="C345" s="4">
        <f>Table3[[#This Row],[Clicks]]/Table3[[#This Row],[Impressions]]</f>
        <v>1.6480955088118247E-2</v>
      </c>
      <c r="D345" s="4">
        <f>Table3[[#This Row],[Conversions]]/Table3[[#This Row],[Clicks]]</f>
        <v>0.16748304012878004</v>
      </c>
      <c r="E345" s="4">
        <f>(Table3[[#This Row],[Revenue Generated ($)]]-Table3[[#This Row],[Campaign Spend ($)]])/Table3[[#This Row],[Campaign Spend ($)]]</f>
        <v>3.5947934352009057</v>
      </c>
      <c r="F345" s="5">
        <f>Table3[[#This Row],[Campaign Spend ($)]]/Table3[[#This Row],[Engagements]]</f>
        <v>3.6105435226808334E-2</v>
      </c>
    </row>
    <row r="346" spans="1:6" x14ac:dyDescent="0.3">
      <c r="A346" t="s">
        <v>356</v>
      </c>
      <c r="B346" s="4">
        <f>Table3[[#This Row],[Engagements]]/Table3[[#This Row],[Impressions]]</f>
        <v>9.2743764172335597E-2</v>
      </c>
      <c r="C346" s="4">
        <f>Table3[[#This Row],[Clicks]]/Table3[[#This Row],[Impressions]]</f>
        <v>1.6481481481481482E-2</v>
      </c>
      <c r="D346" s="4">
        <f>Table3[[#This Row],[Conversions]]/Table3[[#This Row],[Clicks]]</f>
        <v>0.1674845218986471</v>
      </c>
      <c r="E346" s="4">
        <f>(Table3[[#This Row],[Revenue Generated ($)]]-Table3[[#This Row],[Campaign Spend ($)]])/Table3[[#This Row],[Campaign Spend ($)]]</f>
        <v>3.5948081264108351</v>
      </c>
      <c r="F346" s="5">
        <f>Table3[[#This Row],[Campaign Spend ($)]]/Table3[[#This Row],[Engagements]]</f>
        <v>3.6104319478402605E-2</v>
      </c>
    </row>
    <row r="347" spans="1:6" x14ac:dyDescent="0.3">
      <c r="A347" t="s">
        <v>357</v>
      </c>
      <c r="B347" s="4">
        <f>Table3[[#This Row],[Engagements]]/Table3[[#This Row],[Impressions]]</f>
        <v>9.2745430563406825E-2</v>
      </c>
      <c r="C347" s="4">
        <f>Table3[[#This Row],[Clicks]]/Table3[[#This Row],[Impressions]]</f>
        <v>1.6482004899189748E-2</v>
      </c>
      <c r="D347" s="4">
        <f>Table3[[#This Row],[Conversions]]/Table3[[#This Row],[Clicks]]</f>
        <v>0.16748599519835372</v>
      </c>
      <c r="E347" s="4">
        <f>(Table3[[#This Row],[Revenue Generated ($)]]-Table3[[#This Row],[Campaign Spend ($)]])/Table3[[#This Row],[Campaign Spend ($)]]</f>
        <v>3.5948227349465389</v>
      </c>
      <c r="F347" s="5">
        <f>Table3[[#This Row],[Campaign Spend ($)]]/Table3[[#This Row],[Engagements]]</f>
        <v>3.6103210077204385E-2</v>
      </c>
    </row>
    <row r="348" spans="1:6" x14ac:dyDescent="0.3">
      <c r="A348" t="s">
        <v>358</v>
      </c>
      <c r="B348" s="4">
        <f>Table3[[#This Row],[Engagements]]/Table3[[#This Row],[Impressions]]</f>
        <v>9.2747087561067268E-2</v>
      </c>
      <c r="C348" s="4">
        <f>Table3[[#This Row],[Clicks]]/Table3[[#This Row],[Impressions]]</f>
        <v>1.6482525366403607E-2</v>
      </c>
      <c r="D348" s="4">
        <f>Table3[[#This Row],[Conversions]]/Table3[[#This Row],[Clicks]]</f>
        <v>0.1674874601003192</v>
      </c>
      <c r="E348" s="4">
        <f>(Table3[[#This Row],[Revenue Generated ($)]]-Table3[[#This Row],[Campaign Spend ($)]])/Table3[[#This Row],[Campaign Spend ($)]]</f>
        <v>3.5948372615039283</v>
      </c>
      <c r="F348" s="5">
        <f>Table3[[#This Row],[Campaign Spend ($)]]/Table3[[#This Row],[Engagements]]</f>
        <v>3.6102106969205836E-2</v>
      </c>
    </row>
    <row r="349" spans="1:6" x14ac:dyDescent="0.3">
      <c r="A349" t="s">
        <v>359</v>
      </c>
      <c r="B349" s="4">
        <f>Table3[[#This Row],[Engagements]]/Table3[[#This Row],[Impressions]]</f>
        <v>9.274873524451939E-2</v>
      </c>
      <c r="C349" s="4">
        <f>Table3[[#This Row],[Clicks]]/Table3[[#This Row],[Impressions]]</f>
        <v>1.6483042908000751E-2</v>
      </c>
      <c r="D349" s="4">
        <f>Table3[[#This Row],[Conversions]]/Table3[[#This Row],[Clicks]]</f>
        <v>0.1674889166761396</v>
      </c>
      <c r="E349" s="4">
        <f>(Table3[[#This Row],[Revenue Generated ($)]]-Table3[[#This Row],[Campaign Spend ($)]])/Table3[[#This Row],[Campaign Spend ($)]]</f>
        <v>3.594851706771125</v>
      </c>
      <c r="F349" s="5">
        <f>Table3[[#This Row],[Campaign Spend ($)]]/Table3[[#This Row],[Engagements]]</f>
        <v>3.6101010101010099E-2</v>
      </c>
    </row>
    <row r="350" spans="1:6" x14ac:dyDescent="0.3">
      <c r="A350" t="s">
        <v>360</v>
      </c>
      <c r="B350" s="4">
        <f>Table3[[#This Row],[Engagements]]/Table3[[#This Row],[Impressions]]</f>
        <v>9.2750373692077726E-2</v>
      </c>
      <c r="C350" s="4">
        <f>Table3[[#This Row],[Clicks]]/Table3[[#This Row],[Impressions]]</f>
        <v>1.6483557548579969E-2</v>
      </c>
      <c r="D350" s="4">
        <f>Table3[[#This Row],[Conversions]]/Table3[[#This Row],[Clicks]]</f>
        <v>0.16749036499659942</v>
      </c>
      <c r="E350" s="4">
        <f>(Table3[[#This Row],[Revenue Generated ($)]]-Table3[[#This Row],[Campaign Spend ($)]])/Table3[[#This Row],[Campaign Spend ($)]]</f>
        <v>3.5948660714285716</v>
      </c>
      <c r="F350" s="5">
        <f>Table3[[#This Row],[Campaign Spend ($)]]/Table3[[#This Row],[Engagements]]</f>
        <v>3.6099919419822726E-2</v>
      </c>
    </row>
    <row r="351" spans="1:6" x14ac:dyDescent="0.3">
      <c r="A351" t="s">
        <v>361</v>
      </c>
      <c r="B351" s="4">
        <f>Table3[[#This Row],[Engagements]]/Table3[[#This Row],[Impressions]]</f>
        <v>9.2752002981181289E-2</v>
      </c>
      <c r="C351" s="4">
        <f>Table3[[#This Row],[Clicks]]/Table3[[#This Row],[Impressions]]</f>
        <v>1.6484069312465065E-2</v>
      </c>
      <c r="D351" s="4">
        <f>Table3[[#This Row],[Conversions]]/Table3[[#This Row],[Clicks]]</f>
        <v>0.16749180513168305</v>
      </c>
      <c r="E351" s="4">
        <f>(Table3[[#This Row],[Revenue Generated ($)]]-Table3[[#This Row],[Campaign Spend ($)]])/Table3[[#This Row],[Campaign Spend ($)]]</f>
        <v>3.5948803561491376</v>
      </c>
      <c r="F351" s="5">
        <f>Table3[[#This Row],[Campaign Spend ($)]]/Table3[[#This Row],[Engagements]]</f>
        <v>3.6098834873443147E-2</v>
      </c>
    </row>
    <row r="352" spans="1:6" x14ac:dyDescent="0.3">
      <c r="A352" t="s">
        <v>362</v>
      </c>
      <c r="B352" s="4">
        <f>Table3[[#This Row],[Engagements]]/Table3[[#This Row],[Impressions]]</f>
        <v>9.2753623188405798E-2</v>
      </c>
      <c r="C352" s="4">
        <f>Table3[[#This Row],[Clicks]]/Table3[[#This Row],[Impressions]]</f>
        <v>1.6484578223708659E-2</v>
      </c>
      <c r="D352" s="4">
        <f>Table3[[#This Row],[Conversions]]/Table3[[#This Row],[Clicks]]</f>
        <v>0.16749323715058612</v>
      </c>
      <c r="E352" s="4">
        <f>(Table3[[#This Row],[Revenue Generated ($)]]-Table3[[#This Row],[Campaign Spend ($)]])/Table3[[#This Row],[Campaign Spend ($)]]</f>
        <v>3.5948945615982244</v>
      </c>
      <c r="F352" s="5">
        <f>Table3[[#This Row],[Campaign Spend ($)]]/Table3[[#This Row],[Engagements]]</f>
        <v>3.6097756410256407E-2</v>
      </c>
    </row>
    <row r="353" spans="1:6" x14ac:dyDescent="0.3">
      <c r="A353" t="s">
        <v>363</v>
      </c>
      <c r="B353" s="4">
        <f>Table3[[#This Row],[Engagements]]/Table3[[#This Row],[Impressions]]</f>
        <v>9.2755234389475638E-2</v>
      </c>
      <c r="C353" s="4">
        <f>Table3[[#This Row],[Clicks]]/Table3[[#This Row],[Impressions]]</f>
        <v>1.6485084306095979E-2</v>
      </c>
      <c r="D353" s="4">
        <f>Table3[[#This Row],[Conversions]]/Table3[[#This Row],[Clicks]]</f>
        <v>0.16749466112172642</v>
      </c>
      <c r="E353" s="4">
        <f>(Table3[[#This Row],[Revenue Generated ($)]]-Table3[[#This Row],[Campaign Spend ($)]])/Table3[[#This Row],[Campaign Spend ($)]]</f>
        <v>3.5949086884338683</v>
      </c>
      <c r="F353" s="5">
        <f>Table3[[#This Row],[Campaign Spend ($)]]/Table3[[#This Row],[Engagements]]</f>
        <v>3.6096683979224928E-2</v>
      </c>
    </row>
    <row r="354" spans="1:6" x14ac:dyDescent="0.3">
      <c r="A354" t="s">
        <v>364</v>
      </c>
      <c r="B354" s="4">
        <f>Table3[[#This Row],[Engagements]]/Table3[[#This Row],[Impressions]]</f>
        <v>9.2756836659275685E-2</v>
      </c>
      <c r="C354" s="4">
        <f>Table3[[#This Row],[Clicks]]/Table3[[#This Row],[Impressions]]</f>
        <v>1.648558758314856E-2</v>
      </c>
      <c r="D354" s="4">
        <f>Table3[[#This Row],[Conversions]]/Table3[[#This Row],[Clicks]]</f>
        <v>0.16749607711275499</v>
      </c>
      <c r="E354" s="4">
        <f>(Table3[[#This Row],[Revenue Generated ($)]]-Table3[[#This Row],[Campaign Spend ($)]])/Table3[[#This Row],[Campaign Spend ($)]]</f>
        <v>3.5949227373068431</v>
      </c>
      <c r="F354" s="5">
        <f>Table3[[#This Row],[Campaign Spend ($)]]/Table3[[#This Row],[Engagements]]</f>
        <v>3.6095617529880476E-2</v>
      </c>
    </row>
    <row r="355" spans="1:6" x14ac:dyDescent="0.3">
      <c r="A355" t="s">
        <v>365</v>
      </c>
      <c r="B355" s="4">
        <f>Table3[[#This Row],[Engagements]]/Table3[[#This Row],[Impressions]]</f>
        <v>9.2758430071862907E-2</v>
      </c>
      <c r="C355" s="4">
        <f>Table3[[#This Row],[Clicks]]/Table3[[#This Row],[Impressions]]</f>
        <v>1.6486088078127879E-2</v>
      </c>
      <c r="D355" s="4">
        <f>Table3[[#This Row],[Conversions]]/Table3[[#This Row],[Clicks]]</f>
        <v>0.16749748519056668</v>
      </c>
      <c r="E355" s="4">
        <f>(Table3[[#This Row],[Revenue Generated ($)]]-Table3[[#This Row],[Campaign Spend ($)]])/Table3[[#This Row],[Campaign Spend ($)]]</f>
        <v>3.5949367088607596</v>
      </c>
      <c r="F355" s="5">
        <f>Table3[[#This Row],[Campaign Spend ($)]]/Table3[[#This Row],[Engagements]]</f>
        <v>3.6094557012316252E-2</v>
      </c>
    </row>
    <row r="356" spans="1:6" x14ac:dyDescent="0.3">
      <c r="A356" t="s">
        <v>366</v>
      </c>
      <c r="B356" s="4">
        <f>Table3[[#This Row],[Engagements]]/Table3[[#This Row],[Impressions]]</f>
        <v>9.2760014700477761E-2</v>
      </c>
      <c r="C356" s="4">
        <f>Table3[[#This Row],[Clicks]]/Table3[[#This Row],[Impressions]]</f>
        <v>1.6486585814038956E-2</v>
      </c>
      <c r="D356" s="4">
        <f>Table3[[#This Row],[Conversions]]/Table3[[#This Row],[Clicks]]</f>
        <v>0.16749888542131075</v>
      </c>
      <c r="E356" s="4">
        <f>(Table3[[#This Row],[Revenue Generated ($)]]-Table3[[#This Row],[Campaign Spend ($)]])/Table3[[#This Row],[Campaign Spend ($)]]</f>
        <v>3.5949506037321624</v>
      </c>
      <c r="F356" s="5">
        <f>Table3[[#This Row],[Campaign Spend ($)]]/Table3[[#This Row],[Engagements]]</f>
        <v>3.6093502377179079E-2</v>
      </c>
    </row>
    <row r="357" spans="1:6" x14ac:dyDescent="0.3">
      <c r="A357" t="s">
        <v>367</v>
      </c>
      <c r="B357" s="4">
        <f>Table3[[#This Row],[Engagements]]/Table3[[#This Row],[Impressions]]</f>
        <v>9.2761590617555428E-2</v>
      </c>
      <c r="C357" s="4">
        <f>Table3[[#This Row],[Clicks]]/Table3[[#This Row],[Impressions]]</f>
        <v>1.6487080813633866E-2</v>
      </c>
      <c r="D357" s="4">
        <f>Table3[[#This Row],[Conversions]]/Table3[[#This Row],[Clicks]]</f>
        <v>0.16750027787040125</v>
      </c>
      <c r="E357" s="4">
        <f>(Table3[[#This Row],[Revenue Generated ($)]]-Table3[[#This Row],[Campaign Spend ($)]])/Table3[[#This Row],[Campaign Spend ($)]]</f>
        <v>3.5949644225506296</v>
      </c>
      <c r="F357" s="5">
        <f>Table3[[#This Row],[Campaign Spend ($)]]/Table3[[#This Row],[Engagements]]</f>
        <v>3.6092453575661793E-2</v>
      </c>
    </row>
    <row r="358" spans="1:6" x14ac:dyDescent="0.3">
      <c r="A358" t="s">
        <v>368</v>
      </c>
      <c r="B358" s="4">
        <f>Table3[[#This Row],[Engagements]]/Table3[[#This Row],[Impressions]]</f>
        <v>9.2763157894736839E-2</v>
      </c>
      <c r="C358" s="4">
        <f>Table3[[#This Row],[Clicks]]/Table3[[#This Row],[Impressions]]</f>
        <v>1.6487573099415204E-2</v>
      </c>
      <c r="D358" s="4">
        <f>Table3[[#This Row],[Conversions]]/Table3[[#This Row],[Clicks]]</f>
        <v>0.16750166260252716</v>
      </c>
      <c r="E358" s="4">
        <f>(Table3[[#This Row],[Revenue Generated ($)]]-Table3[[#This Row],[Campaign Spend ($)]])/Table3[[#This Row],[Campaign Spend ($)]]</f>
        <v>3.5949781659388647</v>
      </c>
      <c r="F358" s="5">
        <f>Table3[[#This Row],[Campaign Spend ($)]]/Table3[[#This Row],[Engagements]]</f>
        <v>3.6091410559495662E-2</v>
      </c>
    </row>
    <row r="359" spans="1:6" x14ac:dyDescent="0.3">
      <c r="A359" t="s">
        <v>369</v>
      </c>
      <c r="B359" s="4">
        <f>Table3[[#This Row],[Engagements]]/Table3[[#This Row],[Impressions]]</f>
        <v>9.2764716602879535E-2</v>
      </c>
      <c r="C359" s="4">
        <f>Table3[[#This Row],[Clicks]]/Table3[[#This Row],[Impressions]]</f>
        <v>1.6488062693639512E-2</v>
      </c>
      <c r="D359" s="4">
        <f>Table3[[#This Row],[Conversions]]/Table3[[#This Row],[Clicks]]</f>
        <v>0.16750303968166244</v>
      </c>
      <c r="E359" s="4">
        <f>(Table3[[#This Row],[Revenue Generated ($)]]-Table3[[#This Row],[Campaign Spend ($)]])/Table3[[#This Row],[Campaign Spend ($)]]</f>
        <v>3.5949918345127925</v>
      </c>
      <c r="F359" s="5">
        <f>Table3[[#This Row],[Campaign Spend ($)]]/Table3[[#This Row],[Engagements]]</f>
        <v>3.6090373280943028E-2</v>
      </c>
    </row>
    <row r="360" spans="1:6" x14ac:dyDescent="0.3">
      <c r="A360" t="s">
        <v>370</v>
      </c>
      <c r="B360" s="4">
        <f>Table3[[#This Row],[Engagements]]/Table3[[#This Row],[Impressions]]</f>
        <v>9.2766266812068343E-2</v>
      </c>
      <c r="C360" s="4">
        <f>Table3[[#This Row],[Clicks]]/Table3[[#This Row],[Impressions]]</f>
        <v>1.6488549618320612E-2</v>
      </c>
      <c r="D360" s="4">
        <f>Table3[[#This Row],[Conversions]]/Table3[[#This Row],[Clicks]]</f>
        <v>0.16750440917107584</v>
      </c>
      <c r="E360" s="4">
        <f>(Table3[[#This Row],[Revenue Generated ($)]]-Table3[[#This Row],[Campaign Spend ($)]])/Table3[[#This Row],[Campaign Spend ($)]]</f>
        <v>3.5950054288816502</v>
      </c>
      <c r="F360" s="5">
        <f>Table3[[#This Row],[Campaign Spend ($)]]/Table3[[#This Row],[Engagements]]</f>
        <v>3.6089341692789968E-2</v>
      </c>
    </row>
    <row r="361" spans="1:6" x14ac:dyDescent="0.3">
      <c r="A361" t="s">
        <v>371</v>
      </c>
      <c r="B361" s="4">
        <f>Table3[[#This Row],[Engagements]]/Table3[[#This Row],[Impressions]]</f>
        <v>9.276780859162588E-2</v>
      </c>
      <c r="C361" s="4">
        <f>Table3[[#This Row],[Clicks]]/Table3[[#This Row],[Impressions]]</f>
        <v>1.6489033895232916E-2</v>
      </c>
      <c r="D361" s="4">
        <f>Table3[[#This Row],[Conversions]]/Table3[[#This Row],[Clicks]]</f>
        <v>0.16750577113334067</v>
      </c>
      <c r="E361" s="4">
        <f>(Table3[[#This Row],[Revenue Generated ($)]]-Table3[[#This Row],[Campaign Spend ($)]])/Table3[[#This Row],[Campaign Spend ($)]]</f>
        <v>3.595018949648078</v>
      </c>
      <c r="F361" s="5">
        <f>Table3[[#This Row],[Campaign Spend ($)]]/Table3[[#This Row],[Engagements]]</f>
        <v>3.6088315748339192E-2</v>
      </c>
    </row>
    <row r="362" spans="1:6" x14ac:dyDescent="0.3">
      <c r="A362" t="s">
        <v>372</v>
      </c>
      <c r="B362" s="4">
        <f>Table3[[#This Row],[Engagements]]/Table3[[#This Row],[Impressions]]</f>
        <v>9.2769342010122921E-2</v>
      </c>
      <c r="C362" s="4">
        <f>Table3[[#This Row],[Clicks]]/Table3[[#This Row],[Impressions]]</f>
        <v>1.6489515545914678E-2</v>
      </c>
      <c r="D362" s="4">
        <f>Table3[[#This Row],[Conversions]]/Table3[[#This Row],[Clicks]]</f>
        <v>0.16750712563034423</v>
      </c>
      <c r="E362" s="4">
        <f>(Table3[[#This Row],[Revenue Generated ($)]]-Table3[[#This Row],[Campaign Spend ($)]])/Table3[[#This Row],[Campaign Spend ($)]]</f>
        <v>3.5950323974082075</v>
      </c>
      <c r="F362" s="5">
        <f>Table3[[#This Row],[Campaign Spend ($)]]/Table3[[#This Row],[Engagements]]</f>
        <v>3.6087295401402965E-2</v>
      </c>
    </row>
    <row r="363" spans="1:6" x14ac:dyDescent="0.3">
      <c r="A363" t="s">
        <v>373</v>
      </c>
      <c r="B363" s="4">
        <f>Table3[[#This Row],[Engagements]]/Table3[[#This Row],[Impressions]]</f>
        <v>9.2770867135388499E-2</v>
      </c>
      <c r="C363" s="4">
        <f>Table3[[#This Row],[Clicks]]/Table3[[#This Row],[Impressions]]</f>
        <v>1.6489994591671175E-2</v>
      </c>
      <c r="D363" s="4">
        <f>Table3[[#This Row],[Conversions]]/Table3[[#This Row],[Clicks]]</f>
        <v>0.16750847272329725</v>
      </c>
      <c r="E363" s="4">
        <f>(Table3[[#This Row],[Revenue Generated ($)]]-Table3[[#This Row],[Campaign Spend ($)]])/Table3[[#This Row],[Campaign Spend ($)]]</f>
        <v>3.59504577275175</v>
      </c>
      <c r="F363" s="5">
        <f>Table3[[#This Row],[Campaign Spend ($)]]/Table3[[#This Row],[Engagements]]</f>
        <v>3.6086280606296151E-2</v>
      </c>
    </row>
    <row r="364" spans="1:6" x14ac:dyDescent="0.3">
      <c r="A364" t="s">
        <v>374</v>
      </c>
      <c r="B364" s="4">
        <f>Table3[[#This Row],[Engagements]]/Table3[[#This Row],[Impressions]]</f>
        <v>9.2772384034519956E-2</v>
      </c>
      <c r="C364" s="4">
        <f>Table3[[#This Row],[Clicks]]/Table3[[#This Row],[Impressions]]</f>
        <v>1.649047105357785E-2</v>
      </c>
      <c r="D364" s="4">
        <f>Table3[[#This Row],[Conversions]]/Table3[[#This Row],[Clicks]]</f>
        <v>0.16750981247274313</v>
      </c>
      <c r="E364" s="4">
        <f>(Table3[[#This Row],[Revenue Generated ($)]]-Table3[[#This Row],[Campaign Spend ($)]])/Table3[[#This Row],[Campaign Spend ($)]]</f>
        <v>3.5950590762620838</v>
      </c>
      <c r="F364" s="5">
        <f>Table3[[#This Row],[Campaign Spend ($)]]/Table3[[#This Row],[Engagements]]</f>
        <v>3.6085271317829459E-2</v>
      </c>
    </row>
    <row r="365" spans="1:6" x14ac:dyDescent="0.3">
      <c r="A365" t="s">
        <v>375</v>
      </c>
      <c r="B365" s="4">
        <f>Table3[[#This Row],[Engagements]]/Table3[[#This Row],[Impressions]]</f>
        <v>9.277389277389278E-2</v>
      </c>
      <c r="C365" s="4">
        <f>Table3[[#This Row],[Clicks]]/Table3[[#This Row],[Impressions]]</f>
        <v>1.6490944952483415E-2</v>
      </c>
      <c r="D365" s="4">
        <f>Table3[[#This Row],[Conversions]]/Table3[[#This Row],[Clicks]]</f>
        <v>0.16751114493856692</v>
      </c>
      <c r="E365" s="4">
        <f>(Table3[[#This Row],[Revenue Generated ($)]]-Table3[[#This Row],[Campaign Spend ($)]])/Table3[[#This Row],[Campaign Spend ($)]]</f>
        <v>3.5950723085163365</v>
      </c>
      <c r="F365" s="5">
        <f>Table3[[#This Row],[Campaign Spend ($)]]/Table3[[#This Row],[Engagements]]</f>
        <v>3.6084267491302668E-2</v>
      </c>
    </row>
    <row r="366" spans="1:6" x14ac:dyDescent="0.3">
      <c r="A366" t="s">
        <v>376</v>
      </c>
      <c r="B366" s="4">
        <f>Table3[[#This Row],[Engagements]]/Table3[[#This Row],[Impressions]]</f>
        <v>9.2775393419170238E-2</v>
      </c>
      <c r="C366" s="4">
        <f>Table3[[#This Row],[Clicks]]/Table3[[#This Row],[Impressions]]</f>
        <v>1.6491416309012876E-2</v>
      </c>
      <c r="D366" s="4">
        <f>Table3[[#This Row],[Conversions]]/Table3[[#This Row],[Clicks]]</f>
        <v>0.16751247018000434</v>
      </c>
      <c r="E366" s="4">
        <f>(Table3[[#This Row],[Revenue Generated ($)]]-Table3[[#This Row],[Campaign Spend ($)]])/Table3[[#This Row],[Campaign Spend ($)]]</f>
        <v>3.5950854700854702</v>
      </c>
      <c r="F366" s="5">
        <f>Table3[[#This Row],[Campaign Spend ($)]]/Table3[[#This Row],[Engagements]]</f>
        <v>3.6083269082498072E-2</v>
      </c>
    </row>
    <row r="367" spans="1:6" x14ac:dyDescent="0.3">
      <c r="A367" t="s">
        <v>377</v>
      </c>
      <c r="B367" s="4">
        <f>Table3[[#This Row],[Engagements]]/Table3[[#This Row],[Impressions]]</f>
        <v>9.2776886035313005E-2</v>
      </c>
      <c r="C367" s="4">
        <f>Table3[[#This Row],[Clicks]]/Table3[[#This Row],[Impressions]]</f>
        <v>1.6491885143570535E-2</v>
      </c>
      <c r="D367" s="4">
        <f>Table3[[#This Row],[Conversions]]/Table3[[#This Row],[Clicks]]</f>
        <v>0.16751378825565047</v>
      </c>
      <c r="E367" s="4">
        <f>(Table3[[#This Row],[Revenue Generated ($)]]-Table3[[#This Row],[Campaign Spend ($)]])/Table3[[#This Row],[Campaign Spend ($)]]</f>
        <v>3.5950985615343631</v>
      </c>
      <c r="F367" s="5">
        <f>Table3[[#This Row],[Campaign Spend ($)]]/Table3[[#This Row],[Engagements]]</f>
        <v>3.6082276047673972E-2</v>
      </c>
    </row>
    <row r="368" spans="1:6" x14ac:dyDescent="0.3">
      <c r="A368" t="s">
        <v>378</v>
      </c>
      <c r="B368" s="4">
        <f>Table3[[#This Row],[Engagements]]/Table3[[#This Row],[Impressions]]</f>
        <v>9.2778370686588396E-2</v>
      </c>
      <c r="C368" s="4">
        <f>Table3[[#This Row],[Clicks]]/Table3[[#This Row],[Impressions]]</f>
        <v>1.649235147634294E-2</v>
      </c>
      <c r="D368" s="4">
        <f>Table3[[#This Row],[Conversions]]/Table3[[#This Row],[Clicks]]</f>
        <v>0.16751509922346849</v>
      </c>
      <c r="E368" s="4">
        <f>(Table3[[#This Row],[Revenue Generated ($)]]-Table3[[#This Row],[Campaign Spend ($)]])/Table3[[#This Row],[Campaign Spend ($)]]</f>
        <v>3.5951115834218914</v>
      </c>
      <c r="F368" s="5">
        <f>Table3[[#This Row],[Campaign Spend ($)]]/Table3[[#This Row],[Engagements]]</f>
        <v>3.6081288343558282E-2</v>
      </c>
    </row>
    <row r="369" spans="1:6" x14ac:dyDescent="0.3">
      <c r="A369" t="s">
        <v>379</v>
      </c>
      <c r="B369" s="4">
        <f>Table3[[#This Row],[Engagements]]/Table3[[#This Row],[Impressions]]</f>
        <v>9.2779847436579743E-2</v>
      </c>
      <c r="C369" s="4">
        <f>Table3[[#This Row],[Clicks]]/Table3[[#This Row],[Impressions]]</f>
        <v>1.6492815327301756E-2</v>
      </c>
      <c r="D369" s="4">
        <f>Table3[[#This Row],[Conversions]]/Table3[[#This Row],[Clicks]]</f>
        <v>0.1675164031407981</v>
      </c>
      <c r="E369" s="4">
        <f>(Table3[[#This Row],[Revenue Generated ($)]]-Table3[[#This Row],[Campaign Spend ($)]])/Table3[[#This Row],[Campaign Spend ($)]]</f>
        <v>3.5951245363010069</v>
      </c>
      <c r="F369" s="5">
        <f>Table3[[#This Row],[Campaign Spend ($)]]/Table3[[#This Row],[Engagements]]</f>
        <v>3.6080305927342259E-2</v>
      </c>
    </row>
    <row r="370" spans="1:6" x14ac:dyDescent="0.3">
      <c r="A370" t="s">
        <v>380</v>
      </c>
      <c r="B370" s="4">
        <f>Table3[[#This Row],[Engagements]]/Table3[[#This Row],[Impressions]]</f>
        <v>9.2781316348195322E-2</v>
      </c>
      <c r="C370" s="4">
        <f>Table3[[#This Row],[Clicks]]/Table3[[#This Row],[Impressions]]</f>
        <v>1.6493276716206654E-2</v>
      </c>
      <c r="D370" s="4">
        <f>Table3[[#This Row],[Conversions]]/Table3[[#This Row],[Clicks]]</f>
        <v>0.16751770006436387</v>
      </c>
      <c r="E370" s="4">
        <f>(Table3[[#This Row],[Revenue Generated ($)]]-Table3[[#This Row],[Campaign Spend ($)]])/Table3[[#This Row],[Campaign Spend ($)]]</f>
        <v>3.595137420718816</v>
      </c>
      <c r="F370" s="5">
        <f>Table3[[#This Row],[Campaign Spend ($)]]/Table3[[#This Row],[Engagements]]</f>
        <v>3.6079328756674293E-2</v>
      </c>
    </row>
    <row r="371" spans="1:6" x14ac:dyDescent="0.3">
      <c r="A371" t="s">
        <v>381</v>
      </c>
      <c r="B371" s="4">
        <f>Table3[[#This Row],[Engagements]]/Table3[[#This Row],[Impressions]]</f>
        <v>9.2782777483677428E-2</v>
      </c>
      <c r="C371" s="4">
        <f>Table3[[#This Row],[Clicks]]/Table3[[#This Row],[Impressions]]</f>
        <v>1.6493735662608082E-2</v>
      </c>
      <c r="D371" s="4">
        <f>Table3[[#This Row],[Conversions]]/Table3[[#This Row],[Clicks]]</f>
        <v>0.16751899005028351</v>
      </c>
      <c r="E371" s="4">
        <f>(Table3[[#This Row],[Revenue Generated ($)]]-Table3[[#This Row],[Campaign Spend ($)]])/Table3[[#This Row],[Campaign Spend ($)]]</f>
        <v>3.5951502372166577</v>
      </c>
      <c r="F371" s="5">
        <f>Table3[[#This Row],[Campaign Spend ($)]]/Table3[[#This Row],[Engagements]]</f>
        <v>3.6078356789653862E-2</v>
      </c>
    </row>
    <row r="372" spans="1:6" x14ac:dyDescent="0.3">
      <c r="A372" t="s">
        <v>382</v>
      </c>
      <c r="B372" s="4">
        <f>Table3[[#This Row],[Engagements]]/Table3[[#This Row],[Impressions]]</f>
        <v>9.2784230904611048E-2</v>
      </c>
      <c r="C372" s="4">
        <f>Table3[[#This Row],[Clicks]]/Table3[[#This Row],[Impressions]]</f>
        <v>1.6494192185850052E-2</v>
      </c>
      <c r="D372" s="4">
        <f>Table3[[#This Row],[Conversions]]/Table3[[#This Row],[Clicks]]</f>
        <v>0.16752027315407597</v>
      </c>
      <c r="E372" s="4">
        <f>(Table3[[#This Row],[Revenue Generated ($)]]-Table3[[#This Row],[Campaign Spend ($)]])/Table3[[#This Row],[Campaign Spend ($)]]</f>
        <v>3.5951629863301786</v>
      </c>
      <c r="F372" s="5">
        <f>Table3[[#This Row],[Campaign Spend ($)]]/Table3[[#This Row],[Engagements]]</f>
        <v>3.6077389984825493E-2</v>
      </c>
    </row>
    <row r="373" spans="1:6" x14ac:dyDescent="0.3">
      <c r="A373" t="s">
        <v>383</v>
      </c>
      <c r="B373" s="4">
        <f>Table3[[#This Row],[Engagements]]/Table3[[#This Row],[Impressions]]</f>
        <v>9.278567667193259E-2</v>
      </c>
      <c r="C373" s="4">
        <f>Table3[[#This Row],[Clicks]]/Table3[[#This Row],[Impressions]]</f>
        <v>1.6494646305072844E-2</v>
      </c>
      <c r="D373" s="4">
        <f>Table3[[#This Row],[Conversions]]/Table3[[#This Row],[Clicks]]</f>
        <v>0.16752154943066935</v>
      </c>
      <c r="E373" s="4">
        <f>(Table3[[#This Row],[Revenue Generated ($)]]-Table3[[#This Row],[Campaign Spend ($)]])/Table3[[#This Row],[Campaign Spend ($)]]</f>
        <v>3.5951756685894076</v>
      </c>
      <c r="F373" s="5">
        <f>Table3[[#This Row],[Campaign Spend ($)]]/Table3[[#This Row],[Engagements]]</f>
        <v>3.6076428301172907E-2</v>
      </c>
    </row>
    <row r="374" spans="1:6" x14ac:dyDescent="0.3">
      <c r="A374" t="s">
        <v>384</v>
      </c>
      <c r="B374" s="4">
        <f>Table3[[#This Row],[Engagements]]/Table3[[#This Row],[Impressions]]</f>
        <v>9.2787114845938379E-2</v>
      </c>
      <c r="C374" s="4">
        <f>Table3[[#This Row],[Clicks]]/Table3[[#This Row],[Impressions]]</f>
        <v>1.6495098039215686E-2</v>
      </c>
      <c r="D374" s="4">
        <f>Table3[[#This Row],[Conversions]]/Table3[[#This Row],[Clicks]]</f>
        <v>0.16752281893440882</v>
      </c>
      <c r="E374" s="4">
        <f>(Table3[[#This Row],[Revenue Generated ($)]]-Table3[[#This Row],[Campaign Spend ($)]])/Table3[[#This Row],[Campaign Spend ($)]]</f>
        <v>3.5951882845188283</v>
      </c>
      <c r="F374" s="5">
        <f>Table3[[#This Row],[Campaign Spend ($)]]/Table3[[#This Row],[Engagements]]</f>
        <v>3.6075471698113211E-2</v>
      </c>
    </row>
    <row r="375" spans="1:6" x14ac:dyDescent="0.3">
      <c r="A375" t="s">
        <v>385</v>
      </c>
      <c r="B375" s="4">
        <f>Table3[[#This Row],[Engagements]]/Table3[[#This Row],[Impressions]]</f>
        <v>9.2788545486292992E-2</v>
      </c>
      <c r="C375" s="4">
        <f>Table3[[#This Row],[Clicks]]/Table3[[#This Row],[Impressions]]</f>
        <v>1.6495547407019383E-2</v>
      </c>
      <c r="D375" s="4">
        <f>Table3[[#This Row],[Conversions]]/Table3[[#This Row],[Clicks]]</f>
        <v>0.16752408171906424</v>
      </c>
      <c r="E375" s="4">
        <f>(Table3[[#This Row],[Revenue Generated ($)]]-Table3[[#This Row],[Campaign Spend ($)]])/Table3[[#This Row],[Campaign Spend ($)]]</f>
        <v>3.5952008346374544</v>
      </c>
      <c r="F375" s="5">
        <f>Table3[[#This Row],[Campaign Spend ($)]]/Table3[[#This Row],[Engagements]]</f>
        <v>3.6074520135491159E-2</v>
      </c>
    </row>
    <row r="376" spans="1:6" x14ac:dyDescent="0.3">
      <c r="A376" t="s">
        <v>386</v>
      </c>
      <c r="B376" s="4">
        <f>Table3[[#This Row],[Engagements]]/Table3[[#This Row],[Impressions]]</f>
        <v>9.2789968652037619E-2</v>
      </c>
      <c r="C376" s="4">
        <f>Table3[[#This Row],[Clicks]]/Table3[[#This Row],[Impressions]]</f>
        <v>1.6495994427028909E-2</v>
      </c>
      <c r="D376" s="4">
        <f>Table3[[#This Row],[Conversions]]/Table3[[#This Row],[Clicks]]</f>
        <v>0.16752533783783785</v>
      </c>
      <c r="E376" s="4">
        <f>(Table3[[#This Row],[Revenue Generated ($)]]-Table3[[#This Row],[Campaign Spend ($)]])/Table3[[#This Row],[Campaign Spend ($)]]</f>
        <v>3.5952133194588969</v>
      </c>
      <c r="F376" s="5">
        <f>Table3[[#This Row],[Campaign Spend ($)]]/Table3[[#This Row],[Engagements]]</f>
        <v>3.6073573573573575E-2</v>
      </c>
    </row>
    <row r="377" spans="1:6" x14ac:dyDescent="0.3">
      <c r="A377" t="s">
        <v>387</v>
      </c>
      <c r="B377" s="4">
        <f>Table3[[#This Row],[Engagements]]/Table3[[#This Row],[Impressions]]</f>
        <v>9.2791384401598051E-2</v>
      </c>
      <c r="C377" s="4">
        <f>Table3[[#This Row],[Clicks]]/Table3[[#This Row],[Impressions]]</f>
        <v>1.6496439117595969E-2</v>
      </c>
      <c r="D377" s="4">
        <f>Table3[[#This Row],[Conversions]]/Table3[[#This Row],[Clicks]]</f>
        <v>0.16752658734337159</v>
      </c>
      <c r="E377" s="4">
        <f>(Table3[[#This Row],[Revenue Generated ($)]]-Table3[[#This Row],[Campaign Spend ($)]])/Table3[[#This Row],[Campaign Spend ($)]]</f>
        <v>3.5952257394914375</v>
      </c>
      <c r="F377" s="5">
        <f>Table3[[#This Row],[Campaign Spend ($)]]/Table3[[#This Row],[Engagements]]</f>
        <v>3.6072631973043806E-2</v>
      </c>
    </row>
    <row r="378" spans="1:6" x14ac:dyDescent="0.3">
      <c r="A378" t="s">
        <v>388</v>
      </c>
      <c r="B378" s="4">
        <f>Table3[[#This Row],[Engagements]]/Table3[[#This Row],[Impressions]]</f>
        <v>9.2792792792792789E-2</v>
      </c>
      <c r="C378" s="4">
        <f>Table3[[#This Row],[Clicks]]/Table3[[#This Row],[Impressions]]</f>
        <v>1.6496881496881496E-2</v>
      </c>
      <c r="D378" s="4">
        <f>Table3[[#This Row],[Conversions]]/Table3[[#This Row],[Clicks]]</f>
        <v>0.16752783028775467</v>
      </c>
      <c r="E378" s="4">
        <f>(Table3[[#This Row],[Revenue Generated ($)]]-Table3[[#This Row],[Campaign Spend ($)]])/Table3[[#This Row],[Campaign Spend ($)]]</f>
        <v>3.5952380952380953</v>
      </c>
      <c r="F378" s="5">
        <f>Table3[[#This Row],[Campaign Spend ($)]]/Table3[[#This Row],[Engagements]]</f>
        <v>3.6071695294996264E-2</v>
      </c>
    </row>
    <row r="379" spans="1:6" x14ac:dyDescent="0.3">
      <c r="A379" t="s">
        <v>389</v>
      </c>
      <c r="B379" s="4">
        <f>Table3[[#This Row],[Engagements]]/Table3[[#This Row],[Impressions]]</f>
        <v>9.2794193882840853E-2</v>
      </c>
      <c r="C379" s="4">
        <f>Table3[[#This Row],[Clicks]]/Table3[[#This Row],[Impressions]]</f>
        <v>1.6497321582858129E-2</v>
      </c>
      <c r="D379" s="4">
        <f>Table3[[#This Row],[Conversions]]/Table3[[#This Row],[Clicks]]</f>
        <v>0.16752906672253065</v>
      </c>
      <c r="E379" s="4">
        <f>(Table3[[#This Row],[Revenue Generated ($)]]-Table3[[#This Row],[Campaign Spend ($)]])/Table3[[#This Row],[Campaign Spend ($)]]</f>
        <v>3.5952503871966961</v>
      </c>
      <c r="F379" s="5">
        <f>Table3[[#This Row],[Campaign Spend ($)]]/Table3[[#This Row],[Engagements]]</f>
        <v>3.6070763500931101E-2</v>
      </c>
    </row>
    <row r="380" spans="1:6" x14ac:dyDescent="0.3">
      <c r="A380" t="s">
        <v>390</v>
      </c>
      <c r="B380" s="4">
        <f>Table3[[#This Row],[Engagements]]/Table3[[#This Row],[Impressions]]</f>
        <v>9.279558772836953E-2</v>
      </c>
      <c r="C380" s="4">
        <f>Table3[[#This Row],[Clicks]]/Table3[[#This Row],[Impressions]]</f>
        <v>1.6497759393312651E-2</v>
      </c>
      <c r="D380" s="4">
        <f>Table3[[#This Row],[Conversions]]/Table3[[#This Row],[Clicks]]</f>
        <v>0.16753029669870456</v>
      </c>
      <c r="E380" s="4">
        <f>(Table3[[#This Row],[Revenue Generated ($)]]-Table3[[#This Row],[Campaign Spend ($)]])/Table3[[#This Row],[Campaign Spend ($)]]</f>
        <v>3.5952626158599381</v>
      </c>
      <c r="F380" s="5">
        <f>Table3[[#This Row],[Campaign Spend ($)]]/Table3[[#This Row],[Engagements]]</f>
        <v>3.6069836552748882E-2</v>
      </c>
    </row>
    <row r="381" spans="1:6" x14ac:dyDescent="0.3">
      <c r="A381" t="s">
        <v>391</v>
      </c>
      <c r="B381" s="4">
        <f>Table3[[#This Row],[Engagements]]/Table3[[#This Row],[Impressions]]</f>
        <v>9.2796974385422032E-2</v>
      </c>
      <c r="C381" s="4">
        <f>Table3[[#This Row],[Clicks]]/Table3[[#This Row],[Impressions]]</f>
        <v>1.6498194945848376E-2</v>
      </c>
      <c r="D381" s="4">
        <f>Table3[[#This Row],[Conversions]]/Table3[[#This Row],[Clicks]]</f>
        <v>0.16753152026675003</v>
      </c>
      <c r="E381" s="4">
        <f>(Table3[[#This Row],[Revenue Generated ($)]]-Table3[[#This Row],[Campaign Spend ($)]])/Table3[[#This Row],[Campaign Spend ($)]]</f>
        <v>3.5952747817154598</v>
      </c>
      <c r="F381" s="5">
        <f>Table3[[#This Row],[Campaign Spend ($)]]/Table3[[#This Row],[Engagements]]</f>
        <v>3.6068914412745463E-2</v>
      </c>
    </row>
    <row r="382" spans="1:6" x14ac:dyDescent="0.3">
      <c r="A382" t="s">
        <v>392</v>
      </c>
      <c r="B382" s="4">
        <f>Table3[[#This Row],[Engagements]]/Table3[[#This Row],[Impressions]]</f>
        <v>9.2798353909465017E-2</v>
      </c>
      <c r="C382" s="4">
        <f>Table3[[#This Row],[Clicks]]/Table3[[#This Row],[Impressions]]</f>
        <v>1.6498628257887518E-2</v>
      </c>
      <c r="D382" s="4">
        <f>Table3[[#This Row],[Conversions]]/Table3[[#This Row],[Clicks]]</f>
        <v>0.16753273747661609</v>
      </c>
      <c r="E382" s="4">
        <f>(Table3[[#This Row],[Revenue Generated ($)]]-Table3[[#This Row],[Campaign Spend ($)]])/Table3[[#This Row],[Campaign Spend ($)]]</f>
        <v>3.5952868852459017</v>
      </c>
      <c r="F382" s="5">
        <f>Table3[[#This Row],[Campaign Spend ($)]]/Table3[[#This Row],[Engagements]]</f>
        <v>3.6067997043606803E-2</v>
      </c>
    </row>
    <row r="383" spans="1:6" x14ac:dyDescent="0.3">
      <c r="A383" t="s">
        <v>393</v>
      </c>
      <c r="B383" s="4">
        <f>Table3[[#This Row],[Engagements]]/Table3[[#This Row],[Impressions]]</f>
        <v>9.2799726355395934E-2</v>
      </c>
      <c r="C383" s="4">
        <f>Table3[[#This Row],[Clicks]]/Table3[[#This Row],[Impressions]]</f>
        <v>1.6499059346673509E-2</v>
      </c>
      <c r="D383" s="4">
        <f>Table3[[#This Row],[Conversions]]/Table3[[#This Row],[Clicks]]</f>
        <v>0.167533948377734</v>
      </c>
      <c r="E383" s="4">
        <f>(Table3[[#This Row],[Revenue Generated ($)]]-Table3[[#This Row],[Campaign Spend ($)]])/Table3[[#This Row],[Campaign Spend ($)]]</f>
        <v>3.5952989269289728</v>
      </c>
      <c r="F383" s="5">
        <f>Table3[[#This Row],[Campaign Spend ($)]]/Table3[[#This Row],[Engagements]]</f>
        <v>3.6067084408403983E-2</v>
      </c>
    </row>
    <row r="384" spans="1:6" x14ac:dyDescent="0.3">
      <c r="A384" t="s">
        <v>394</v>
      </c>
      <c r="B384" s="4">
        <f>Table3[[#This Row],[Engagements]]/Table3[[#This Row],[Impressions]]</f>
        <v>9.2801091777550318E-2</v>
      </c>
      <c r="C384" s="4">
        <f>Table3[[#This Row],[Clicks]]/Table3[[#This Row],[Impressions]]</f>
        <v>1.6499488229273284E-2</v>
      </c>
      <c r="D384" s="4">
        <f>Table3[[#This Row],[Conversions]]/Table3[[#This Row],[Clicks]]</f>
        <v>0.167535153019024</v>
      </c>
      <c r="E384" s="4">
        <f>(Table3[[#This Row],[Revenue Generated ($)]]-Table3[[#This Row],[Campaign Spend ($)]])/Table3[[#This Row],[Campaign Spend ($)]]</f>
        <v>3.5953109072375127</v>
      </c>
      <c r="F384" s="5">
        <f>Table3[[#This Row],[Campaign Spend ($)]]/Table3[[#This Row],[Engagements]]</f>
        <v>3.6066176470588233E-2</v>
      </c>
    </row>
    <row r="385" spans="1:6" x14ac:dyDescent="0.3">
      <c r="A385" t="s">
        <v>395</v>
      </c>
      <c r="B385" s="4">
        <f>Table3[[#This Row],[Engagements]]/Table3[[#This Row],[Impressions]]</f>
        <v>9.2802450229709038E-2</v>
      </c>
      <c r="C385" s="4">
        <f>Table3[[#This Row],[Clicks]]/Table3[[#This Row],[Impressions]]</f>
        <v>1.6499914922579548E-2</v>
      </c>
      <c r="D385" s="4">
        <f>Table3[[#This Row],[Conversions]]/Table3[[#This Row],[Clicks]]</f>
        <v>0.16753635144890172</v>
      </c>
      <c r="E385" s="4">
        <f>(Table3[[#This Row],[Revenue Generated ($)]]-Table3[[#This Row],[Campaign Spend ($)]])/Table3[[#This Row],[Campaign Spend ($)]]</f>
        <v>3.5953228266395527</v>
      </c>
      <c r="F385" s="5">
        <f>Table3[[#This Row],[Campaign Spend ($)]]/Table3[[#This Row],[Engagements]]</f>
        <v>3.6065273193986065E-2</v>
      </c>
    </row>
    <row r="386" spans="1:6" x14ac:dyDescent="0.3">
      <c r="A386" t="s">
        <v>396</v>
      </c>
      <c r="B386" s="4">
        <f>Table3[[#This Row],[Engagements]]/Table3[[#This Row],[Impressions]]</f>
        <v>9.2803801765105221E-2</v>
      </c>
      <c r="C386" s="4">
        <f>Table3[[#This Row],[Clicks]]/Table3[[#This Row],[Impressions]]</f>
        <v>1.6500339443312965E-2</v>
      </c>
      <c r="D386" s="4">
        <f>Table3[[#This Row],[Conversions]]/Table3[[#This Row],[Clicks]]</f>
        <v>0.16753754371528493</v>
      </c>
      <c r="E386" s="4">
        <f>(Table3[[#This Row],[Revenue Generated ($)]]-Table3[[#This Row],[Campaign Spend ($)]])/Table3[[#This Row],[Campaign Spend ($)]]</f>
        <v>3.5953346855983774</v>
      </c>
      <c r="F386" s="5">
        <f>Table3[[#This Row],[Campaign Spend ($)]]/Table3[[#This Row],[Engagements]]</f>
        <v>3.6064374542794438E-2</v>
      </c>
    </row>
    <row r="387" spans="1:6" x14ac:dyDescent="0.3">
      <c r="A387" t="s">
        <v>397</v>
      </c>
      <c r="B387" s="4">
        <f>Table3[[#This Row],[Engagements]]/Table3[[#This Row],[Impressions]]</f>
        <v>9.2805146436431354E-2</v>
      </c>
      <c r="C387" s="4">
        <f>Table3[[#This Row],[Clicks]]/Table3[[#This Row],[Impressions]]</f>
        <v>1.6500761808024379E-2</v>
      </c>
      <c r="D387" s="4">
        <f>Table3[[#This Row],[Conversions]]/Table3[[#This Row],[Clicks]]</f>
        <v>0.16753872986559967</v>
      </c>
      <c r="E387" s="4">
        <f>(Table3[[#This Row],[Revenue Generated ($)]]-Table3[[#This Row],[Campaign Spend ($)]])/Table3[[#This Row],[Campaign Spend ($)]]</f>
        <v>3.5953464845725849</v>
      </c>
      <c r="F387" s="5">
        <f>Table3[[#This Row],[Campaign Spend ($)]]/Table3[[#This Row],[Engagements]]</f>
        <v>3.6063480481576066E-2</v>
      </c>
    </row>
    <row r="388" spans="1:6" x14ac:dyDescent="0.3">
      <c r="A388" t="s">
        <v>398</v>
      </c>
      <c r="B388" s="4">
        <f>Table3[[#This Row],[Engagements]]/Table3[[#This Row],[Impressions]]</f>
        <v>9.2806484295845995E-2</v>
      </c>
      <c r="C388" s="4">
        <f>Table3[[#This Row],[Clicks]]/Table3[[#This Row],[Impressions]]</f>
        <v>1.6501182033096928E-2</v>
      </c>
      <c r="D388" s="4">
        <f>Table3[[#This Row],[Conversions]]/Table3[[#This Row],[Clicks]]</f>
        <v>0.16753990994678675</v>
      </c>
      <c r="E388" s="4">
        <f>(Table3[[#This Row],[Revenue Generated ($)]]-Table3[[#This Row],[Campaign Spend ($)]])/Table3[[#This Row],[Campaign Spend ($)]]</f>
        <v>3.5953582240161452</v>
      </c>
      <c r="F388" s="5">
        <f>Table3[[#This Row],[Campaign Spend ($)]]/Table3[[#This Row],[Engagements]]</f>
        <v>3.606259097525473E-2</v>
      </c>
    </row>
    <row r="389" spans="1:6" x14ac:dyDescent="0.3">
      <c r="A389" t="s">
        <v>399</v>
      </c>
      <c r="B389" s="4">
        <f>Table3[[#This Row],[Engagements]]/Table3[[#This Row],[Impressions]]</f>
        <v>9.2807815394980633E-2</v>
      </c>
      <c r="C389" s="4">
        <f>Table3[[#This Row],[Clicks]]/Table3[[#This Row],[Impressions]]</f>
        <v>1.650160013474819E-2</v>
      </c>
      <c r="D389" s="4">
        <f>Table3[[#This Row],[Conversions]]/Table3[[#This Row],[Clicks]]</f>
        <v>0.16754108400530776</v>
      </c>
      <c r="E389" s="4">
        <f>(Table3[[#This Row],[Revenue Generated ($)]]-Table3[[#This Row],[Campaign Spend ($)]])/Table3[[#This Row],[Campaign Spend ($)]]</f>
        <v>3.5953699043784599</v>
      </c>
      <c r="F389" s="5">
        <f>Table3[[#This Row],[Campaign Spend ($)]]/Table3[[#This Row],[Engagements]]</f>
        <v>3.6061705989110709E-2</v>
      </c>
    </row>
    <row r="390" spans="1:6" x14ac:dyDescent="0.3">
      <c r="A390" t="s">
        <v>400</v>
      </c>
      <c r="B390" s="4">
        <f>Table3[[#This Row],[Engagements]]/Table3[[#This Row],[Impressions]]</f>
        <v>9.2809139784946232E-2</v>
      </c>
      <c r="C390" s="4">
        <f>Table3[[#This Row],[Clicks]]/Table3[[#This Row],[Impressions]]</f>
        <v>1.6502016129032258E-2</v>
      </c>
      <c r="D390" s="4">
        <f>Table3[[#This Row],[Conversions]]/Table3[[#This Row],[Clicks]]</f>
        <v>0.16754225208715129</v>
      </c>
      <c r="E390" s="4">
        <f>(Table3[[#This Row],[Revenue Generated ($)]]-Table3[[#This Row],[Campaign Spend ($)]])/Table3[[#This Row],[Campaign Spend ($)]]</f>
        <v>3.5953815261044175</v>
      </c>
      <c r="F390" s="5">
        <f>Table3[[#This Row],[Campaign Spend ($)]]/Table3[[#This Row],[Engagements]]</f>
        <v>3.6060825488776246E-2</v>
      </c>
    </row>
    <row r="391" spans="1:6" x14ac:dyDescent="0.3">
      <c r="A391" t="s">
        <v>401</v>
      </c>
      <c r="B391" s="4">
        <f>Table3[[#This Row],[Engagements]]/Table3[[#This Row],[Impressions]]</f>
        <v>9.2810457516339873E-2</v>
      </c>
      <c r="C391" s="4">
        <f>Table3[[#This Row],[Clicks]]/Table3[[#This Row],[Impressions]]</f>
        <v>1.6502430031841795E-2</v>
      </c>
      <c r="D391" s="4">
        <f>Table3[[#This Row],[Conversions]]/Table3[[#This Row],[Clicks]]</f>
        <v>0.16754341423783894</v>
      </c>
      <c r="E391" s="4">
        <f>(Table3[[#This Row],[Revenue Generated ($)]]-Table3[[#This Row],[Campaign Spend ($)]])/Table3[[#This Row],[Campaign Spend ($)]]</f>
        <v>3.5953930896344515</v>
      </c>
      <c r="F391" s="5">
        <f>Table3[[#This Row],[Campaign Spend ($)]]/Table3[[#This Row],[Engagements]]</f>
        <v>3.605994944023113E-2</v>
      </c>
    </row>
    <row r="392" spans="1:6" x14ac:dyDescent="0.3">
      <c r="A392" t="s">
        <v>402</v>
      </c>
      <c r="B392" s="4">
        <f>Table3[[#This Row],[Engagements]]/Table3[[#This Row],[Impressions]]</f>
        <v>9.2811768639251085E-2</v>
      </c>
      <c r="C392" s="4">
        <f>Table3[[#This Row],[Clicks]]/Table3[[#This Row],[Impressions]]</f>
        <v>1.6502841858910062E-2</v>
      </c>
      <c r="D392" s="4">
        <f>Table3[[#This Row],[Conversions]]/Table3[[#This Row],[Clicks]]</f>
        <v>0.16754457050243113</v>
      </c>
      <c r="E392" s="4">
        <f>(Table3[[#This Row],[Revenue Generated ($)]]-Table3[[#This Row],[Campaign Spend ($)]])/Table3[[#This Row],[Campaign Spend ($)]]</f>
        <v>3.5954045954045952</v>
      </c>
      <c r="F392" s="5">
        <f>Table3[[#This Row],[Campaign Spend ($)]]/Table3[[#This Row],[Engagements]]</f>
        <v>3.6059077809798272E-2</v>
      </c>
    </row>
    <row r="393" spans="1:6" x14ac:dyDescent="0.3">
      <c r="A393" t="s">
        <v>403</v>
      </c>
      <c r="B393" s="4">
        <f>Table3[[#This Row],[Engagements]]/Table3[[#This Row],[Impressions]]</f>
        <v>9.2813073203268301E-2</v>
      </c>
      <c r="C393" s="4">
        <f>Table3[[#This Row],[Clicks]]/Table3[[#This Row],[Impressions]]</f>
        <v>1.6503251625812905E-2</v>
      </c>
      <c r="D393" s="4">
        <f>Table3[[#This Row],[Conversions]]/Table3[[#This Row],[Clicks]]</f>
        <v>0.16754572092553299</v>
      </c>
      <c r="E393" s="4">
        <f>(Table3[[#This Row],[Revenue Generated ($)]]-Table3[[#This Row],[Campaign Spend ($)]])/Table3[[#This Row],[Campaign Spend ($)]]</f>
        <v>3.5954160438465372</v>
      </c>
      <c r="F393" s="5">
        <f>Table3[[#This Row],[Campaign Spend ($)]]/Table3[[#This Row],[Engagements]]</f>
        <v>3.6058210564139416E-2</v>
      </c>
    </row>
    <row r="394" spans="1:6" x14ac:dyDescent="0.3">
      <c r="A394" t="s">
        <v>404</v>
      </c>
      <c r="B394" s="4">
        <f>Table3[[#This Row],[Engagements]]/Table3[[#This Row],[Impressions]]</f>
        <v>9.2814371257485026E-2</v>
      </c>
      <c r="C394" s="4">
        <f>Table3[[#This Row],[Clicks]]/Table3[[#This Row],[Impressions]]</f>
        <v>1.6503659347970726E-2</v>
      </c>
      <c r="D394" s="4">
        <f>Table3[[#This Row],[Conversions]]/Table3[[#This Row],[Clicks]]</f>
        <v>0.16754686555130013</v>
      </c>
      <c r="E394" s="4">
        <f>(Table3[[#This Row],[Revenue Generated ($)]]-Table3[[#This Row],[Campaign Spend ($)]])/Table3[[#This Row],[Campaign Spend ($)]]</f>
        <v>3.5954274353876738</v>
      </c>
      <c r="F394" s="5">
        <f>Table3[[#This Row],[Campaign Spend ($)]]/Table3[[#This Row],[Engagements]]</f>
        <v>3.6057347670250893E-2</v>
      </c>
    </row>
    <row r="395" spans="1:6" x14ac:dyDescent="0.3">
      <c r="A395" t="s">
        <v>405</v>
      </c>
      <c r="B395" s="4">
        <f>Table3[[#This Row],[Engagements]]/Table3[[#This Row],[Impressions]]</f>
        <v>9.2815662850506062E-2</v>
      </c>
      <c r="C395" s="4">
        <f>Table3[[#This Row],[Clicks]]/Table3[[#This Row],[Impressions]]</f>
        <v>1.6504065040650405E-2</v>
      </c>
      <c r="D395" s="4">
        <f>Table3[[#This Row],[Conversions]]/Table3[[#This Row],[Clicks]]</f>
        <v>0.16754800442344425</v>
      </c>
      <c r="E395" s="4">
        <f>(Table3[[#This Row],[Revenue Generated ($)]]-Table3[[#This Row],[Campaign Spend ($)]])/Table3[[#This Row],[Campaign Spend ($)]]</f>
        <v>3.5954387704511652</v>
      </c>
      <c r="F395" s="5">
        <f>Table3[[#This Row],[Campaign Spend ($)]]/Table3[[#This Row],[Engagements]]</f>
        <v>3.6056489095459422E-2</v>
      </c>
    </row>
    <row r="396" spans="1:6" x14ac:dyDescent="0.3">
      <c r="A396" t="s">
        <v>406</v>
      </c>
      <c r="B396" s="4">
        <f>Table3[[#This Row],[Engagements]]/Table3[[#This Row],[Impressions]]</f>
        <v>9.2816948030453497E-2</v>
      </c>
      <c r="C396" s="4">
        <f>Table3[[#This Row],[Clicks]]/Table3[[#This Row],[Impressions]]</f>
        <v>1.6504468718967231E-2</v>
      </c>
      <c r="D396" s="4">
        <f>Table3[[#This Row],[Conversions]]/Table3[[#This Row],[Clicks]]</f>
        <v>0.16754913758523868</v>
      </c>
      <c r="E396" s="4">
        <f>(Table3[[#This Row],[Revenue Generated ($)]]-Table3[[#This Row],[Campaign Spend ($)]])/Table3[[#This Row],[Campaign Spend ($)]]</f>
        <v>3.5954500494559842</v>
      </c>
      <c r="F396" s="5">
        <f>Table3[[#This Row],[Campaign Spend ($)]]/Table3[[#This Row],[Engagements]]</f>
        <v>3.6055634807417976E-2</v>
      </c>
    </row>
    <row r="397" spans="1:6" x14ac:dyDescent="0.3">
      <c r="A397" t="s">
        <v>407</v>
      </c>
      <c r="B397" s="4">
        <f>Table3[[#This Row],[Engagements]]/Table3[[#This Row],[Impressions]]</f>
        <v>9.2818226844972762E-2</v>
      </c>
      <c r="C397" s="4">
        <f>Table3[[#This Row],[Clicks]]/Table3[[#This Row],[Impressions]]</f>
        <v>1.6504870397886742E-2</v>
      </c>
      <c r="D397" s="4">
        <f>Table3[[#This Row],[Conversions]]/Table3[[#This Row],[Clicks]]</f>
        <v>0.16755026507952386</v>
      </c>
      <c r="E397" s="4">
        <f>(Table3[[#This Row],[Revenue Generated ($)]]-Table3[[#This Row],[Campaign Spend ($)]])/Table3[[#This Row],[Campaign Spend ($)]]</f>
        <v>3.595461272816971</v>
      </c>
      <c r="F397" s="5">
        <f>Table3[[#This Row],[Campaign Spend ($)]]/Table3[[#This Row],[Engagements]]</f>
        <v>3.605478477410174E-2</v>
      </c>
    </row>
    <row r="398" spans="1:6" x14ac:dyDescent="0.3">
      <c r="A398" t="s">
        <v>408</v>
      </c>
      <c r="B398" s="4">
        <f>Table3[[#This Row],[Engagements]]/Table3[[#This Row],[Impressions]]</f>
        <v>9.2819499341238468E-2</v>
      </c>
      <c r="C398" s="4">
        <f>Table3[[#This Row],[Clicks]]/Table3[[#This Row],[Impressions]]</f>
        <v>1.6505270092226614E-2</v>
      </c>
      <c r="D398" s="4">
        <f>Table3[[#This Row],[Conversions]]/Table3[[#This Row],[Clicks]]</f>
        <v>0.16755138694871283</v>
      </c>
      <c r="E398" s="4">
        <f>(Table3[[#This Row],[Revenue Generated ($)]]-Table3[[#This Row],[Campaign Spend ($)]])/Table3[[#This Row],[Campaign Spend ($)]]</f>
        <v>3.5954724409448819</v>
      </c>
      <c r="F398" s="5">
        <f>Table3[[#This Row],[Campaign Spend ($)]]/Table3[[#This Row],[Engagements]]</f>
        <v>3.6053938963804114E-2</v>
      </c>
    </row>
    <row r="399" spans="1:6" x14ac:dyDescent="0.3">
      <c r="A399" t="s">
        <v>409</v>
      </c>
      <c r="B399" s="4">
        <f>Table3[[#This Row],[Engagements]]/Table3[[#This Row],[Impressions]]</f>
        <v>9.2820765565960237E-2</v>
      </c>
      <c r="C399" s="4">
        <f>Table3[[#This Row],[Clicks]]/Table3[[#This Row],[Impressions]]</f>
        <v>1.6505667816658451E-2</v>
      </c>
      <c r="D399" s="4">
        <f>Table3[[#This Row],[Conversions]]/Table3[[#This Row],[Clicks]]</f>
        <v>0.16755250323479645</v>
      </c>
      <c r="E399" s="4">
        <f>(Table3[[#This Row],[Revenue Generated ($)]]-Table3[[#This Row],[Campaign Spend ($)]])/Table3[[#This Row],[Campaign Spend ($)]]</f>
        <v>3.5954835542464409</v>
      </c>
      <c r="F399" s="5">
        <f>Table3[[#This Row],[Campaign Spend ($)]]/Table3[[#This Row],[Engagements]]</f>
        <v>3.6053097345132741E-2</v>
      </c>
    </row>
    <row r="400" spans="1:6" x14ac:dyDescent="0.3">
      <c r="A400" t="s">
        <v>410</v>
      </c>
      <c r="B400" s="4">
        <f>Table3[[#This Row],[Engagements]]/Table3[[#This Row],[Impressions]]</f>
        <v>9.2822025565388391E-2</v>
      </c>
      <c r="C400" s="4">
        <f>Table3[[#This Row],[Clicks]]/Table3[[#This Row],[Impressions]]</f>
        <v>1.6506063585709604E-2</v>
      </c>
      <c r="D400" s="4">
        <f>Table3[[#This Row],[Conversions]]/Table3[[#This Row],[Clicks]]</f>
        <v>0.16755361397934868</v>
      </c>
      <c r="E400" s="4">
        <f>(Table3[[#This Row],[Revenue Generated ($)]]-Table3[[#This Row],[Campaign Spend ($)]])/Table3[[#This Row],[Campaign Spend ($)]]</f>
        <v>3.5954946131243877</v>
      </c>
      <c r="F400" s="5">
        <f>Table3[[#This Row],[Campaign Spend ($)]]/Table3[[#This Row],[Engagements]]</f>
        <v>3.6052259887005653E-2</v>
      </c>
    </row>
    <row r="401" spans="1:6" x14ac:dyDescent="0.3">
      <c r="A401" t="s">
        <v>411</v>
      </c>
      <c r="B401" s="4">
        <f>Table3[[#This Row],[Engagements]]/Table3[[#This Row],[Impressions]]</f>
        <v>9.2823279385319604E-2</v>
      </c>
      <c r="C401" s="4">
        <f>Table3[[#This Row],[Clicks]]/Table3[[#This Row],[Impressions]]</f>
        <v>1.6506457413764917E-2</v>
      </c>
      <c r="D401" s="4">
        <f>Table3[[#This Row],[Conversions]]/Table3[[#This Row],[Clicks]]</f>
        <v>0.16755471922353174</v>
      </c>
      <c r="E401" s="4">
        <f>(Table3[[#This Row],[Revenue Generated ($)]]-Table3[[#This Row],[Campaign Spend ($)]])/Table3[[#This Row],[Campaign Spend ($)]]</f>
        <v>3.595505617977528</v>
      </c>
      <c r="F401" s="5">
        <f>Table3[[#This Row],[Campaign Spend ($)]]/Table3[[#This Row],[Engagements]]</f>
        <v>3.6051426558647411E-2</v>
      </c>
    </row>
    <row r="402" spans="1:6" x14ac:dyDescent="0.3">
      <c r="A402" t="s">
        <v>412</v>
      </c>
      <c r="B402" s="4">
        <f>Table3[[#This Row],[Engagements]]/Table3[[#This Row],[Impressions]]</f>
        <v>9.282452707110242E-2</v>
      </c>
      <c r="C402" s="4">
        <f>Table3[[#This Row],[Clicks]]/Table3[[#This Row],[Impressions]]</f>
        <v>1.6506849315068493E-2</v>
      </c>
      <c r="D402" s="4">
        <f>Table3[[#This Row],[Conversions]]/Table3[[#This Row],[Clicks]]</f>
        <v>0.16755581900810115</v>
      </c>
      <c r="E402" s="4">
        <f>(Table3[[#This Row],[Revenue Generated ($)]]-Table3[[#This Row],[Campaign Spend ($)]])/Table3[[#This Row],[Campaign Spend ($)]]</f>
        <v>3.5955165692007798</v>
      </c>
      <c r="F402" s="5">
        <f>Table3[[#This Row],[Campaign Spend ($)]]/Table3[[#This Row],[Engagements]]</f>
        <v>3.6050597329585383E-2</v>
      </c>
    </row>
    <row r="403" spans="1:6" x14ac:dyDescent="0.3">
      <c r="A403" t="s">
        <v>413</v>
      </c>
      <c r="B403" s="4">
        <f>Table3[[#This Row],[Engagements]]/Table3[[#This Row],[Impressions]]</f>
        <v>9.282576866764275E-2</v>
      </c>
      <c r="C403" s="4">
        <f>Table3[[#This Row],[Clicks]]/Table3[[#This Row],[Impressions]]</f>
        <v>1.6507239303725395E-2</v>
      </c>
      <c r="D403" s="4">
        <f>Table3[[#This Row],[Conversions]]/Table3[[#This Row],[Clicks]]</f>
        <v>0.16755691337341086</v>
      </c>
      <c r="E403" s="4">
        <f>(Table3[[#This Row],[Revenue Generated ($)]]-Table3[[#This Row],[Campaign Spend ($)]])/Table3[[#This Row],[Campaign Spend ($)]]</f>
        <v>3.5955274671852213</v>
      </c>
      <c r="F403" s="5">
        <f>Table3[[#This Row],[Campaign Spend ($)]]/Table3[[#This Row],[Engagements]]</f>
        <v>3.6049772169645986E-2</v>
      </c>
    </row>
    <row r="404" spans="1:6" x14ac:dyDescent="0.3">
      <c r="A404" t="s">
        <v>414</v>
      </c>
      <c r="B404" s="4">
        <f>Table3[[#This Row],[Engagements]]/Table3[[#This Row],[Impressions]]</f>
        <v>9.2827004219409287E-2</v>
      </c>
      <c r="C404" s="4">
        <f>Table3[[#This Row],[Clicks]]/Table3[[#This Row],[Impressions]]</f>
        <v>1.6507627393703345E-2</v>
      </c>
      <c r="D404" s="4">
        <f>Table3[[#This Row],[Conversions]]/Table3[[#This Row],[Clicks]]</f>
        <v>0.16755800235941801</v>
      </c>
      <c r="E404" s="4">
        <f>(Table3[[#This Row],[Revenue Generated ($)]]-Table3[[#This Row],[Campaign Spend ($)]])/Table3[[#This Row],[Campaign Spend ($)]]</f>
        <v>3.5955383123181379</v>
      </c>
      <c r="F404" s="5">
        <f>Table3[[#This Row],[Campaign Spend ($)]]/Table3[[#This Row],[Engagements]]</f>
        <v>3.6048951048951047E-2</v>
      </c>
    </row>
    <row r="405" spans="1:6" x14ac:dyDescent="0.3">
      <c r="A405" t="s">
        <v>415</v>
      </c>
      <c r="B405" s="4">
        <f>Table3[[#This Row],[Engagements]]/Table3[[#This Row],[Impressions]]</f>
        <v>9.2828233770438723E-2</v>
      </c>
      <c r="C405" s="4">
        <f>Table3[[#This Row],[Clicks]]/Table3[[#This Row],[Impressions]]</f>
        <v>1.6508013598834387E-2</v>
      </c>
      <c r="D405" s="4">
        <f>Table3[[#This Row],[Conversions]]/Table3[[#This Row],[Clicks]]</f>
        <v>0.16755908600568795</v>
      </c>
      <c r="E405" s="4">
        <f>(Table3[[#This Row],[Revenue Generated ($)]]-Table3[[#This Row],[Campaign Spend ($)]])/Table3[[#This Row],[Campaign Spend ($)]]</f>
        <v>3.5955491049830672</v>
      </c>
      <c r="F405" s="5">
        <f>Table3[[#This Row],[Campaign Spend ($)]]/Table3[[#This Row],[Engagements]]</f>
        <v>3.6048133937914194E-2</v>
      </c>
    </row>
    <row r="406" spans="1:6" x14ac:dyDescent="0.3">
      <c r="A406" t="s">
        <v>416</v>
      </c>
      <c r="B406" s="4">
        <f>Table3[[#This Row],[Engagements]]/Table3[[#This Row],[Impressions]]</f>
        <v>9.2829457364341089E-2</v>
      </c>
      <c r="C406" s="4">
        <f>Table3[[#This Row],[Clicks]]/Table3[[#This Row],[Impressions]]</f>
        <v>1.6508397932816537E-2</v>
      </c>
      <c r="D406" s="4">
        <f>Table3[[#This Row],[Conversions]]/Table3[[#This Row],[Clicks]]</f>
        <v>0.16756016435139895</v>
      </c>
      <c r="E406" s="4">
        <f>(Table3[[#This Row],[Revenue Generated ($)]]-Table3[[#This Row],[Campaign Spend ($)]])/Table3[[#This Row],[Campaign Spend ($)]]</f>
        <v>3.5955598455598454</v>
      </c>
      <c r="F406" s="5">
        <f>Table3[[#This Row],[Campaign Spend ($)]]/Table3[[#This Row],[Engagements]]</f>
        <v>3.6047320807237299E-2</v>
      </c>
    </row>
    <row r="407" spans="1:6" x14ac:dyDescent="0.3">
      <c r="A407" t="s">
        <v>417</v>
      </c>
      <c r="B407" s="4">
        <f>Table3[[#This Row],[Engagements]]/Table3[[#This Row],[Impressions]]</f>
        <v>9.2830675044304811E-2</v>
      </c>
      <c r="C407" s="4">
        <f>Table3[[#This Row],[Clicks]]/Table3[[#This Row],[Impressions]]</f>
        <v>1.6508780409215402E-2</v>
      </c>
      <c r="D407" s="4">
        <f>Table3[[#This Row],[Conversions]]/Table3[[#This Row],[Clicks]]</f>
        <v>0.16756123743534693</v>
      </c>
      <c r="E407" s="4">
        <f>(Table3[[#This Row],[Revenue Generated ($)]]-Table3[[#This Row],[Campaign Spend ($)]])/Table3[[#This Row],[Campaign Spend ($)]]</f>
        <v>3.5955705344246511</v>
      </c>
      <c r="F407" s="5">
        <f>Table3[[#This Row],[Campaign Spend ($)]]/Table3[[#This Row],[Engagements]]</f>
        <v>3.604651162790698E-2</v>
      </c>
    </row>
    <row r="408" spans="1:6" x14ac:dyDescent="0.3">
      <c r="A408" t="s">
        <v>418</v>
      </c>
      <c r="B408" s="4">
        <f>Table3[[#This Row],[Engagements]]/Table3[[#This Row],[Impressions]]</f>
        <v>9.2831886853101897E-2</v>
      </c>
      <c r="C408" s="4">
        <f>Table3[[#This Row],[Clicks]]/Table3[[#This Row],[Impressions]]</f>
        <v>1.6509161041465766E-2</v>
      </c>
      <c r="D408" s="4">
        <f>Table3[[#This Row],[Conversions]]/Table3[[#This Row],[Clicks]]</f>
        <v>0.16756230529595015</v>
      </c>
      <c r="E408" s="4">
        <f>(Table3[[#This Row],[Revenue Generated ($)]]-Table3[[#This Row],[Campaign Spend ($)]])/Table3[[#This Row],[Campaign Spend ($)]]</f>
        <v>3.5955811719500481</v>
      </c>
      <c r="F408" s="5">
        <f>Table3[[#This Row],[Campaign Spend ($)]]/Table3[[#This Row],[Engagements]]</f>
        <v>3.6045706371191137E-2</v>
      </c>
    </row>
    <row r="409" spans="1:6" x14ac:dyDescent="0.3">
      <c r="A409" t="s">
        <v>419</v>
      </c>
      <c r="B409" s="4">
        <f>Table3[[#This Row],[Engagements]]/Table3[[#This Row],[Impressions]]</f>
        <v>9.2833092833092837E-2</v>
      </c>
      <c r="C409" s="4">
        <f>Table3[[#This Row],[Clicks]]/Table3[[#This Row],[Impressions]]</f>
        <v>1.6509539842873178E-2</v>
      </c>
      <c r="D409" s="4">
        <f>Table3[[#This Row],[Conversions]]/Table3[[#This Row],[Clicks]]</f>
        <v>0.16756336797125376</v>
      </c>
      <c r="E409" s="4">
        <f>(Table3[[#This Row],[Revenue Generated ($)]]-Table3[[#This Row],[Campaign Spend ($)]])/Table3[[#This Row],[Campaign Spend ($)]]</f>
        <v>3.595591758505031</v>
      </c>
      <c r="F409" s="5">
        <f>Table3[[#This Row],[Campaign Spend ($)]]/Table3[[#This Row],[Engagements]]</f>
        <v>3.604490500863558E-2</v>
      </c>
    </row>
    <row r="410" spans="1:6" x14ac:dyDescent="0.3">
      <c r="A410" t="s">
        <v>420</v>
      </c>
      <c r="B410" s="4">
        <f>Table3[[#This Row],[Engagements]]/Table3[[#This Row],[Impressions]]</f>
        <v>9.2834293026231612E-2</v>
      </c>
      <c r="C410" s="4">
        <f>Table3[[#This Row],[Clicks]]/Table3[[#This Row],[Impressions]]</f>
        <v>1.6509916826615484E-2</v>
      </c>
      <c r="D410" s="4">
        <f>Table3[[#This Row],[Conversions]]/Table3[[#This Row],[Clicks]]</f>
        <v>0.16756442549893433</v>
      </c>
      <c r="E410" s="4">
        <f>(Table3[[#This Row],[Revenue Generated ($)]]-Table3[[#This Row],[Campaign Spend ($)]])/Table3[[#This Row],[Campaign Spend ($)]]</f>
        <v>3.595602294455067</v>
      </c>
      <c r="F410" s="5">
        <f>Table3[[#This Row],[Campaign Spend ($)]]/Table3[[#This Row],[Engagements]]</f>
        <v>3.604410751206065E-2</v>
      </c>
    </row>
    <row r="411" spans="1:6" x14ac:dyDescent="0.3">
      <c r="A411" t="s">
        <v>421</v>
      </c>
      <c r="B411" s="4">
        <f>Table3[[#This Row],[Engagements]]/Table3[[#This Row],[Impressions]]</f>
        <v>9.2835487474070527E-2</v>
      </c>
      <c r="C411" s="4">
        <f>Table3[[#This Row],[Clicks]]/Table3[[#This Row],[Impressions]]</f>
        <v>1.6510292005744377E-2</v>
      </c>
      <c r="D411" s="4">
        <f>Table3[[#This Row],[Conversions]]/Table3[[#This Row],[Clicks]]</f>
        <v>0.16756547791630425</v>
      </c>
      <c r="E411" s="4">
        <f>(Table3[[#This Row],[Revenue Generated ($)]]-Table3[[#This Row],[Campaign Spend ($)]])/Table3[[#This Row],[Campaign Spend ($)]]</f>
        <v>3.5956127801621363</v>
      </c>
      <c r="F411" s="5">
        <f>Table3[[#This Row],[Campaign Spend ($)]]/Table3[[#This Row],[Engagements]]</f>
        <v>3.6043313853557926E-2</v>
      </c>
    </row>
    <row r="412" spans="1:6" x14ac:dyDescent="0.3">
      <c r="A412" t="s">
        <v>422</v>
      </c>
      <c r="B412" s="4">
        <f>Table3[[#This Row],[Engagements]]/Table3[[#This Row],[Impressions]]</f>
        <v>9.2836676217765049E-2</v>
      </c>
      <c r="C412" s="4">
        <f>Table3[[#This Row],[Clicks]]/Table3[[#This Row],[Impressions]]</f>
        <v>1.6510665393186883E-2</v>
      </c>
      <c r="D412" s="4">
        <f>Table3[[#This Row],[Conversions]]/Table3[[#This Row],[Clicks]]</f>
        <v>0.16756652526031623</v>
      </c>
      <c r="E412" s="4">
        <f>(Table3[[#This Row],[Revenue Generated ($)]]-Table3[[#This Row],[Campaign Spend ($)]])/Table3[[#This Row],[Campaign Spend ($)]]</f>
        <v>3.5956232159847765</v>
      </c>
      <c r="F412" s="5">
        <f>Table3[[#This Row],[Campaign Spend ($)]]/Table3[[#This Row],[Engagements]]</f>
        <v>3.6042524005486971E-2</v>
      </c>
    </row>
    <row r="413" spans="1:6" x14ac:dyDescent="0.3">
      <c r="A413" t="s">
        <v>423</v>
      </c>
      <c r="B413" s="4">
        <f>Table3[[#This Row],[Engagements]]/Table3[[#This Row],[Impressions]]</f>
        <v>9.2837859298078446E-2</v>
      </c>
      <c r="C413" s="4">
        <f>Table3[[#This Row],[Clicks]]/Table3[[#This Row],[Impressions]]</f>
        <v>1.6511037001746862E-2</v>
      </c>
      <c r="D413" s="4">
        <f>Table3[[#This Row],[Conversions]]/Table3[[#This Row],[Clicks]]</f>
        <v>0.16756756756756758</v>
      </c>
      <c r="E413" s="4">
        <f>(Table3[[#This Row],[Revenue Generated ($)]]-Table3[[#This Row],[Campaign Spend ($)]])/Table3[[#This Row],[Campaign Spend ($)]]</f>
        <v>3.5956336022781206</v>
      </c>
      <c r="F413" s="5">
        <f>Table3[[#This Row],[Campaign Spend ($)]]/Table3[[#This Row],[Engagements]]</f>
        <v>3.6041737940472121E-2</v>
      </c>
    </row>
    <row r="414" spans="1:6" x14ac:dyDescent="0.3">
      <c r="A414" t="s">
        <v>424</v>
      </c>
      <c r="B414" s="4">
        <f>Table3[[#This Row],[Engagements]]/Table3[[#This Row],[Impressions]]</f>
        <v>9.2839036755386559E-2</v>
      </c>
      <c r="C414" s="4">
        <f>Table3[[#This Row],[Clicks]]/Table3[[#This Row],[Impressions]]</f>
        <v>1.6511406844106465E-2</v>
      </c>
      <c r="D414" s="4">
        <f>Table3[[#This Row],[Conversions]]/Table3[[#This Row],[Clicks]]</f>
        <v>0.16756860487430436</v>
      </c>
      <c r="E414" s="4">
        <f>(Table3[[#This Row],[Revenue Generated ($)]]-Table3[[#This Row],[Campaign Spend ($)]])/Table3[[#This Row],[Campaign Spend ($)]]</f>
        <v>3.5956439393939394</v>
      </c>
      <c r="F414" s="5">
        <f>Table3[[#This Row],[Campaign Spend ($)]]/Table3[[#This Row],[Engagements]]</f>
        <v>3.6040955631399314E-2</v>
      </c>
    </row>
    <row r="415" spans="1:6" x14ac:dyDescent="0.3">
      <c r="A415" t="s">
        <v>425</v>
      </c>
      <c r="B415" s="4">
        <f>Table3[[#This Row],[Engagements]]/Table3[[#This Row],[Impressions]]</f>
        <v>9.2840208629682314E-2</v>
      </c>
      <c r="C415" s="4">
        <f>Table3[[#This Row],[Clicks]]/Table3[[#This Row],[Impressions]]</f>
        <v>1.6511774932827565E-2</v>
      </c>
      <c r="D415" s="4">
        <f>Table3[[#This Row],[Conversions]]/Table3[[#This Row],[Clicks]]</f>
        <v>0.16756963721642576</v>
      </c>
      <c r="E415" s="4">
        <f>(Table3[[#This Row],[Revenue Generated ($)]]-Table3[[#This Row],[Campaign Spend ($)]])/Table3[[#This Row],[Campaign Spend ($)]]</f>
        <v>3.5956542276806802</v>
      </c>
      <c r="F415" s="5">
        <f>Table3[[#This Row],[Campaign Spend ($)]]/Table3[[#This Row],[Engagements]]</f>
        <v>3.6040177051413005E-2</v>
      </c>
    </row>
    <row r="416" spans="1:6" x14ac:dyDescent="0.3">
      <c r="A416" t="s">
        <v>426</v>
      </c>
      <c r="B416" s="4">
        <f>Table3[[#This Row],[Engagements]]/Table3[[#This Row],[Impressions]]</f>
        <v>9.2841374960580259E-2</v>
      </c>
      <c r="C416" s="4">
        <f>Table3[[#This Row],[Clicks]]/Table3[[#This Row],[Impressions]]</f>
        <v>1.65121412803532E-2</v>
      </c>
      <c r="D416" s="4">
        <f>Table3[[#This Row],[Conversions]]/Table3[[#This Row],[Clicks]]</f>
        <v>0.16757066462948816</v>
      </c>
      <c r="E416" s="4">
        <f>(Table3[[#This Row],[Revenue Generated ($)]]-Table3[[#This Row],[Campaign Spend ($)]])/Table3[[#This Row],[Campaign Spend ($)]]</f>
        <v>3.5956644674835063</v>
      </c>
      <c r="F416" s="5">
        <f>Table3[[#This Row],[Campaign Spend ($)]]/Table3[[#This Row],[Engagements]]</f>
        <v>3.6039402173913042E-2</v>
      </c>
    </row>
    <row r="417" spans="1:6" x14ac:dyDescent="0.3">
      <c r="A417" t="s">
        <v>427</v>
      </c>
      <c r="B417" s="4">
        <f>Table3[[#This Row],[Engagements]]/Table3[[#This Row],[Impressions]]</f>
        <v>9.2842535787321059E-2</v>
      </c>
      <c r="C417" s="4">
        <f>Table3[[#This Row],[Clicks]]/Table3[[#This Row],[Impressions]]</f>
        <v>1.6512505899008968E-2</v>
      </c>
      <c r="D417" s="4">
        <f>Table3[[#This Row],[Conversions]]/Table3[[#This Row],[Clicks]]</f>
        <v>0.16757168714870915</v>
      </c>
      <c r="E417" s="4">
        <f>(Table3[[#This Row],[Revenue Generated ($)]]-Table3[[#This Row],[Campaign Spend ($)]])/Table3[[#This Row],[Campaign Spend ($)]]</f>
        <v>3.5956746591443349</v>
      </c>
      <c r="F417" s="5">
        <f>Table3[[#This Row],[Campaign Spend ($)]]/Table3[[#This Row],[Engagements]]</f>
        <v>3.603863097255168E-2</v>
      </c>
    </row>
    <row r="418" spans="1:6" x14ac:dyDescent="0.3">
      <c r="A418" t="s">
        <v>428</v>
      </c>
      <c r="B418" s="4">
        <f>Table3[[#This Row],[Engagements]]/Table3[[#This Row],[Impressions]]</f>
        <v>9.28436911487759E-2</v>
      </c>
      <c r="C418" s="4">
        <f>Table3[[#This Row],[Clicks]]/Table3[[#This Row],[Impressions]]</f>
        <v>1.6512868801004395E-2</v>
      </c>
      <c r="D418" s="4">
        <f>Table3[[#This Row],[Conversions]]/Table3[[#This Row],[Clicks]]</f>
        <v>0.16757270480897168</v>
      </c>
      <c r="E418" s="4">
        <f>(Table3[[#This Row],[Revenue Generated ($)]]-Table3[[#This Row],[Campaign Spend ($)]])/Table3[[#This Row],[Campaign Spend ($)]]</f>
        <v>3.595684803001876</v>
      </c>
      <c r="F418" s="5">
        <f>Table3[[#This Row],[Campaign Spend ($)]]/Table3[[#This Row],[Engagements]]</f>
        <v>3.6037863421230561E-2</v>
      </c>
    </row>
    <row r="419" spans="1:6" x14ac:dyDescent="0.3">
      <c r="A419" t="s">
        <v>429</v>
      </c>
      <c r="B419" s="4">
        <f>Table3[[#This Row],[Engagements]]/Table3[[#This Row],[Impressions]]</f>
        <v>9.2844841083450758E-2</v>
      </c>
      <c r="C419" s="4">
        <f>Table3[[#This Row],[Clicks]]/Table3[[#This Row],[Impressions]]</f>
        <v>1.6513229998434319E-2</v>
      </c>
      <c r="D419" s="4">
        <f>Table3[[#This Row],[Conversions]]/Table3[[#This Row],[Clicks]]</f>
        <v>0.16757371764482792</v>
      </c>
      <c r="E419" s="4">
        <f>(Table3[[#This Row],[Revenue Generated ($)]]-Table3[[#This Row],[Campaign Spend ($)]])/Table3[[#This Row],[Campaign Spend ($)]]</f>
        <v>3.5956948993916704</v>
      </c>
      <c r="F419" s="5">
        <f>Table3[[#This Row],[Campaign Spend ($)]]/Table3[[#This Row],[Engagements]]</f>
        <v>3.6037099494097807E-2</v>
      </c>
    </row>
    <row r="420" spans="1:6" x14ac:dyDescent="0.3">
      <c r="A420" t="s">
        <v>430</v>
      </c>
      <c r="B420" s="4">
        <f>Table3[[#This Row],[Engagements]]/Table3[[#This Row],[Impressions]]</f>
        <v>9.2845985629490785E-2</v>
      </c>
      <c r="C420" s="4">
        <f>Table3[[#This Row],[Clicks]]/Table3[[#This Row],[Impressions]]</f>
        <v>1.6513589503280225E-2</v>
      </c>
      <c r="D420" s="4">
        <f>Table3[[#This Row],[Conversions]]/Table3[[#This Row],[Clicks]]</f>
        <v>0.16757472569050322</v>
      </c>
      <c r="E420" s="4">
        <f>(Table3[[#This Row],[Revenue Generated ($)]]-Table3[[#This Row],[Campaign Spend ($)]])/Table3[[#This Row],[Campaign Spend ($)]]</f>
        <v>3.5957049486461252</v>
      </c>
      <c r="F420" s="5">
        <f>Table3[[#This Row],[Campaign Spend ($)]]/Table3[[#This Row],[Engagements]]</f>
        <v>3.6036339165545085E-2</v>
      </c>
    </row>
    <row r="421" spans="1:6" x14ac:dyDescent="0.3">
      <c r="A421" t="s">
        <v>431</v>
      </c>
      <c r="B421" s="4">
        <f>Table3[[#This Row],[Engagements]]/Table3[[#This Row],[Impressions]]</f>
        <v>9.2847124824684435E-2</v>
      </c>
      <c r="C421" s="4">
        <f>Table3[[#This Row],[Clicks]]/Table3[[#This Row],[Impressions]]</f>
        <v>1.6513947327411564E-2</v>
      </c>
      <c r="D421" s="4">
        <f>Table3[[#This Row],[Conversions]]/Table3[[#This Row],[Clicks]]</f>
        <v>0.16757572897989997</v>
      </c>
      <c r="E421" s="4">
        <f>(Table3[[#This Row],[Revenue Generated ($)]]-Table3[[#This Row],[Campaign Spend ($)]])/Table3[[#This Row],[Campaign Spend ($)]]</f>
        <v>3.5957149510945507</v>
      </c>
      <c r="F421" s="5">
        <f>Table3[[#This Row],[Campaign Spend ($)]]/Table3[[#This Row],[Engagements]]</f>
        <v>3.6035582410204769E-2</v>
      </c>
    </row>
    <row r="422" spans="1:6" x14ac:dyDescent="0.3">
      <c r="A422" t="s">
        <v>432</v>
      </c>
      <c r="B422" s="4">
        <f>Table3[[#This Row],[Engagements]]/Table3[[#This Row],[Impressions]]</f>
        <v>9.2848258706467665E-2</v>
      </c>
      <c r="C422" s="4">
        <f>Table3[[#This Row],[Clicks]]/Table3[[#This Row],[Impressions]]</f>
        <v>1.6514303482587065E-2</v>
      </c>
      <c r="D422" s="4">
        <f>Table3[[#This Row],[Conversions]]/Table3[[#This Row],[Clicks]]</f>
        <v>0.16757672754660138</v>
      </c>
      <c r="E422" s="4">
        <f>(Table3[[#This Row],[Revenue Generated ($)]]-Table3[[#This Row],[Campaign Spend ($)]])/Table3[[#This Row],[Campaign Spend ($)]]</f>
        <v>3.5957249070631971</v>
      </c>
      <c r="F422" s="5">
        <f>Table3[[#This Row],[Campaign Spend ($)]]/Table3[[#This Row],[Engagements]]</f>
        <v>3.6034829202947087E-2</v>
      </c>
    </row>
    <row r="423" spans="1:6" x14ac:dyDescent="0.3">
      <c r="A423" t="s">
        <v>433</v>
      </c>
      <c r="B423" s="4">
        <f>Table3[[#This Row],[Engagements]]/Table3[[#This Row],[Impressions]]</f>
        <v>9.2849387311928031E-2</v>
      </c>
      <c r="C423" s="4">
        <f>Table3[[#This Row],[Clicks]]/Table3[[#This Row],[Impressions]]</f>
        <v>1.6514657980456027E-2</v>
      </c>
      <c r="D423" s="4">
        <f>Table3[[#This Row],[Conversions]]/Table3[[#This Row],[Clicks]]</f>
        <v>0.16757772142387528</v>
      </c>
      <c r="E423" s="4">
        <f>(Table3[[#This Row],[Revenue Generated ($)]]-Table3[[#This Row],[Campaign Spend ($)]])/Table3[[#This Row],[Campaign Spend ($)]]</f>
        <v>3.5957348168752898</v>
      </c>
      <c r="F423" s="5">
        <f>Table3[[#This Row],[Campaign Spend ($)]]/Table3[[#This Row],[Engagements]]</f>
        <v>3.6034079518877382E-2</v>
      </c>
    </row>
    <row r="424" spans="1:6" x14ac:dyDescent="0.3">
      <c r="A424" t="s">
        <v>434</v>
      </c>
      <c r="B424" s="4">
        <f>Table3[[#This Row],[Engagements]]/Table3[[#This Row],[Impressions]]</f>
        <v>9.2850510677808723E-2</v>
      </c>
      <c r="C424" s="4">
        <f>Table3[[#This Row],[Clicks]]/Table3[[#This Row],[Impressions]]</f>
        <v>1.651501083255958E-2</v>
      </c>
      <c r="D424" s="4">
        <f>Table3[[#This Row],[Conversions]]/Table3[[#This Row],[Clicks]]</f>
        <v>0.16757871064467766</v>
      </c>
      <c r="E424" s="4">
        <f>(Table3[[#This Row],[Revenue Generated ($)]]-Table3[[#This Row],[Campaign Spend ($)]])/Table3[[#This Row],[Campaign Spend ($)]]</f>
        <v>3.5957446808510638</v>
      </c>
      <c r="F424" s="5">
        <f>Table3[[#This Row],[Campaign Spend ($)]]/Table3[[#This Row],[Engagements]]</f>
        <v>3.6033333333333334E-2</v>
      </c>
    </row>
    <row r="425" spans="1:6" x14ac:dyDescent="0.3">
      <c r="A425" t="s">
        <v>435</v>
      </c>
      <c r="B425" s="4">
        <f>Table3[[#This Row],[Engagements]]/Table3[[#This Row],[Impressions]]</f>
        <v>9.2851628840512582E-2</v>
      </c>
      <c r="C425" s="4">
        <f>Table3[[#This Row],[Clicks]]/Table3[[#This Row],[Impressions]]</f>
        <v>1.6515362050331942E-2</v>
      </c>
      <c r="D425" s="4">
        <f>Table3[[#This Row],[Conversions]]/Table3[[#This Row],[Clicks]]</f>
        <v>0.16757969524165653</v>
      </c>
      <c r="E425" s="4">
        <f>(Table3[[#This Row],[Revenue Generated ($)]]-Table3[[#This Row],[Campaign Spend ($)]])/Table3[[#This Row],[Campaign Spend ($)]]</f>
        <v>3.595754499307799</v>
      </c>
      <c r="F425" s="5">
        <f>Table3[[#This Row],[Campaign Spend ($)]]/Table3[[#This Row],[Engagements]]</f>
        <v>3.6032590621882278E-2</v>
      </c>
    </row>
    <row r="426" spans="1:6" x14ac:dyDescent="0.3">
      <c r="A426" t="s">
        <v>436</v>
      </c>
      <c r="B426" s="4">
        <f>Table3[[#This Row],[Engagements]]/Table3[[#This Row],[Impressions]]</f>
        <v>9.2852741836105979E-2</v>
      </c>
      <c r="C426" s="4">
        <f>Table3[[#This Row],[Clicks]]/Table3[[#This Row],[Impressions]]</f>
        <v>1.6515711645101662E-2</v>
      </c>
      <c r="D426" s="4">
        <f>Table3[[#This Row],[Conversions]]/Table3[[#This Row],[Clicks]]</f>
        <v>0.16758067524715539</v>
      </c>
      <c r="E426" s="4">
        <f>(Table3[[#This Row],[Revenue Generated ($)]]-Table3[[#This Row],[Campaign Spend ($)]])/Table3[[#This Row],[Campaign Spend ($)]]</f>
        <v>3.5957642725598529</v>
      </c>
      <c r="F426" s="5">
        <f>Table3[[#This Row],[Campaign Spend ($)]]/Table3[[#This Row],[Engagements]]</f>
        <v>3.6031851360318515E-2</v>
      </c>
    </row>
    <row r="427" spans="1:6" x14ac:dyDescent="0.3">
      <c r="A427" t="s">
        <v>437</v>
      </c>
      <c r="B427" s="4">
        <f>Table3[[#This Row],[Engagements]]/Table3[[#This Row],[Impressions]]</f>
        <v>9.2853849700322733E-2</v>
      </c>
      <c r="C427" s="4">
        <f>Table3[[#This Row],[Clicks]]/Table3[[#This Row],[Impressions]]</f>
        <v>1.6516059628092824E-2</v>
      </c>
      <c r="D427" s="4">
        <f>Table3[[#This Row],[Conversions]]/Table3[[#This Row],[Clicks]]</f>
        <v>0.1675816506932167</v>
      </c>
      <c r="E427" s="4">
        <f>(Table3[[#This Row],[Revenue Generated ($)]]-Table3[[#This Row],[Campaign Spend ($)]])/Table3[[#This Row],[Campaign Spend ($)]]</f>
        <v>3.5957740009186954</v>
      </c>
      <c r="F427" s="5">
        <f>Table3[[#This Row],[Campaign Spend ($)]]/Table3[[#This Row],[Engagements]]</f>
        <v>3.6031115524660706E-2</v>
      </c>
    </row>
    <row r="428" spans="1:6" x14ac:dyDescent="0.3">
      <c r="A428" t="s">
        <v>438</v>
      </c>
      <c r="B428" s="4">
        <f>Table3[[#This Row],[Engagements]]/Table3[[#This Row],[Impressions]]</f>
        <v>9.2854952468567925E-2</v>
      </c>
      <c r="C428" s="4">
        <f>Table3[[#This Row],[Clicks]]/Table3[[#This Row],[Impressions]]</f>
        <v>1.6516406010426251E-2</v>
      </c>
      <c r="D428" s="4">
        <f>Table3[[#This Row],[Conversions]]/Table3[[#This Row],[Clicks]]</f>
        <v>0.1675826216115856</v>
      </c>
      <c r="E428" s="4">
        <f>(Table3[[#This Row],[Revenue Generated ($)]]-Table3[[#This Row],[Campaign Spend ($)]])/Table3[[#This Row],[Campaign Spend ($)]]</f>
        <v>3.5957836846929423</v>
      </c>
      <c r="F428" s="5">
        <f>Table3[[#This Row],[Campaign Spend ($)]]/Table3[[#This Row],[Engagements]]</f>
        <v>3.6030383091149275E-2</v>
      </c>
    </row>
    <row r="429" spans="1:6" x14ac:dyDescent="0.3">
      <c r="A429" t="s">
        <v>439</v>
      </c>
      <c r="B429" s="4">
        <f>Table3[[#This Row],[Engagements]]/Table3[[#This Row],[Impressions]]</f>
        <v>9.2856050175921676E-2</v>
      </c>
      <c r="C429" s="4">
        <f>Table3[[#This Row],[Clicks]]/Table3[[#This Row],[Impressions]]</f>
        <v>1.6516750803120699E-2</v>
      </c>
      <c r="D429" s="4">
        <f>Table3[[#This Row],[Conversions]]/Table3[[#This Row],[Clicks]]</f>
        <v>0.16758358803371307</v>
      </c>
      <c r="E429" s="4">
        <f>(Table3[[#This Row],[Revenue Generated ($)]]-Table3[[#This Row],[Campaign Spend ($)]])/Table3[[#This Row],[Campaign Spend ($)]]</f>
        <v>3.5957933241883859</v>
      </c>
      <c r="F429" s="5">
        <f>Table3[[#This Row],[Campaign Spend ($)]]/Table3[[#This Row],[Engagements]]</f>
        <v>3.6029654036243822E-2</v>
      </c>
    </row>
    <row r="430" spans="1:6" x14ac:dyDescent="0.3">
      <c r="A430" t="s">
        <v>440</v>
      </c>
      <c r="B430" s="4">
        <f>Table3[[#This Row],[Engagements]]/Table3[[#This Row],[Impressions]]</f>
        <v>9.285714285714286E-2</v>
      </c>
      <c r="C430" s="4">
        <f>Table3[[#This Row],[Clicks]]/Table3[[#This Row],[Impressions]]</f>
        <v>1.6517094017094017E-2</v>
      </c>
      <c r="D430" s="4">
        <f>Table3[[#This Row],[Conversions]]/Table3[[#This Row],[Clicks]]</f>
        <v>0.16758454999075956</v>
      </c>
      <c r="E430" s="4">
        <f>(Table3[[#This Row],[Revenue Generated ($)]]-Table3[[#This Row],[Campaign Spend ($)]])/Table3[[#This Row],[Campaign Spend ($)]]</f>
        <v>3.5958029197080292</v>
      </c>
      <c r="F430" s="5">
        <f>Table3[[#This Row],[Campaign Spend ($)]]/Table3[[#This Row],[Engagements]]</f>
        <v>3.6028928336620643E-2</v>
      </c>
    </row>
    <row r="431" spans="1:6" x14ac:dyDescent="0.3">
      <c r="A431" t="s">
        <v>441</v>
      </c>
      <c r="B431" s="4">
        <f>Table3[[#This Row],[Engagements]]/Table3[[#This Row],[Impressions]]</f>
        <v>9.2858230546672763E-2</v>
      </c>
      <c r="C431" s="4">
        <f>Table3[[#This Row],[Clicks]]/Table3[[#This Row],[Impressions]]</f>
        <v>1.6517435663164305E-2</v>
      </c>
      <c r="D431" s="4">
        <f>Table3[[#This Row],[Conversions]]/Table3[[#This Row],[Clicks]]</f>
        <v>0.16758550751359824</v>
      </c>
      <c r="E431" s="4">
        <f>(Table3[[#This Row],[Revenue Generated ($)]]-Table3[[#This Row],[Campaign Spend ($)]])/Table3[[#This Row],[Campaign Spend ($)]]</f>
        <v>3.5958124715521165</v>
      </c>
      <c r="F431" s="5">
        <f>Table3[[#This Row],[Campaign Spend ($)]]/Table3[[#This Row],[Engagements]]</f>
        <v>3.6028205969170217E-2</v>
      </c>
    </row>
    <row r="432" spans="1:6" x14ac:dyDescent="0.3">
      <c r="A432" t="s">
        <v>442</v>
      </c>
      <c r="B432" s="4">
        <f>Table3[[#This Row],[Engagements]]/Table3[[#This Row],[Impressions]]</f>
        <v>9.2859313278638708E-2</v>
      </c>
      <c r="C432" s="4">
        <f>Table3[[#This Row],[Clicks]]/Table3[[#This Row],[Impressions]]</f>
        <v>1.6517775752051048E-2</v>
      </c>
      <c r="D432" s="4">
        <f>Table3[[#This Row],[Conversions]]/Table3[[#This Row],[Clicks]]</f>
        <v>0.16758646063281823</v>
      </c>
      <c r="E432" s="4">
        <f>(Table3[[#This Row],[Revenue Generated ($)]]-Table3[[#This Row],[Campaign Spend ($)]])/Table3[[#This Row],[Campaign Spend ($)]]</f>
        <v>3.5958219800181652</v>
      </c>
      <c r="F432" s="5">
        <f>Table3[[#This Row],[Campaign Spend ($)]]/Table3[[#This Row],[Engagements]]</f>
        <v>3.6027486910994763E-2</v>
      </c>
    </row>
    <row r="433" spans="1:6" x14ac:dyDescent="0.3">
      <c r="A433" t="s">
        <v>443</v>
      </c>
      <c r="B433" s="4">
        <f>Table3[[#This Row],[Engagements]]/Table3[[#This Row],[Impressions]]</f>
        <v>9.286039108685766E-2</v>
      </c>
      <c r="C433" s="4">
        <f>Table3[[#This Row],[Clicks]]/Table3[[#This Row],[Impressions]]</f>
        <v>1.6518114294376232E-2</v>
      </c>
      <c r="D433" s="4">
        <f>Table3[[#This Row],[Conversions]]/Table3[[#This Row],[Clicks]]</f>
        <v>0.1675874093787281</v>
      </c>
      <c r="E433" s="4">
        <f>(Table3[[#This Row],[Revenue Generated ($)]]-Table3[[#This Row],[Campaign Spend ($)]])/Table3[[#This Row],[Campaign Spend ($)]]</f>
        <v>3.595831445400997</v>
      </c>
      <c r="F433" s="5">
        <f>Table3[[#This Row],[Campaign Spend ($)]]/Table3[[#This Row],[Engagements]]</f>
        <v>3.6026771139405812E-2</v>
      </c>
    </row>
    <row r="434" spans="1:6" x14ac:dyDescent="0.3">
      <c r="A434" t="s">
        <v>444</v>
      </c>
      <c r="B434" s="4">
        <f>Table3[[#This Row],[Engagements]]/Table3[[#This Row],[Impressions]]</f>
        <v>9.2861464004839689E-2</v>
      </c>
      <c r="C434" s="4">
        <f>Table3[[#This Row],[Clicks]]/Table3[[#This Row],[Impressions]]</f>
        <v>1.6518451300665458E-2</v>
      </c>
      <c r="D434" s="4">
        <f>Table3[[#This Row],[Conversions]]/Table3[[#This Row],[Clicks]]</f>
        <v>0.16758835378135872</v>
      </c>
      <c r="E434" s="4">
        <f>(Table3[[#This Row],[Revenue Generated ($)]]-Table3[[#This Row],[Campaign Spend ($)]])/Table3[[#This Row],[Campaign Spend ($)]]</f>
        <v>3.5958408679927669</v>
      </c>
      <c r="F434" s="5">
        <f>Table3[[#This Row],[Campaign Spend ($)]]/Table3[[#This Row],[Engagements]]</f>
        <v>3.6026058631921827E-2</v>
      </c>
    </row>
    <row r="435" spans="1:6" x14ac:dyDescent="0.3">
      <c r="A435" t="s">
        <v>445</v>
      </c>
      <c r="B435" s="4">
        <f>Table3[[#This Row],[Engagements]]/Table3[[#This Row],[Impressions]]</f>
        <v>9.2862532065791453E-2</v>
      </c>
      <c r="C435" s="4">
        <f>Table3[[#This Row],[Clicks]]/Table3[[#This Row],[Impressions]]</f>
        <v>1.6518786781349028E-2</v>
      </c>
      <c r="D435" s="4">
        <f>Table3[[#This Row],[Conversions]]/Table3[[#This Row],[Clicks]]</f>
        <v>0.16758929387046678</v>
      </c>
      <c r="E435" s="4">
        <f>(Table3[[#This Row],[Revenue Generated ($)]]-Table3[[#This Row],[Campaign Spend ($)]])/Table3[[#This Row],[Campaign Spend ($)]]</f>
        <v>3.595850248082995</v>
      </c>
      <c r="F435" s="5">
        <f>Table3[[#This Row],[Campaign Spend ($)]]/Table3[[#This Row],[Engagements]]</f>
        <v>3.6025349366265842E-2</v>
      </c>
    </row>
    <row r="436" spans="1:6" x14ac:dyDescent="0.3">
      <c r="A436" t="s">
        <v>446</v>
      </c>
      <c r="B436" s="4">
        <f>Table3[[#This Row],[Engagements]]/Table3[[#This Row],[Impressions]]</f>
        <v>9.2863595302619686E-2</v>
      </c>
      <c r="C436" s="4">
        <f>Table3[[#This Row],[Clicks]]/Table3[[#This Row],[Impressions]]</f>
        <v>1.6519120746763025E-2</v>
      </c>
      <c r="D436" s="4">
        <f>Table3[[#This Row],[Conversions]]/Table3[[#This Row],[Clicks]]</f>
        <v>0.16759022967553774</v>
      </c>
      <c r="E436" s="4">
        <f>(Table3[[#This Row],[Revenue Generated ($)]]-Table3[[#This Row],[Campaign Spend ($)]])/Table3[[#This Row],[Campaign Spend ($)]]</f>
        <v>3.5958595859585958</v>
      </c>
      <c r="F436" s="5">
        <f>Table3[[#This Row],[Campaign Spend ($)]]/Table3[[#This Row],[Engagements]]</f>
        <v>3.6024643320363162E-2</v>
      </c>
    </row>
    <row r="437" spans="1:6" x14ac:dyDescent="0.3">
      <c r="A437" t="s">
        <v>447</v>
      </c>
      <c r="B437" s="4">
        <f>Table3[[#This Row],[Engagements]]/Table3[[#This Row],[Impressions]]</f>
        <v>9.2864653747934511E-2</v>
      </c>
      <c r="C437" s="4">
        <f>Table3[[#This Row],[Clicks]]/Table3[[#This Row],[Impressions]]</f>
        <v>1.651945320715037E-2</v>
      </c>
      <c r="D437" s="4">
        <f>Table3[[#This Row],[Conversions]]/Table3[[#This Row],[Clicks]]</f>
        <v>0.16759116122578885</v>
      </c>
      <c r="E437" s="4">
        <f>(Table3[[#This Row],[Revenue Generated ($)]]-Table3[[#This Row],[Campaign Spend ($)]])/Table3[[#This Row],[Campaign Spend ($)]]</f>
        <v>3.5958688819039066</v>
      </c>
      <c r="F437" s="5">
        <f>Table3[[#This Row],[Campaign Spend ($)]]/Table3[[#This Row],[Engagements]]</f>
        <v>3.6023940472339047E-2</v>
      </c>
    </row>
    <row r="438" spans="1:6" x14ac:dyDescent="0.3">
      <c r="A438" t="s">
        <v>448</v>
      </c>
      <c r="B438" s="4">
        <f>Table3[[#This Row],[Engagements]]/Table3[[#This Row],[Impressions]]</f>
        <v>9.2865707434052758E-2</v>
      </c>
      <c r="C438" s="4">
        <f>Table3[[#This Row],[Clicks]]/Table3[[#This Row],[Impressions]]</f>
        <v>1.651978417266187E-2</v>
      </c>
      <c r="D438" s="4">
        <f>Table3[[#This Row],[Conversions]]/Table3[[#This Row],[Clicks]]</f>
        <v>0.16759208855017238</v>
      </c>
      <c r="E438" s="4">
        <f>(Table3[[#This Row],[Revenue Generated ($)]]-Table3[[#This Row],[Campaign Spend ($)]])/Table3[[#This Row],[Campaign Spend ($)]]</f>
        <v>3.5958781362007168</v>
      </c>
      <c r="F438" s="5">
        <f>Table3[[#This Row],[Campaign Spend ($)]]/Table3[[#This Row],[Engagements]]</f>
        <v>3.6023240800516464E-2</v>
      </c>
    </row>
    <row r="439" spans="1:6" x14ac:dyDescent="0.3">
      <c r="A439" t="s">
        <v>449</v>
      </c>
      <c r="B439" s="4">
        <f>Table3[[#This Row],[Engagements]]/Table3[[#This Row],[Impressions]]</f>
        <v>9.2866756393001348E-2</v>
      </c>
      <c r="C439" s="4">
        <f>Table3[[#This Row],[Clicks]]/Table3[[#This Row],[Impressions]]</f>
        <v>1.652011365335726E-2</v>
      </c>
      <c r="D439" s="4">
        <f>Table3[[#This Row],[Conversions]]/Table3[[#This Row],[Clicks]]</f>
        <v>0.16759301167737847</v>
      </c>
      <c r="E439" s="4">
        <f>(Table3[[#This Row],[Revenue Generated ($)]]-Table3[[#This Row],[Campaign Spend ($)]])/Table3[[#This Row],[Campaign Spend ($)]]</f>
        <v>3.5958873491282968</v>
      </c>
      <c r="F439" s="5">
        <f>Table3[[#This Row],[Campaign Spend ($)]]/Table3[[#This Row],[Engagements]]</f>
        <v>3.6022544283413852E-2</v>
      </c>
    </row>
    <row r="440" spans="1:6" x14ac:dyDescent="0.3">
      <c r="A440" t="s">
        <v>450</v>
      </c>
      <c r="B440" s="4">
        <f>Table3[[#This Row],[Engagements]]/Table3[[#This Row],[Impressions]]</f>
        <v>9.2867800656520436E-2</v>
      </c>
      <c r="C440" s="4">
        <f>Table3[[#This Row],[Clicks]]/Table3[[#This Row],[Impressions]]</f>
        <v>1.6520441659206207E-2</v>
      </c>
      <c r="D440" s="4">
        <f>Table3[[#This Row],[Conversions]]/Table3[[#This Row],[Clicks]]</f>
        <v>0.16759393063583816</v>
      </c>
      <c r="E440" s="4">
        <f>(Table3[[#This Row],[Revenue Generated ($)]]-Table3[[#This Row],[Campaign Spend ($)]])/Table3[[#This Row],[Campaign Spend ($)]]</f>
        <v>3.5958965209634255</v>
      </c>
      <c r="F440" s="5">
        <f>Table3[[#This Row],[Campaign Spend ($)]]/Table3[[#This Row],[Engagements]]</f>
        <v>3.6021850899742934E-2</v>
      </c>
    </row>
    <row r="441" spans="1:6" x14ac:dyDescent="0.3">
      <c r="A441" t="s">
        <v>451</v>
      </c>
      <c r="B441" s="4">
        <f>Table3[[#This Row],[Engagements]]/Table3[[#This Row],[Impressions]]</f>
        <v>9.286884025606669E-2</v>
      </c>
      <c r="C441" s="4">
        <f>Table3[[#This Row],[Clicks]]/Table3[[#This Row],[Impressions]]</f>
        <v>1.6520768200089325E-2</v>
      </c>
      <c r="D441" s="4">
        <f>Table3[[#This Row],[Conversions]]/Table3[[#This Row],[Clicks]]</f>
        <v>0.16759484545372624</v>
      </c>
      <c r="E441" s="4">
        <f>(Table3[[#This Row],[Revenue Generated ($)]]-Table3[[#This Row],[Campaign Spend ($)]])/Table3[[#This Row],[Campaign Spend ($)]]</f>
        <v>3.5959056519804182</v>
      </c>
      <c r="F441" s="5">
        <f>Table3[[#This Row],[Campaign Spend ($)]]/Table3[[#This Row],[Engagements]]</f>
        <v>3.6021160628406539E-2</v>
      </c>
    </row>
    <row r="442" spans="1:6" x14ac:dyDescent="0.3">
      <c r="A442" t="s">
        <v>452</v>
      </c>
      <c r="B442" s="4">
        <f>Table3[[#This Row],[Engagements]]/Table3[[#This Row],[Impressions]]</f>
        <v>9.2869875222816395E-2</v>
      </c>
      <c r="C442" s="4">
        <f>Table3[[#This Row],[Clicks]]/Table3[[#This Row],[Impressions]]</f>
        <v>1.652109328579917E-2</v>
      </c>
      <c r="D442" s="4">
        <f>Table3[[#This Row],[Conversions]]/Table3[[#This Row],[Clicks]]</f>
        <v>0.16759575615896422</v>
      </c>
      <c r="E442" s="4">
        <f>(Table3[[#This Row],[Revenue Generated ($)]]-Table3[[#This Row],[Campaign Spend ($)]])/Table3[[#This Row],[Campaign Spend ($)]]</f>
        <v>3.5959147424511544</v>
      </c>
      <c r="F442" s="5">
        <f>Table3[[#This Row],[Campaign Spend ($)]]/Table3[[#This Row],[Engagements]]</f>
        <v>3.602047344849648E-2</v>
      </c>
    </row>
    <row r="443" spans="1:6" x14ac:dyDescent="0.3">
      <c r="A443" t="s">
        <v>453</v>
      </c>
      <c r="B443" s="4">
        <f>Table3[[#This Row],[Engagements]]/Table3[[#This Row],[Impressions]]</f>
        <v>9.2870905587668598E-2</v>
      </c>
      <c r="C443" s="4">
        <f>Table3[[#This Row],[Clicks]]/Table3[[#This Row],[Impressions]]</f>
        <v>1.6521416926041203E-2</v>
      </c>
      <c r="D443" s="4">
        <f>Table3[[#This Row],[Conversions]]/Table3[[#This Row],[Clicks]]</f>
        <v>0.16759666277922311</v>
      </c>
      <c r="E443" s="4">
        <f>(Table3[[#This Row],[Revenue Generated ($)]]-Table3[[#This Row],[Campaign Spend ($)]])/Table3[[#This Row],[Campaign Spend ($)]]</f>
        <v>3.5959237926451042</v>
      </c>
      <c r="F443" s="5">
        <f>Table3[[#This Row],[Campaign Spend ($)]]/Table3[[#This Row],[Engagements]]</f>
        <v>3.6019789339291411E-2</v>
      </c>
    </row>
    <row r="444" spans="1:6" x14ac:dyDescent="0.3">
      <c r="A444" t="s">
        <v>454</v>
      </c>
      <c r="B444" s="4">
        <f>Table3[[#This Row],[Engagements]]/Table3[[#This Row],[Impressions]]</f>
        <v>9.2871931381248149E-2</v>
      </c>
      <c r="C444" s="4">
        <f>Table3[[#This Row],[Clicks]]/Table3[[#This Row],[Impressions]]</f>
        <v>1.6521739130434782E-2</v>
      </c>
      <c r="D444" s="4">
        <f>Table3[[#This Row],[Conversions]]/Table3[[#This Row],[Clicks]]</f>
        <v>0.16759756534192624</v>
      </c>
      <c r="E444" s="4">
        <f>(Table3[[#This Row],[Revenue Generated ($)]]-Table3[[#This Row],[Campaign Spend ($)]])/Table3[[#This Row],[Campaign Spend ($)]]</f>
        <v>3.5959328028293545</v>
      </c>
      <c r="F444" s="5">
        <f>Table3[[#This Row],[Campaign Spend ($)]]/Table3[[#This Row],[Engagements]]</f>
        <v>3.6019108280254779E-2</v>
      </c>
    </row>
    <row r="445" spans="1:6" x14ac:dyDescent="0.3">
      <c r="A445" t="s">
        <v>455</v>
      </c>
      <c r="B445" s="4">
        <f>Table3[[#This Row],[Engagements]]/Table3[[#This Row],[Impressions]]</f>
        <v>9.2872952633908809E-2</v>
      </c>
      <c r="C445" s="4">
        <f>Table3[[#This Row],[Clicks]]/Table3[[#This Row],[Impressions]]</f>
        <v>1.6522059908514092E-2</v>
      </c>
      <c r="D445" s="4">
        <f>Table3[[#This Row],[Conversions]]/Table3[[#This Row],[Clicks]]</f>
        <v>0.16759846387425203</v>
      </c>
      <c r="E445" s="4">
        <f>(Table3[[#This Row],[Revenue Generated ($)]]-Table3[[#This Row],[Campaign Spend ($)]])/Table3[[#This Row],[Campaign Spend ($)]]</f>
        <v>3.595941773268637</v>
      </c>
      <c r="F445" s="5">
        <f>Table3[[#This Row],[Campaign Spend ($)]]/Table3[[#This Row],[Engagements]]</f>
        <v>3.6018430251032726E-2</v>
      </c>
    </row>
    <row r="446" spans="1:6" x14ac:dyDescent="0.3">
      <c r="A446" t="s">
        <v>456</v>
      </c>
      <c r="B446" s="4">
        <f>Table3[[#This Row],[Engagements]]/Table3[[#This Row],[Impressions]]</f>
        <v>9.2873969375736165E-2</v>
      </c>
      <c r="C446" s="4">
        <f>Table3[[#This Row],[Clicks]]/Table3[[#This Row],[Impressions]]</f>
        <v>1.6522379269729093E-2</v>
      </c>
      <c r="D446" s="4">
        <f>Table3[[#This Row],[Conversions]]/Table3[[#This Row],[Clicks]]</f>
        <v>0.16759935840313669</v>
      </c>
      <c r="E446" s="4">
        <f>(Table3[[#This Row],[Revenue Generated ($)]]-Table3[[#This Row],[Campaign Spend ($)]])/Table3[[#This Row],[Campaign Spend ($)]]</f>
        <v>3.595950704225352</v>
      </c>
      <c r="F446" s="5">
        <f>Table3[[#This Row],[Campaign Spend ($)]]/Table3[[#This Row],[Engagements]]</f>
        <v>3.6017755231452127E-2</v>
      </c>
    </row>
    <row r="447" spans="1:6" x14ac:dyDescent="0.3">
      <c r="A447" t="s">
        <v>457</v>
      </c>
      <c r="B447" s="4">
        <f>Table3[[#This Row],[Engagements]]/Table3[[#This Row],[Impressions]]</f>
        <v>9.2874981636550613E-2</v>
      </c>
      <c r="C447" s="4">
        <f>Table3[[#This Row],[Clicks]]/Table3[[#This Row],[Impressions]]</f>
        <v>1.6522697223446452E-2</v>
      </c>
      <c r="D447" s="4">
        <f>Table3[[#This Row],[Conversions]]/Table3[[#This Row],[Clicks]]</f>
        <v>0.16760024895527698</v>
      </c>
      <c r="E447" s="4">
        <f>(Table3[[#This Row],[Revenue Generated ($)]]-Table3[[#This Row],[Campaign Spend ($)]])/Table3[[#This Row],[Campaign Spend ($)]]</f>
        <v>3.595959595959596</v>
      </c>
      <c r="F447" s="5">
        <f>Table3[[#This Row],[Campaign Spend ($)]]/Table3[[#This Row],[Engagements]]</f>
        <v>3.6017083201518509E-2</v>
      </c>
    </row>
    <row r="448" spans="1:6" x14ac:dyDescent="0.3">
      <c r="A448" t="s">
        <v>458</v>
      </c>
      <c r="B448" s="4">
        <f>Table3[[#This Row],[Engagements]]/Table3[[#This Row],[Impressions]]</f>
        <v>9.2875989445910287E-2</v>
      </c>
      <c r="C448" s="4">
        <f>Table3[[#This Row],[Clicks]]/Table3[[#This Row],[Impressions]]</f>
        <v>1.6523013778950456E-2</v>
      </c>
      <c r="D448" s="4">
        <f>Table3[[#This Row],[Conversions]]/Table3[[#This Row],[Clicks]]</f>
        <v>0.16760113555713271</v>
      </c>
      <c r="E448" s="4">
        <f>(Table3[[#This Row],[Revenue Generated ($)]]-Table3[[#This Row],[Campaign Spend ($)]])/Table3[[#This Row],[Campaign Spend ($)]]</f>
        <v>3.595968448729185</v>
      </c>
      <c r="F448" s="5">
        <f>Table3[[#This Row],[Campaign Spend ($)]]/Table3[[#This Row],[Engagements]]</f>
        <v>3.6016414141414141E-2</v>
      </c>
    </row>
    <row r="449" spans="1:6" x14ac:dyDescent="0.3">
      <c r="A449" t="s">
        <v>459</v>
      </c>
      <c r="B449" s="4">
        <f>Table3[[#This Row],[Engagements]]/Table3[[#This Row],[Impressions]]</f>
        <v>9.2876992833113944E-2</v>
      </c>
      <c r="C449" s="4">
        <f>Table3[[#This Row],[Clicks]]/Table3[[#This Row],[Impressions]]</f>
        <v>1.6523328945443908E-2</v>
      </c>
      <c r="D449" s="4">
        <f>Table3[[#This Row],[Conversions]]/Table3[[#This Row],[Clicks]]</f>
        <v>0.16760201823492962</v>
      </c>
      <c r="E449" s="4">
        <f>(Table3[[#This Row],[Revenue Generated ($)]]-Table3[[#This Row],[Campaign Spend ($)]])/Table3[[#This Row],[Campaign Spend ($)]]</f>
        <v>3.5959772627896807</v>
      </c>
      <c r="F449" s="5">
        <f>Table3[[#This Row],[Campaign Spend ($)]]/Table3[[#This Row],[Engagements]]</f>
        <v>3.6015748031496063E-2</v>
      </c>
    </row>
    <row r="450" spans="1:6" x14ac:dyDescent="0.3">
      <c r="A450" t="s">
        <v>460</v>
      </c>
      <c r="B450" s="4">
        <f>Table3[[#This Row],[Engagements]]/Table3[[#This Row],[Impressions]]</f>
        <v>9.2877991827203743E-2</v>
      </c>
      <c r="C450" s="4">
        <f>Table3[[#This Row],[Clicks]]/Table3[[#This Row],[Impressions]]</f>
        <v>1.6523642732049038E-2</v>
      </c>
      <c r="D450" s="4">
        <f>Table3[[#This Row],[Conversions]]/Table3[[#This Row],[Clicks]]</f>
        <v>0.16760289701466172</v>
      </c>
      <c r="E450" s="4">
        <f>(Table3[[#This Row],[Revenue Generated ($)]]-Table3[[#This Row],[Campaign Spend ($)]])/Table3[[#This Row],[Campaign Spend ($)]]</f>
        <v>3.5959860383944156</v>
      </c>
      <c r="F450" s="5">
        <f>Table3[[#This Row],[Campaign Spend ($)]]/Table3[[#This Row],[Engagements]]</f>
        <v>3.6015084852294155E-2</v>
      </c>
    </row>
    <row r="451" spans="1:6" x14ac:dyDescent="0.3">
      <c r="A451" t="s">
        <v>461</v>
      </c>
      <c r="B451" s="4">
        <f>Table3[[#This Row],[Engagements]]/Table3[[#This Row],[Impressions]]</f>
        <v>9.2878986456968113E-2</v>
      </c>
      <c r="C451" s="4">
        <f>Table3[[#This Row],[Clicks]]/Table3[[#This Row],[Impressions]]</f>
        <v>1.6523955147808359E-2</v>
      </c>
      <c r="D451" s="4">
        <f>Table3[[#This Row],[Conversions]]/Table3[[#This Row],[Clicks]]</f>
        <v>0.16760377192209394</v>
      </c>
      <c r="E451" s="4">
        <f>(Table3[[#This Row],[Revenue Generated ($)]]-Table3[[#This Row],[Campaign Spend ($)]])/Table3[[#This Row],[Campaign Spend ($)]]</f>
        <v>3.5959947757945145</v>
      </c>
      <c r="F451" s="5">
        <f>Table3[[#This Row],[Campaign Spend ($)]]/Table3[[#This Row],[Engagements]]</f>
        <v>3.601442458450925E-2</v>
      </c>
    </row>
    <row r="452" spans="1:6" x14ac:dyDescent="0.3">
      <c r="A452" t="s">
        <v>462</v>
      </c>
      <c r="B452" s="4">
        <f>Table3[[#This Row],[Engagements]]/Table3[[#This Row],[Impressions]]</f>
        <v>9.287997675094449E-2</v>
      </c>
      <c r="C452" s="4">
        <f>Table3[[#This Row],[Clicks]]/Table3[[#This Row],[Impressions]]</f>
        <v>1.6524266201685556E-2</v>
      </c>
      <c r="D452" s="4">
        <f>Table3[[#This Row],[Conversions]]/Table3[[#This Row],[Clicks]]</f>
        <v>0.16760464298276467</v>
      </c>
      <c r="E452" s="4">
        <f>(Table3[[#This Row],[Revenue Generated ($)]]-Table3[[#This Row],[Campaign Spend ($)]])/Table3[[#This Row],[Campaign Spend ($)]]</f>
        <v>3.5960034752389225</v>
      </c>
      <c r="F452" s="5">
        <f>Table3[[#This Row],[Campaign Spend ($)]]/Table3[[#This Row],[Engagements]]</f>
        <v>3.6013767209011262E-2</v>
      </c>
    </row>
    <row r="453" spans="1:6" x14ac:dyDescent="0.3">
      <c r="A453" t="s">
        <v>463</v>
      </c>
      <c r="B453" s="4">
        <f>Table3[[#This Row],[Engagements]]/Table3[[#This Row],[Impressions]]</f>
        <v>9.2880962737422065E-2</v>
      </c>
      <c r="C453" s="4">
        <f>Table3[[#This Row],[Clicks]]/Table3[[#This Row],[Impressions]]</f>
        <v>1.6524575902566334E-2</v>
      </c>
      <c r="D453" s="4">
        <f>Table3[[#This Row],[Conversions]]/Table3[[#This Row],[Clicks]]</f>
        <v>0.16760551022198825</v>
      </c>
      <c r="E453" s="4">
        <f>(Table3[[#This Row],[Revenue Generated ($)]]-Table3[[#This Row],[Campaign Spend ($)]])/Table3[[#This Row],[Campaign Spend ($)]]</f>
        <v>3.5960121369744256</v>
      </c>
      <c r="F453" s="5">
        <f>Table3[[#This Row],[Campaign Spend ($)]]/Table3[[#This Row],[Engagements]]</f>
        <v>3.6013112706837339E-2</v>
      </c>
    </row>
    <row r="454" spans="1:6" x14ac:dyDescent="0.3">
      <c r="A454" t="s">
        <v>464</v>
      </c>
      <c r="B454" s="4">
        <f>Table3[[#This Row],[Engagements]]/Table3[[#This Row],[Impressions]]</f>
        <v>9.2881944444444448E-2</v>
      </c>
      <c r="C454" s="4">
        <f>Table3[[#This Row],[Clicks]]/Table3[[#This Row],[Impressions]]</f>
        <v>1.652488425925926E-2</v>
      </c>
      <c r="D454" s="4">
        <f>Table3[[#This Row],[Conversions]]/Table3[[#This Row],[Clicks]]</f>
        <v>0.16760637366485728</v>
      </c>
      <c r="E454" s="4">
        <f>(Table3[[#This Row],[Revenue Generated ($)]]-Table3[[#This Row],[Campaign Spend ($)]])/Table3[[#This Row],[Campaign Spend ($)]]</f>
        <v>3.5960207612456747</v>
      </c>
      <c r="F454" s="5">
        <f>Table3[[#This Row],[Campaign Spend ($)]]/Table3[[#This Row],[Engagements]]</f>
        <v>3.601246105919003E-2</v>
      </c>
    </row>
    <row r="455" spans="1:6" x14ac:dyDescent="0.3">
      <c r="A455" t="s">
        <v>465</v>
      </c>
      <c r="B455" s="4">
        <f>Table3[[#This Row],[Engagements]]/Table3[[#This Row],[Impressions]]</f>
        <v>9.2882921899812329E-2</v>
      </c>
      <c r="C455" s="4">
        <f>Table3[[#This Row],[Clicks]]/Table3[[#This Row],[Impressions]]</f>
        <v>1.6525191280496607E-2</v>
      </c>
      <c r="D455" s="4">
        <f>Table3[[#This Row],[Conversions]]/Table3[[#This Row],[Clicks]]</f>
        <v>0.1676072333362453</v>
      </c>
      <c r="E455" s="4">
        <f>(Table3[[#This Row],[Revenue Generated ($)]]-Table3[[#This Row],[Campaign Spend ($)]])/Table3[[#This Row],[Campaign Spend ($)]]</f>
        <v>3.5960293482952093</v>
      </c>
      <c r="F455" s="5">
        <f>Table3[[#This Row],[Campaign Spend ($)]]/Table3[[#This Row],[Engagements]]</f>
        <v>3.60118122474355E-2</v>
      </c>
    </row>
    <row r="456" spans="1:6" x14ac:dyDescent="0.3">
      <c r="A456" t="s">
        <v>466</v>
      </c>
      <c r="B456" s="4">
        <f>Table3[[#This Row],[Engagements]]/Table3[[#This Row],[Impressions]]</f>
        <v>9.2883895131086136E-2</v>
      </c>
      <c r="C456" s="4">
        <f>Table3[[#This Row],[Clicks]]/Table3[[#This Row],[Impressions]]</f>
        <v>1.6525496974935178E-2</v>
      </c>
      <c r="D456" s="4">
        <f>Table3[[#This Row],[Conversions]]/Table3[[#This Row],[Clicks]]</f>
        <v>0.16760808926080892</v>
      </c>
      <c r="E456" s="4">
        <f>(Table3[[#This Row],[Revenue Generated ($)]]-Table3[[#This Row],[Campaign Spend ($)]])/Table3[[#This Row],[Campaign Spend ($)]]</f>
        <v>3.59603789836348</v>
      </c>
      <c r="F456" s="5">
        <f>Table3[[#This Row],[Campaign Spend ($)]]/Table3[[#This Row],[Engagements]]</f>
        <v>3.6011166253101738E-2</v>
      </c>
    </row>
    <row r="457" spans="1:6" x14ac:dyDescent="0.3">
      <c r="A457" t="s">
        <v>467</v>
      </c>
      <c r="B457" s="4">
        <f>Table3[[#This Row],[Engagements]]/Table3[[#This Row],[Impressions]]</f>
        <v>9.288486416558861E-2</v>
      </c>
      <c r="C457" s="4">
        <f>Table3[[#This Row],[Clicks]]/Table3[[#This Row],[Impressions]]</f>
        <v>1.6525801351157107E-2</v>
      </c>
      <c r="D457" s="4">
        <f>Table3[[#This Row],[Conversions]]/Table3[[#This Row],[Clicks]]</f>
        <v>0.16760894146299035</v>
      </c>
      <c r="E457" s="4">
        <f>(Table3[[#This Row],[Revenue Generated ($)]]-Table3[[#This Row],[Campaign Spend ($)]])/Table3[[#This Row],[Campaign Spend ($)]]</f>
        <v>3.59604641168887</v>
      </c>
      <c r="F457" s="5">
        <f>Table3[[#This Row],[Campaign Spend ($)]]/Table3[[#This Row],[Engagements]]</f>
        <v>3.6010523057876817E-2</v>
      </c>
    </row>
    <row r="458" spans="1:6" x14ac:dyDescent="0.3">
      <c r="A458" t="s">
        <v>468</v>
      </c>
      <c r="B458" s="4">
        <f>Table3[[#This Row],[Engagements]]/Table3[[#This Row],[Impressions]]</f>
        <v>9.2885829030407346E-2</v>
      </c>
      <c r="C458" s="4">
        <f>Table3[[#This Row],[Clicks]]/Table3[[#This Row],[Impressions]]</f>
        <v>1.6526104417670683E-2</v>
      </c>
      <c r="D458" s="4">
        <f>Table3[[#This Row],[Conversions]]/Table3[[#This Row],[Clicks]]</f>
        <v>0.16760978996701961</v>
      </c>
      <c r="E458" s="4">
        <f>(Table3[[#This Row],[Revenue Generated ($)]]-Table3[[#This Row],[Campaign Spend ($)]])/Table3[[#This Row],[Campaign Spend ($)]]</f>
        <v>3.5960548885077186</v>
      </c>
      <c r="F458" s="5">
        <f>Table3[[#This Row],[Campaign Spend ($)]]/Table3[[#This Row],[Engagements]]</f>
        <v>3.6009882643607168E-2</v>
      </c>
    </row>
    <row r="459" spans="1:6" x14ac:dyDescent="0.3">
      <c r="A459" t="s">
        <v>469</v>
      </c>
      <c r="B459" s="4">
        <f>Table3[[#This Row],[Engagements]]/Table3[[#This Row],[Impressions]]</f>
        <v>9.2886789752397309E-2</v>
      </c>
      <c r="C459" s="4">
        <f>Table3[[#This Row],[Clicks]]/Table3[[#This Row],[Impressions]]</f>
        <v>1.6526406182911121E-2</v>
      </c>
      <c r="D459" s="4">
        <f>Table3[[#This Row],[Conversions]]/Table3[[#This Row],[Clicks]]</f>
        <v>0.16761063479691696</v>
      </c>
      <c r="E459" s="4">
        <f>(Table3[[#This Row],[Revenue Generated ($)]]-Table3[[#This Row],[Campaign Spend ($)]])/Table3[[#This Row],[Campaign Spend ($)]]</f>
        <v>3.5960633290543433</v>
      </c>
      <c r="F459" s="5">
        <f>Table3[[#This Row],[Campaign Spend ($)]]/Table3[[#This Row],[Engagements]]</f>
        <v>3.6009244992295839E-2</v>
      </c>
    </row>
    <row r="460" spans="1:6" x14ac:dyDescent="0.3">
      <c r="A460" t="s">
        <v>470</v>
      </c>
      <c r="B460" s="4">
        <f>Table3[[#This Row],[Engagements]]/Table3[[#This Row],[Impressions]]</f>
        <v>9.2887746358183379E-2</v>
      </c>
      <c r="C460" s="4">
        <f>Table3[[#This Row],[Clicks]]/Table3[[#This Row],[Impressions]]</f>
        <v>1.652670665524136E-2</v>
      </c>
      <c r="D460" s="4">
        <f>Table3[[#This Row],[Conversions]]/Table3[[#This Row],[Clicks]]</f>
        <v>0.16761147597649498</v>
      </c>
      <c r="E460" s="4">
        <f>(Table3[[#This Row],[Revenue Generated ($)]]-Table3[[#This Row],[Campaign Spend ($)]])/Table3[[#This Row],[Campaign Spend ($)]]</f>
        <v>3.5960717335610588</v>
      </c>
      <c r="F460" s="5">
        <f>Table3[[#This Row],[Campaign Spend ($)]]/Table3[[#This Row],[Engagements]]</f>
        <v>3.6008610086100859E-2</v>
      </c>
    </row>
    <row r="461" spans="1:6" x14ac:dyDescent="0.3">
      <c r="A461" t="s">
        <v>471</v>
      </c>
      <c r="B461" s="4">
        <f>Table3[[#This Row],[Engagements]]/Table3[[#This Row],[Impressions]]</f>
        <v>9.2888698874162748E-2</v>
      </c>
      <c r="C461" s="4">
        <f>Table3[[#This Row],[Clicks]]/Table3[[#This Row],[Impressions]]</f>
        <v>1.652700584295283E-2</v>
      </c>
      <c r="D461" s="4">
        <f>Table3[[#This Row],[Conversions]]/Table3[[#This Row],[Clicks]]</f>
        <v>0.16761231352936104</v>
      </c>
      <c r="E461" s="4">
        <f>(Table3[[#This Row],[Revenue Generated ($)]]-Table3[[#This Row],[Campaign Spend ($)]])/Table3[[#This Row],[Campaign Spend ($)]]</f>
        <v>3.5960801022582021</v>
      </c>
      <c r="F461" s="5">
        <f>Table3[[#This Row],[Campaign Spend ($)]]/Table3[[#This Row],[Engagements]]</f>
        <v>3.6007977907333538E-2</v>
      </c>
    </row>
    <row r="462" spans="1:6" x14ac:dyDescent="0.3">
      <c r="A462" t="s">
        <v>472</v>
      </c>
      <c r="B462" s="4">
        <f>Table3[[#This Row],[Engagements]]/Table3[[#This Row],[Impressions]]</f>
        <v>9.2889647326507396E-2</v>
      </c>
      <c r="C462" s="4">
        <f>Table3[[#This Row],[Clicks]]/Table3[[#This Row],[Impressions]]</f>
        <v>1.6527303754266212E-2</v>
      </c>
      <c r="D462" s="4">
        <f>Table3[[#This Row],[Conversions]]/Table3[[#This Row],[Clicks]]</f>
        <v>0.16761314747891928</v>
      </c>
      <c r="E462" s="4">
        <f>(Table3[[#This Row],[Revenue Generated ($)]]-Table3[[#This Row],[Campaign Spend ($)]])/Table3[[#This Row],[Campaign Spend ($)]]</f>
        <v>3.5960884353741496</v>
      </c>
      <c r="F462" s="5">
        <f>Table3[[#This Row],[Campaign Spend ($)]]/Table3[[#This Row],[Engagements]]</f>
        <v>3.6007348438456828E-2</v>
      </c>
    </row>
    <row r="463" spans="1:6" x14ac:dyDescent="0.3">
      <c r="A463" t="s">
        <v>473</v>
      </c>
      <c r="B463" s="4">
        <f>Table3[[#This Row],[Engagements]]/Table3[[#This Row],[Impressions]]</f>
        <v>9.2890591741166456E-2</v>
      </c>
      <c r="C463" s="4">
        <f>Table3[[#This Row],[Clicks]]/Table3[[#This Row],[Impressions]]</f>
        <v>1.6527600397332198E-2</v>
      </c>
      <c r="D463" s="4">
        <f>Table3[[#This Row],[Conversions]]/Table3[[#This Row],[Clicks]]</f>
        <v>0.16761397784837298</v>
      </c>
      <c r="E463" s="4">
        <f>(Table3[[#This Row],[Revenue Generated ($)]]-Table3[[#This Row],[Campaign Spend ($)]])/Table3[[#This Row],[Campaign Spend ($)]]</f>
        <v>3.5960967331353415</v>
      </c>
      <c r="F463" s="5">
        <f>Table3[[#This Row],[Campaign Spend ($)]]/Table3[[#This Row],[Engagements]]</f>
        <v>3.6006721662083713E-2</v>
      </c>
    </row>
    <row r="464" spans="1:6" x14ac:dyDescent="0.3">
      <c r="A464" t="s">
        <v>474</v>
      </c>
      <c r="B464" s="4">
        <f>Table3[[#This Row],[Engagements]]/Table3[[#This Row],[Impressions]]</f>
        <v>9.2891532143868596E-2</v>
      </c>
      <c r="C464" s="4">
        <f>Table3[[#This Row],[Clicks]]/Table3[[#This Row],[Impressions]]</f>
        <v>1.652789578023223E-2</v>
      </c>
      <c r="D464" s="4">
        <f>Table3[[#This Row],[Conversions]]/Table3[[#This Row],[Clicks]]</f>
        <v>0.16761480466072654</v>
      </c>
      <c r="E464" s="4">
        <f>(Table3[[#This Row],[Revenue Generated ($)]]-Table3[[#This Row],[Campaign Spend ($)]])/Table3[[#This Row],[Campaign Spend ($)]]</f>
        <v>3.5961049957662996</v>
      </c>
      <c r="F464" s="5">
        <f>Table3[[#This Row],[Campaign Spend ($)]]/Table3[[#This Row],[Engagements]]</f>
        <v>3.6006097560975607E-2</v>
      </c>
    </row>
    <row r="465" spans="1:6" x14ac:dyDescent="0.3">
      <c r="A465" t="s">
        <v>475</v>
      </c>
      <c r="B465" s="4">
        <f>Table3[[#This Row],[Engagements]]/Table3[[#This Row],[Impressions]]</f>
        <v>9.2892468560124342E-2</v>
      </c>
      <c r="C465" s="4">
        <f>Table3[[#This Row],[Clicks]]/Table3[[#This Row],[Impressions]]</f>
        <v>1.6528189910979228E-2</v>
      </c>
      <c r="D465" s="4">
        <f>Table3[[#This Row],[Conversions]]/Table3[[#This Row],[Clicks]]</f>
        <v>0.16761562793878773</v>
      </c>
      <c r="E465" s="4">
        <f>(Table3[[#This Row],[Revenue Generated ($)]]-Table3[[#This Row],[Campaign Spend ($)]])/Table3[[#This Row],[Campaign Spend ($)]]</f>
        <v>3.5961132234896493</v>
      </c>
      <c r="F465" s="5">
        <f>Table3[[#This Row],[Campaign Spend ($)]]/Table3[[#This Row],[Engagements]]</f>
        <v>3.6005476118040766E-2</v>
      </c>
    </row>
    <row r="466" spans="1:6" x14ac:dyDescent="0.3">
      <c r="A466" t="s">
        <v>476</v>
      </c>
      <c r="B466" s="4">
        <f>Table3[[#This Row],[Engagements]]/Table3[[#This Row],[Impressions]]</f>
        <v>9.289340101522843E-2</v>
      </c>
      <c r="C466" s="4">
        <f>Table3[[#This Row],[Clicks]]/Table3[[#This Row],[Impressions]]</f>
        <v>1.652848279751833E-2</v>
      </c>
      <c r="D466" s="4">
        <f>Table3[[#This Row],[Conversions]]/Table3[[#This Row],[Clicks]]</f>
        <v>0.16761644770516976</v>
      </c>
      <c r="E466" s="4">
        <f>(Table3[[#This Row],[Revenue Generated ($)]]-Table3[[#This Row],[Campaign Spend ($)]])/Table3[[#This Row],[Campaign Spend ($)]]</f>
        <v>3.5961214165261381</v>
      </c>
      <c r="F466" s="5">
        <f>Table3[[#This Row],[Campaign Spend ($)]]/Table3[[#This Row],[Engagements]]</f>
        <v>3.6004857316332725E-2</v>
      </c>
    </row>
    <row r="467" spans="1:6" x14ac:dyDescent="0.3">
      <c r="A467" t="s">
        <v>477</v>
      </c>
      <c r="B467" s="4">
        <f>Table3[[#This Row],[Engagements]]/Table3[[#This Row],[Impressions]]</f>
        <v>9.2894329534261993E-2</v>
      </c>
      <c r="C467" s="4">
        <f>Table3[[#This Row],[Clicks]]/Table3[[#This Row],[Impressions]]</f>
        <v>1.6528774447727594E-2</v>
      </c>
      <c r="D467" s="4">
        <f>Table3[[#This Row],[Conversions]]/Table3[[#This Row],[Clicks]]</f>
        <v>0.16761726398229335</v>
      </c>
      <c r="E467" s="4">
        <f>(Table3[[#This Row],[Revenue Generated ($)]]-Table3[[#This Row],[Campaign Spend ($)]])/Table3[[#This Row],[Campaign Spend ($)]]</f>
        <v>3.5961295750946571</v>
      </c>
      <c r="F467" s="5">
        <f>Table3[[#This Row],[Campaign Spend ($)]]/Table3[[#This Row],[Engagements]]</f>
        <v>3.6004241139048772E-2</v>
      </c>
    </row>
    <row r="468" spans="1:6" x14ac:dyDescent="0.3">
      <c r="A468" t="s">
        <v>478</v>
      </c>
      <c r="B468" s="4">
        <f>Table3[[#This Row],[Engagements]]/Table3[[#This Row],[Impressions]]</f>
        <v>9.2895254142094916E-2</v>
      </c>
      <c r="C468" s="4">
        <f>Table3[[#This Row],[Clicks]]/Table3[[#This Row],[Impressions]]</f>
        <v>1.6529064869418703E-2</v>
      </c>
      <c r="D468" s="4">
        <f>Table3[[#This Row],[Conversions]]/Table3[[#This Row],[Clicks]]</f>
        <v>0.16761807679238871</v>
      </c>
      <c r="E468" s="4">
        <f>(Table3[[#This Row],[Revenue Generated ($)]]-Table3[[#This Row],[Campaign Spend ($)]])/Table3[[#This Row],[Campaign Spend ($)]]</f>
        <v>3.5961376994122585</v>
      </c>
      <c r="F468" s="5">
        <f>Table3[[#This Row],[Campaign Spend ($)]]/Table3[[#This Row],[Engagements]]</f>
        <v>3.6003627569528414E-2</v>
      </c>
    </row>
    <row r="469" spans="1:6" x14ac:dyDescent="0.3">
      <c r="A469" t="s">
        <v>479</v>
      </c>
      <c r="B469" s="4">
        <f>Table3[[#This Row],[Engagements]]/Table3[[#This Row],[Impressions]]</f>
        <v>9.2896174863387984E-2</v>
      </c>
      <c r="C469" s="4">
        <f>Table3[[#This Row],[Clicks]]/Table3[[#This Row],[Impressions]]</f>
        <v>1.6529354070337676E-2</v>
      </c>
      <c r="D469" s="4">
        <f>Table3[[#This Row],[Conversions]]/Table3[[#This Row],[Clicks]]</f>
        <v>0.16761888615749768</v>
      </c>
      <c r="E469" s="4">
        <f>(Table3[[#This Row],[Revenue Generated ($)]]-Table3[[#This Row],[Campaign Spend ($)]])/Table3[[#This Row],[Campaign Spend ($)]]</f>
        <v>3.5961457896941766</v>
      </c>
      <c r="F469" s="5">
        <f>Table3[[#This Row],[Campaign Spend ($)]]/Table3[[#This Row],[Engagements]]</f>
        <v>3.6003016591251887E-2</v>
      </c>
    </row>
    <row r="470" spans="1:6" x14ac:dyDescent="0.3">
      <c r="A470" t="s">
        <v>480</v>
      </c>
      <c r="B470" s="4">
        <f>Table3[[#This Row],[Engagements]]/Table3[[#This Row],[Impressions]]</f>
        <v>9.2897091722595082E-2</v>
      </c>
      <c r="C470" s="4">
        <f>Table3[[#This Row],[Clicks]]/Table3[[#This Row],[Impressions]]</f>
        <v>1.6529642058165549E-2</v>
      </c>
      <c r="D470" s="4">
        <f>Table3[[#This Row],[Conversions]]/Table3[[#This Row],[Clicks]]</f>
        <v>0.16761969209947555</v>
      </c>
      <c r="E470" s="4">
        <f>(Table3[[#This Row],[Revenue Generated ($)]]-Table3[[#This Row],[Campaign Spend ($)]])/Table3[[#This Row],[Campaign Spend ($)]]</f>
        <v>3.5961538461538463</v>
      </c>
      <c r="F470" s="5">
        <f>Table3[[#This Row],[Campaign Spend ($)]]/Table3[[#This Row],[Engagements]]</f>
        <v>3.6002408187838654E-2</v>
      </c>
    </row>
    <row r="471" spans="1:6" x14ac:dyDescent="0.3">
      <c r="A471" t="s">
        <v>481</v>
      </c>
      <c r="B471" s="4">
        <f>Table3[[#This Row],[Engagements]]/Table3[[#This Row],[Impressions]]</f>
        <v>9.2898004743965396E-2</v>
      </c>
      <c r="C471" s="4">
        <f>Table3[[#This Row],[Clicks]]/Table3[[#This Row],[Impressions]]</f>
        <v>1.6529928840519046E-2</v>
      </c>
      <c r="D471" s="4">
        <f>Table3[[#This Row],[Conversions]]/Table3[[#This Row],[Clicks]]</f>
        <v>0.16762049463999323</v>
      </c>
      <c r="E471" s="4">
        <f>(Table3[[#This Row],[Revenue Generated ($)]]-Table3[[#This Row],[Campaign Spend ($)]])/Table3[[#This Row],[Campaign Spend ($)]]</f>
        <v>3.5961618690029202</v>
      </c>
      <c r="F471" s="5">
        <f>Table3[[#This Row],[Campaign Spend ($)]]/Table3[[#This Row],[Engagements]]</f>
        <v>3.6001802343045959E-2</v>
      </c>
    </row>
    <row r="472" spans="1:6" x14ac:dyDescent="0.3">
      <c r="A472" t="s">
        <v>482</v>
      </c>
      <c r="B472" s="4">
        <f>Table3[[#This Row],[Engagements]]/Table3[[#This Row],[Impressions]]</f>
        <v>9.2898913951545536E-2</v>
      </c>
      <c r="C472" s="4">
        <f>Table3[[#This Row],[Clicks]]/Table3[[#This Row],[Impressions]]</f>
        <v>1.6530214424951267E-2</v>
      </c>
      <c r="D472" s="4">
        <f>Table3[[#This Row],[Conversions]]/Table3[[#This Row],[Clicks]]</f>
        <v>0.16762129380053908</v>
      </c>
      <c r="E472" s="4">
        <f>(Table3[[#This Row],[Revenue Generated ($)]]-Table3[[#This Row],[Campaign Spend ($)]])/Table3[[#This Row],[Campaign Spend ($)]]</f>
        <v>3.5961698584512907</v>
      </c>
      <c r="F472" s="5">
        <f>Table3[[#This Row],[Campaign Spend ($)]]/Table3[[#This Row],[Engagements]]</f>
        <v>3.6001199040767387E-2</v>
      </c>
    </row>
    <row r="473" spans="1:6" x14ac:dyDescent="0.3">
      <c r="A473" t="s">
        <v>483</v>
      </c>
      <c r="B473" s="4">
        <f>Table3[[#This Row],[Engagements]]/Table3[[#This Row],[Impressions]]</f>
        <v>9.2899819369181597E-2</v>
      </c>
      <c r="C473" s="4">
        <f>Table3[[#This Row],[Clicks]]/Table3[[#This Row],[Impressions]]</f>
        <v>1.6530498818952341E-2</v>
      </c>
      <c r="D473" s="4">
        <f>Table3[[#This Row],[Conversions]]/Table3[[#This Row],[Clicks]]</f>
        <v>0.16762208960242078</v>
      </c>
      <c r="E473" s="4">
        <f>(Table3[[#This Row],[Revenue Generated ($)]]-Table3[[#This Row],[Campaign Spend ($)]])/Table3[[#This Row],[Campaign Spend ($)]]</f>
        <v>3.5961778147071044</v>
      </c>
      <c r="F473" s="5">
        <f>Table3[[#This Row],[Campaign Spend ($)]]/Table3[[#This Row],[Engagements]]</f>
        <v>3.6000598265031408E-2</v>
      </c>
    </row>
    <row r="474" spans="1:6" x14ac:dyDescent="0.3">
      <c r="A474" t="s">
        <v>484</v>
      </c>
      <c r="B474" s="4">
        <f>Table3[[#This Row],[Engagements]]/Table3[[#This Row],[Impressions]]</f>
        <v>9.2900721020521354E-2</v>
      </c>
      <c r="C474" s="4">
        <f>Table3[[#This Row],[Clicks]]/Table3[[#This Row],[Impressions]]</f>
        <v>1.6530782029950085E-2</v>
      </c>
      <c r="D474" s="4">
        <f>Table3[[#This Row],[Conversions]]/Table3[[#This Row],[Clicks]]</f>
        <v>0.16762288206676731</v>
      </c>
      <c r="E474" s="4">
        <f>(Table3[[#This Row],[Revenue Generated ($)]]-Table3[[#This Row],[Campaign Spend ($)]])/Table3[[#This Row],[Campaign Spend ($)]]</f>
        <v>3.5961857379767825</v>
      </c>
      <c r="F474" s="5">
        <f>Table3[[#This Row],[Campaign Spend ($)]]/Table3[[#This Row],[Engagements]]</f>
        <v>3.5999999999999997E-2</v>
      </c>
    </row>
    <row r="475" spans="1:6" x14ac:dyDescent="0.3">
      <c r="A475" t="s">
        <v>485</v>
      </c>
      <c r="B475" s="4">
        <f>Table3[[#This Row],[Engagements]]/Table3[[#This Row],[Impressions]]</f>
        <v>9.2901618929016189E-2</v>
      </c>
      <c r="C475" s="4">
        <f>Table3[[#This Row],[Clicks]]/Table3[[#This Row],[Impressions]]</f>
        <v>1.653106406531064E-2</v>
      </c>
      <c r="D475" s="4">
        <f>Table3[[#This Row],[Conversions]]/Table3[[#This Row],[Clicks]]</f>
        <v>0.16762367121453084</v>
      </c>
      <c r="E475" s="4">
        <f>(Table3[[#This Row],[Revenue Generated ($)]]-Table3[[#This Row],[Campaign Spend ($)]])/Table3[[#This Row],[Campaign Spend ($)]]</f>
        <v>3.5961936284650391</v>
      </c>
      <c r="F475" s="5">
        <f>Table3[[#This Row],[Campaign Spend ($)]]/Table3[[#This Row],[Engagements]]</f>
        <v>3.5999404229967231E-2</v>
      </c>
    </row>
    <row r="476" spans="1:6" x14ac:dyDescent="0.3">
      <c r="A476" t="s">
        <v>486</v>
      </c>
      <c r="B476" s="4">
        <f>Table3[[#This Row],[Engagements]]/Table3[[#This Row],[Impressions]]</f>
        <v>9.2902513117923219E-2</v>
      </c>
      <c r="C476" s="4">
        <f>Table3[[#This Row],[Clicks]]/Table3[[#This Row],[Impressions]]</f>
        <v>1.6531344932339133E-2</v>
      </c>
      <c r="D476" s="4">
        <f>Table3[[#This Row],[Conversions]]/Table3[[#This Row],[Clicks]]</f>
        <v>0.16762445706648849</v>
      </c>
      <c r="E476" s="4">
        <f>(Table3[[#This Row],[Revenue Generated ($)]]-Table3[[#This Row],[Campaign Spend ($)]])/Table3[[#This Row],[Campaign Spend ($)]]</f>
        <v>3.5962014863748966</v>
      </c>
      <c r="F476" s="5">
        <f>Table3[[#This Row],[Campaign Spend ($)]]/Table3[[#This Row],[Engagements]]</f>
        <v>3.599881093935791E-2</v>
      </c>
    </row>
    <row r="477" spans="1:6" x14ac:dyDescent="0.3">
      <c r="A477" t="s">
        <v>487</v>
      </c>
      <c r="B477" s="4">
        <f>Table3[[#This Row],[Engagements]]/Table3[[#This Row],[Impressions]]</f>
        <v>9.2903403610307286E-2</v>
      </c>
      <c r="C477" s="4">
        <f>Table3[[#This Row],[Clicks]]/Table3[[#This Row],[Impressions]]</f>
        <v>1.6531624638280281E-2</v>
      </c>
      <c r="D477" s="4">
        <f>Table3[[#This Row],[Conversions]]/Table3[[#This Row],[Clicks]]</f>
        <v>0.16762523964324413</v>
      </c>
      <c r="E477" s="4">
        <f>(Table3[[#This Row],[Revenue Generated ($)]]-Table3[[#This Row],[Campaign Spend ($)]])/Table3[[#This Row],[Campaign Spend ($)]]</f>
        <v>3.596209311907705</v>
      </c>
      <c r="F477" s="5">
        <f>Table3[[#This Row],[Campaign Spend ($)]]/Table3[[#This Row],[Engagements]]</f>
        <v>3.5998220112726194E-2</v>
      </c>
    </row>
    <row r="478" spans="1:6" x14ac:dyDescent="0.3">
      <c r="A478" t="s">
        <v>488</v>
      </c>
      <c r="B478" s="4">
        <f>Table3[[#This Row],[Engagements]]/Table3[[#This Row],[Impressions]]</f>
        <v>9.2904290429042899E-2</v>
      </c>
      <c r="C478" s="4">
        <f>Table3[[#This Row],[Clicks]]/Table3[[#This Row],[Impressions]]</f>
        <v>1.6531903190319032E-2</v>
      </c>
      <c r="D478" s="4">
        <f>Table3[[#This Row],[Conversions]]/Table3[[#This Row],[Clicks]]</f>
        <v>0.16762601896523041</v>
      </c>
      <c r="E478" s="4">
        <f>(Table3[[#This Row],[Revenue Generated ($)]]-Table3[[#This Row],[Campaign Spend ($)]])/Table3[[#This Row],[Campaign Spend ($)]]</f>
        <v>3.596217105263158</v>
      </c>
      <c r="F478" s="5">
        <f>Table3[[#This Row],[Campaign Spend ($)]]/Table3[[#This Row],[Engagements]]</f>
        <v>3.5997631734754294E-2</v>
      </c>
    </row>
    <row r="479" spans="1:6" x14ac:dyDescent="0.3">
      <c r="A479" t="s">
        <v>489</v>
      </c>
      <c r="B479" s="4">
        <f>Table3[[#This Row],[Engagements]]/Table3[[#This Row],[Impressions]]</f>
        <v>9.2905173596816243E-2</v>
      </c>
      <c r="C479" s="4">
        <f>Table3[[#This Row],[Clicks]]/Table3[[#This Row],[Impressions]]</f>
        <v>1.6532180595581172E-2</v>
      </c>
      <c r="D479" s="4">
        <f>Table3[[#This Row],[Conversions]]/Table3[[#This Row],[Clicks]]</f>
        <v>0.16762679505271022</v>
      </c>
      <c r="E479" s="4">
        <f>(Table3[[#This Row],[Revenue Generated ($)]]-Table3[[#This Row],[Campaign Spend ($)]])/Table3[[#This Row],[Campaign Spend ($)]]</f>
        <v>3.5962248666393108</v>
      </c>
      <c r="F479" s="5">
        <f>Table3[[#This Row],[Campaign Spend ($)]]/Table3[[#This Row],[Engagements]]</f>
        <v>3.5997045790251106E-2</v>
      </c>
    </row>
    <row r="480" spans="1:6" x14ac:dyDescent="0.3">
      <c r="A480" t="s">
        <v>490</v>
      </c>
      <c r="B480" s="4">
        <f>Table3[[#This Row],[Engagements]]/Table3[[#This Row],[Impressions]]</f>
        <v>9.2906053136127084E-2</v>
      </c>
      <c r="C480" s="4">
        <f>Table3[[#This Row],[Clicks]]/Table3[[#This Row],[Impressions]]</f>
        <v>1.6532456861133936E-2</v>
      </c>
      <c r="D480" s="4">
        <f>Table3[[#This Row],[Conversions]]/Table3[[#This Row],[Clicks]]</f>
        <v>0.16762756792577865</v>
      </c>
      <c r="E480" s="4">
        <f>(Table3[[#This Row],[Revenue Generated ($)]]-Table3[[#This Row],[Campaign Spend ($)]])/Table3[[#This Row],[Campaign Spend ($)]]</f>
        <v>3.5962325962325963</v>
      </c>
      <c r="F480" s="5">
        <f>Table3[[#This Row],[Campaign Spend ($)]]/Table3[[#This Row],[Engagements]]</f>
        <v>3.5996462264150944E-2</v>
      </c>
    </row>
    <row r="481" spans="1:6" x14ac:dyDescent="0.3">
      <c r="A481" t="s">
        <v>491</v>
      </c>
      <c r="B481" s="4">
        <f>Table3[[#This Row],[Engagements]]/Table3[[#This Row],[Impressions]]</f>
        <v>9.2906929069290697E-2</v>
      </c>
      <c r="C481" s="4">
        <f>Table3[[#This Row],[Clicks]]/Table3[[#This Row],[Impressions]]</f>
        <v>1.6532731993986607E-2</v>
      </c>
      <c r="D481" s="4">
        <f>Table3[[#This Row],[Conversions]]/Table3[[#This Row],[Clicks]]</f>
        <v>0.16762833760436471</v>
      </c>
      <c r="E481" s="4">
        <f>(Table3[[#This Row],[Revenue Generated ($)]]-Table3[[#This Row],[Campaign Spend ($)]])/Table3[[#This Row],[Campaign Spend ($)]]</f>
        <v>3.5962402942378424</v>
      </c>
      <c r="F481" s="5">
        <f>Table3[[#This Row],[Campaign Spend ($)]]/Table3[[#This Row],[Engagements]]</f>
        <v>3.5995881141512212E-2</v>
      </c>
    </row>
    <row r="482" spans="1:6" x14ac:dyDescent="0.3">
      <c r="A482" t="s">
        <v>492</v>
      </c>
      <c r="B482" s="4">
        <f>Table3[[#This Row],[Engagements]]/Table3[[#This Row],[Impressions]]</f>
        <v>9.2907801418439712E-2</v>
      </c>
      <c r="C482" s="4">
        <f>Table3[[#This Row],[Clicks]]/Table3[[#This Row],[Impressions]]</f>
        <v>1.6533006001091106E-2</v>
      </c>
      <c r="D482" s="4">
        <f>Table3[[#This Row],[Conversions]]/Table3[[#This Row],[Clicks]]</f>
        <v>0.16762910410823295</v>
      </c>
      <c r="E482" s="4">
        <f>(Table3[[#This Row],[Revenue Generated ($)]]-Table3[[#This Row],[Campaign Spend ($)]])/Table3[[#This Row],[Campaign Spend ($)]]</f>
        <v>3.5962479608482871</v>
      </c>
      <c r="F482" s="5">
        <f>Table3[[#This Row],[Campaign Spend ($)]]/Table3[[#This Row],[Engagements]]</f>
        <v>3.5995302407516146E-2</v>
      </c>
    </row>
    <row r="483" spans="1:6" x14ac:dyDescent="0.3">
      <c r="A483" t="s">
        <v>493</v>
      </c>
      <c r="B483" s="4">
        <f>Table3[[#This Row],[Engagements]]/Table3[[#This Row],[Impressions]]</f>
        <v>9.2908670205526067E-2</v>
      </c>
      <c r="C483" s="4">
        <f>Table3[[#This Row],[Clicks]]/Table3[[#This Row],[Impressions]]</f>
        <v>1.6533278889342588E-2</v>
      </c>
      <c r="D483" s="4">
        <f>Table3[[#This Row],[Conversions]]/Table3[[#This Row],[Clicks]]</f>
        <v>0.16762986745698527</v>
      </c>
      <c r="E483" s="4">
        <f>(Table3[[#This Row],[Revenue Generated ($)]]-Table3[[#This Row],[Campaign Spend ($)]])/Table3[[#This Row],[Campaign Spend ($)]]</f>
        <v>3.5962555962555962</v>
      </c>
      <c r="F483" s="5">
        <f>Table3[[#This Row],[Campaign Spend ($)]]/Table3[[#This Row],[Engagements]]</f>
        <v>3.5994726047465571E-2</v>
      </c>
    </row>
    <row r="484" spans="1:6" x14ac:dyDescent="0.3">
      <c r="A484" t="s">
        <v>494</v>
      </c>
      <c r="B484" s="4">
        <f>Table3[[#This Row],[Engagements]]/Table3[[#This Row],[Impressions]]</f>
        <v>9.2909535452322736E-2</v>
      </c>
      <c r="C484" s="4">
        <f>Table3[[#This Row],[Clicks]]/Table3[[#This Row],[Impressions]]</f>
        <v>1.6533550665580005E-2</v>
      </c>
      <c r="D484" s="4">
        <f>Table3[[#This Row],[Conversions]]/Table3[[#This Row],[Clicks]]</f>
        <v>0.16763062767006243</v>
      </c>
      <c r="E484" s="4">
        <f>(Table3[[#This Row],[Revenue Generated ($)]]-Table3[[#This Row],[Campaign Spend ($)]])/Table3[[#This Row],[Campaign Spend ($)]]</f>
        <v>3.596263200649878</v>
      </c>
      <c r="F484" s="5">
        <f>Table3[[#This Row],[Campaign Spend ($)]]/Table3[[#This Row],[Engagements]]</f>
        <v>3.5994152046783627E-2</v>
      </c>
    </row>
    <row r="485" spans="1:6" x14ac:dyDescent="0.3">
      <c r="A485" t="s">
        <v>495</v>
      </c>
      <c r="B485" s="4">
        <f>Table3[[#This Row],[Engagements]]/Table3[[#This Row],[Impressions]]</f>
        <v>9.2910397180425652E-2</v>
      </c>
      <c r="C485" s="4">
        <f>Table3[[#This Row],[Clicks]]/Table3[[#This Row],[Impressions]]</f>
        <v>1.653382133658669E-2</v>
      </c>
      <c r="D485" s="4">
        <f>Table3[[#This Row],[Conversions]]/Table3[[#This Row],[Clicks]]</f>
        <v>0.16763138476674591</v>
      </c>
      <c r="E485" s="4">
        <f>(Table3[[#This Row],[Revenue Generated ($)]]-Table3[[#This Row],[Campaign Spend ($)]])/Table3[[#This Row],[Campaign Spend ($)]]</f>
        <v>3.5962707742197</v>
      </c>
      <c r="F485" s="5">
        <f>Table3[[#This Row],[Campaign Spend ($)]]/Table3[[#This Row],[Engagements]]</f>
        <v>3.5993580391012546E-2</v>
      </c>
    </row>
    <row r="486" spans="1:6" x14ac:dyDescent="0.3">
      <c r="A486" t="s">
        <v>496</v>
      </c>
      <c r="B486" s="4">
        <f>Table3[[#This Row],[Engagements]]/Table3[[#This Row],[Impressions]]</f>
        <v>9.2911255411255417E-2</v>
      </c>
      <c r="C486" s="4">
        <f>Table3[[#This Row],[Clicks]]/Table3[[#This Row],[Impressions]]</f>
        <v>1.6534090909090908E-2</v>
      </c>
      <c r="D486" s="4">
        <f>Table3[[#This Row],[Conversions]]/Table3[[#This Row],[Clicks]]</f>
        <v>0.16763213876615937</v>
      </c>
      <c r="E486" s="4">
        <f>(Table3[[#This Row],[Revenue Generated ($)]]-Table3[[#This Row],[Campaign Spend ($)]])/Table3[[#This Row],[Campaign Spend ($)]]</f>
        <v>3.5962783171521036</v>
      </c>
      <c r="F486" s="5">
        <f>Table3[[#This Row],[Campaign Spend ($)]]/Table3[[#This Row],[Engagements]]</f>
        <v>3.5993011065812465E-2</v>
      </c>
    </row>
    <row r="487" spans="1:6" x14ac:dyDescent="0.3">
      <c r="A487" t="s">
        <v>497</v>
      </c>
      <c r="B487" s="4">
        <f>Table3[[#This Row],[Engagements]]/Table3[[#This Row],[Impressions]]</f>
        <v>9.2912110166059131E-2</v>
      </c>
      <c r="C487" s="4">
        <f>Table3[[#This Row],[Clicks]]/Table3[[#This Row],[Impressions]]</f>
        <v>1.6534359389766436E-2</v>
      </c>
      <c r="D487" s="4">
        <f>Table3[[#This Row],[Conversions]]/Table3[[#This Row],[Clicks]]</f>
        <v>0.16763288968727036</v>
      </c>
      <c r="E487" s="4">
        <f>(Table3[[#This Row],[Revenue Generated ($)]]-Table3[[#This Row],[Campaign Spend ($)]])/Table3[[#This Row],[Campaign Spend ($)]]</f>
        <v>3.5962858296326199</v>
      </c>
      <c r="F487" s="5">
        <f>Table3[[#This Row],[Campaign Spend ($)]]/Table3[[#This Row],[Engagements]]</f>
        <v>3.5992444056960185E-2</v>
      </c>
    </row>
    <row r="488" spans="1:6" x14ac:dyDescent="0.3">
      <c r="A488" t="s">
        <v>498</v>
      </c>
      <c r="B488" s="4">
        <f>Table3[[#This Row],[Engagements]]/Table3[[#This Row],[Impressions]]</f>
        <v>9.2912961465912158E-2</v>
      </c>
      <c r="C488" s="4">
        <f>Table3[[#This Row],[Clicks]]/Table3[[#This Row],[Impressions]]</f>
        <v>1.6534626785233091E-2</v>
      </c>
      <c r="D488" s="4">
        <f>Table3[[#This Row],[Conversions]]/Table3[[#This Row],[Clicks]]</f>
        <v>0.1676336375488918</v>
      </c>
      <c r="E488" s="4">
        <f>(Table3[[#This Row],[Revenue Generated ($)]]-Table3[[#This Row],[Campaign Spend ($)]])/Table3[[#This Row],[Campaign Spend ($)]]</f>
        <v>3.5962933118452862</v>
      </c>
      <c r="F488" s="5">
        <f>Table3[[#This Row],[Campaign Spend ($)]]/Table3[[#This Row],[Engagements]]</f>
        <v>3.5991879350348026E-2</v>
      </c>
    </row>
    <row r="489" spans="1:6" x14ac:dyDescent="0.3">
      <c r="A489" t="s">
        <v>499</v>
      </c>
      <c r="B489" s="4">
        <f>Table3[[#This Row],[Engagements]]/Table3[[#This Row],[Impressions]]</f>
        <v>9.2913809331719777E-2</v>
      </c>
      <c r="C489" s="4">
        <f>Table3[[#This Row],[Clicks]]/Table3[[#This Row],[Impressions]]</f>
        <v>1.6534893102057281E-2</v>
      </c>
      <c r="D489" s="4">
        <f>Table3[[#This Row],[Conversions]]/Table3[[#This Row],[Clicks]]</f>
        <v>0.16763438236968367</v>
      </c>
      <c r="E489" s="4">
        <f>(Table3[[#This Row],[Revenue Generated ($)]]-Table3[[#This Row],[Campaign Spend ($)]])/Table3[[#This Row],[Campaign Spend ($)]]</f>
        <v>3.5963007639726579</v>
      </c>
      <c r="F489" s="5">
        <f>Table3[[#This Row],[Campaign Spend ($)]]/Table3[[#This Row],[Engagements]]</f>
        <v>3.5991316931982632E-2</v>
      </c>
    </row>
    <row r="490" spans="1:6" x14ac:dyDescent="0.3">
      <c r="A490" t="s">
        <v>500</v>
      </c>
      <c r="B490" s="4">
        <f>Table3[[#This Row],[Engagements]]/Table3[[#This Row],[Impressions]]</f>
        <v>9.2914653784218995E-2</v>
      </c>
      <c r="C490" s="4">
        <f>Table3[[#This Row],[Clicks]]/Table3[[#This Row],[Impressions]]</f>
        <v>1.6535158346752548E-2</v>
      </c>
      <c r="D490" s="4">
        <f>Table3[[#This Row],[Conversions]]/Table3[[#This Row],[Clicks]]</f>
        <v>0.16763512416815451</v>
      </c>
      <c r="E490" s="4">
        <f>(Table3[[#This Row],[Revenue Generated ($)]]-Table3[[#This Row],[Campaign Spend ($)]])/Table3[[#This Row],[Campaign Spend ($)]]</f>
        <v>3.5963081861958268</v>
      </c>
      <c r="F490" s="5">
        <f>Table3[[#This Row],[Campaign Spend ($)]]/Table3[[#This Row],[Engagements]]</f>
        <v>3.5990756787983823E-2</v>
      </c>
    </row>
    <row r="491" spans="1:6" x14ac:dyDescent="0.3">
      <c r="A491" t="s">
        <v>501</v>
      </c>
      <c r="B491" s="4">
        <f>Table3[[#This Row],[Engagements]]/Table3[[#This Row],[Impressions]]</f>
        <v>9.2915494843980179E-2</v>
      </c>
      <c r="C491" s="4">
        <f>Table3[[#This Row],[Clicks]]/Table3[[#This Row],[Impressions]]</f>
        <v>1.6535422525780098E-2</v>
      </c>
      <c r="D491" s="4">
        <f>Table3[[#This Row],[Conversions]]/Table3[[#This Row],[Clicks]]</f>
        <v>0.167635862962663</v>
      </c>
      <c r="E491" s="4">
        <f>(Table3[[#This Row],[Revenue Generated ($)]]-Table3[[#This Row],[Campaign Spend ($)]])/Table3[[#This Row],[Campaign Spend ($)]]</f>
        <v>3.5963155786944334</v>
      </c>
      <c r="F491" s="5">
        <f>Table3[[#This Row],[Campaign Spend ($)]]/Table3[[#This Row],[Engagements]]</f>
        <v>3.5990198904583451E-2</v>
      </c>
    </row>
    <row r="492" spans="1:6" x14ac:dyDescent="0.3">
      <c r="A492" t="s">
        <v>502</v>
      </c>
      <c r="B492" s="4">
        <f>Table3[[#This Row],[Engagements]]/Table3[[#This Row],[Impressions]]</f>
        <v>9.2916332531408713E-2</v>
      </c>
      <c r="C492" s="4">
        <f>Table3[[#This Row],[Clicks]]/Table3[[#This Row],[Impressions]]</f>
        <v>1.6535685645549317E-2</v>
      </c>
      <c r="D492" s="4">
        <f>Table3[[#This Row],[Conversions]]/Table3[[#This Row],[Clicks]]</f>
        <v>0.16763659877141934</v>
      </c>
      <c r="E492" s="4">
        <f>(Table3[[#This Row],[Revenue Generated ($)]]-Table3[[#This Row],[Campaign Spend ($)]])/Table3[[#This Row],[Campaign Spend ($)]]</f>
        <v>3.5963229416466826</v>
      </c>
      <c r="F492" s="5">
        <f>Table3[[#This Row],[Campaign Spend ($)]]/Table3[[#This Row],[Engagements]]</f>
        <v>3.5989643268124281E-2</v>
      </c>
    </row>
    <row r="493" spans="1:6" x14ac:dyDescent="0.3">
      <c r="A493" t="s">
        <v>503</v>
      </c>
      <c r="B493" s="4">
        <f>Table3[[#This Row],[Engagements]]/Table3[[#This Row],[Impressions]]</f>
        <v>9.2917166866746698E-2</v>
      </c>
      <c r="C493" s="4">
        <f>Table3[[#This Row],[Clicks]]/Table3[[#This Row],[Impressions]]</f>
        <v>1.65359477124183E-2</v>
      </c>
      <c r="D493" s="4">
        <f>Table3[[#This Row],[Conversions]]/Table3[[#This Row],[Clicks]]</f>
        <v>0.1676373316124869</v>
      </c>
      <c r="E493" s="4">
        <f>(Table3[[#This Row],[Revenue Generated ($)]]-Table3[[#This Row],[Campaign Spend ($)]])/Table3[[#This Row],[Campaign Spend ($)]]</f>
        <v>3.596330275229358</v>
      </c>
      <c r="F493" s="5">
        <f>Table3[[#This Row],[Campaign Spend ($)]]/Table3[[#This Row],[Engagements]]</f>
        <v>3.598908986505886E-2</v>
      </c>
    </row>
    <row r="494" spans="1:6" x14ac:dyDescent="0.3">
      <c r="A494" t="s">
        <v>504</v>
      </c>
      <c r="B494" s="4">
        <f>Table3[[#This Row],[Engagements]]/Table3[[#This Row],[Impressions]]</f>
        <v>9.2917997870074542E-2</v>
      </c>
      <c r="C494" s="4">
        <f>Table3[[#This Row],[Clicks]]/Table3[[#This Row],[Impressions]]</f>
        <v>1.6536208732694357E-2</v>
      </c>
      <c r="D494" s="4">
        <f>Table3[[#This Row],[Conversions]]/Table3[[#This Row],[Clicks]]</f>
        <v>0.1676380615037836</v>
      </c>
      <c r="E494" s="4">
        <f>(Table3[[#This Row],[Revenue Generated ($)]]-Table3[[#This Row],[Campaign Spend ($)]])/Table3[[#This Row],[Campaign Spend ($)]]</f>
        <v>3.5963375796178343</v>
      </c>
      <c r="F494" s="5">
        <f>Table3[[#This Row],[Campaign Spend ($)]]/Table3[[#This Row],[Engagements]]</f>
        <v>3.5988538681948422E-2</v>
      </c>
    </row>
    <row r="495" spans="1:6" x14ac:dyDescent="0.3">
      <c r="A495" t="s">
        <v>505</v>
      </c>
      <c r="B495" s="4">
        <f>Table3[[#This Row],[Engagements]]/Table3[[#This Row],[Impressions]]</f>
        <v>9.2918825561312604E-2</v>
      </c>
      <c r="C495" s="4">
        <f>Table3[[#This Row],[Clicks]]/Table3[[#This Row],[Impressions]]</f>
        <v>1.6536468712634516E-2</v>
      </c>
      <c r="D495" s="4">
        <f>Table3[[#This Row],[Conversions]]/Table3[[#This Row],[Clicks]]</f>
        <v>0.16763878846308347</v>
      </c>
      <c r="E495" s="4">
        <f>(Table3[[#This Row],[Revenue Generated ($)]]-Table3[[#This Row],[Campaign Spend ($)]])/Table3[[#This Row],[Campaign Spend ($)]]</f>
        <v>3.5963448549860946</v>
      </c>
      <c r="F495" s="5">
        <f>Table3[[#This Row],[Campaign Spend ($)]]/Table3[[#This Row],[Engagements]]</f>
        <v>3.5987989705461826E-2</v>
      </c>
    </row>
    <row r="496" spans="1:6" x14ac:dyDescent="0.3">
      <c r="A496" t="s">
        <v>506</v>
      </c>
      <c r="B496" s="4">
        <f>Table3[[#This Row],[Engagements]]/Table3[[#This Row],[Impressions]]</f>
        <v>9.2919649960222755E-2</v>
      </c>
      <c r="C496" s="4">
        <f>Table3[[#This Row],[Clicks]]/Table3[[#This Row],[Impressions]]</f>
        <v>1.6536727658446035E-2</v>
      </c>
      <c r="D496" s="4">
        <f>Table3[[#This Row],[Conversions]]/Table3[[#This Row],[Clicks]]</f>
        <v>0.16763951250801795</v>
      </c>
      <c r="E496" s="4">
        <f>(Table3[[#This Row],[Revenue Generated ($)]]-Table3[[#This Row],[Campaign Spend ($)]])/Table3[[#This Row],[Campaign Spend ($)]]</f>
        <v>3.5963521015067408</v>
      </c>
      <c r="F496" s="5">
        <f>Table3[[#This Row],[Campaign Spend ($)]]/Table3[[#This Row],[Engagements]]</f>
        <v>3.5987442922374428E-2</v>
      </c>
    </row>
    <row r="497" spans="1:6" x14ac:dyDescent="0.3">
      <c r="A497" t="s">
        <v>507</v>
      </c>
      <c r="B497" s="4">
        <f>Table3[[#This Row],[Engagements]]/Table3[[#This Row],[Impressions]]</f>
        <v>9.2920471086409953E-2</v>
      </c>
      <c r="C497" s="4">
        <f>Table3[[#This Row],[Clicks]]/Table3[[#This Row],[Impressions]]</f>
        <v>1.6536985576286887E-2</v>
      </c>
      <c r="D497" s="4">
        <f>Table3[[#This Row],[Conversions]]/Table3[[#This Row],[Clicks]]</f>
        <v>0.16764023365607747</v>
      </c>
      <c r="E497" s="4">
        <f>(Table3[[#This Row],[Revenue Generated ($)]]-Table3[[#This Row],[Campaign Spend ($)]])/Table3[[#This Row],[Campaign Spend ($)]]</f>
        <v>3.5963593193510093</v>
      </c>
      <c r="F497" s="5">
        <f>Table3[[#This Row],[Campaign Spend ($)]]/Table3[[#This Row],[Engagements]]</f>
        <v>3.5986898319567077E-2</v>
      </c>
    </row>
    <row r="498" spans="1:6" x14ac:dyDescent="0.3">
      <c r="A498" t="s">
        <v>508</v>
      </c>
      <c r="B498" s="4">
        <f>Table3[[#This Row],[Engagements]]/Table3[[#This Row],[Impressions]]</f>
        <v>9.2921288959323819E-2</v>
      </c>
      <c r="C498" s="4">
        <f>Table3[[#This Row],[Clicks]]/Table3[[#This Row],[Impressions]]</f>
        <v>1.6537242472266244E-2</v>
      </c>
      <c r="D498" s="4">
        <f>Table3[[#This Row],[Conversions]]/Table3[[#This Row],[Clicks]]</f>
        <v>0.16764095192461267</v>
      </c>
      <c r="E498" s="4">
        <f>(Table3[[#This Row],[Revenue Generated ($)]]-Table3[[#This Row],[Campaign Spend ($)]])/Table3[[#This Row],[Campaign Spend ($)]]</f>
        <v>3.5963665086887837</v>
      </c>
      <c r="F498" s="5">
        <f>Table3[[#This Row],[Campaign Spend ($)]]/Table3[[#This Row],[Engagements]]</f>
        <v>3.5986355884025018E-2</v>
      </c>
    </row>
    <row r="499" spans="1:6" x14ac:dyDescent="0.3">
      <c r="A499" t="s">
        <v>509</v>
      </c>
      <c r="B499" s="4">
        <f>Table3[[#This Row],[Engagements]]/Table3[[#This Row],[Impressions]]</f>
        <v>9.2922103598260183E-2</v>
      </c>
      <c r="C499" s="4">
        <f>Table3[[#This Row],[Clicks]]/Table3[[#This Row],[Impressions]]</f>
        <v>1.653749835244497E-2</v>
      </c>
      <c r="D499" s="4">
        <f>Table3[[#This Row],[Conversions]]/Table3[[#This Row],[Clicks]]</f>
        <v>0.16764166733083605</v>
      </c>
      <c r="E499" s="4">
        <f>(Table3[[#This Row],[Revenue Generated ($)]]-Table3[[#This Row],[Campaign Spend ($)]])/Table3[[#This Row],[Campaign Spend ($)]]</f>
        <v>3.5963736696886084</v>
      </c>
      <c r="F499" s="5">
        <f>Table3[[#This Row],[Campaign Spend ($)]]/Table3[[#This Row],[Engagements]]</f>
        <v>3.5985815602836882E-2</v>
      </c>
    </row>
    <row r="500" spans="1:6" x14ac:dyDescent="0.3">
      <c r="A500" t="s">
        <v>510</v>
      </c>
      <c r="B500" s="4">
        <f>Table3[[#This Row],[Engagements]]/Table3[[#This Row],[Impressions]]</f>
        <v>9.2922915022362537E-2</v>
      </c>
      <c r="C500" s="4">
        <f>Table3[[#This Row],[Clicks]]/Table3[[#This Row],[Impressions]]</f>
        <v>1.6537753222836096E-2</v>
      </c>
      <c r="D500" s="4">
        <f>Table3[[#This Row],[Conversions]]/Table3[[#This Row],[Clicks]]</f>
        <v>0.1676423798918231</v>
      </c>
      <c r="E500" s="4">
        <f>(Table3[[#This Row],[Revenue Generated ($)]]-Table3[[#This Row],[Campaign Spend ($)]])/Table3[[#This Row],[Campaign Spend ($)]]</f>
        <v>3.5963808025177024</v>
      </c>
      <c r="F500" s="5">
        <f>Table3[[#This Row],[Campaign Spend ($)]]/Table3[[#This Row],[Engagements]]</f>
        <v>3.598527746319366E-2</v>
      </c>
    </row>
    <row r="501" spans="1:6" x14ac:dyDescent="0.3">
      <c r="A501" t="s">
        <v>511</v>
      </c>
      <c r="B501" s="4">
        <f>Table3[[#This Row],[Engagements]]/Table3[[#This Row],[Impressions]]</f>
        <v>9.2923723250623605E-2</v>
      </c>
      <c r="C501" s="4">
        <f>Table3[[#This Row],[Clicks]]/Table3[[#This Row],[Impressions]]</f>
        <v>1.6538007089405279E-2</v>
      </c>
      <c r="D501" s="4">
        <f>Table3[[#This Row],[Conversions]]/Table3[[#This Row],[Clicks]]</f>
        <v>0.16764308962451377</v>
      </c>
      <c r="E501" s="4">
        <f>(Table3[[#This Row],[Revenue Generated ($)]]-Table3[[#This Row],[Campaign Spend ($)]])/Table3[[#This Row],[Campaign Spend ($)]]</f>
        <v>3.5963879073419709</v>
      </c>
      <c r="F501" s="5">
        <f>Table3[[#This Row],[Campaign Spend ($)]]/Table3[[#This Row],[Engagements]]</f>
        <v>3.5984741452387684E-2</v>
      </c>
    </row>
    <row r="502" spans="1:6" x14ac:dyDescent="0.3">
      <c r="A502" t="s">
        <v>512</v>
      </c>
      <c r="B502" s="4">
        <f>Table3[[#This Row],[Engagements]]/Table3[[#This Row],[Impressions]]</f>
        <v>9.2924528301886786E-2</v>
      </c>
      <c r="C502" s="4">
        <f>Table3[[#This Row],[Clicks]]/Table3[[#This Row],[Impressions]]</f>
        <v>1.6538259958071278E-2</v>
      </c>
      <c r="D502" s="4">
        <f>Table3[[#This Row],[Conversions]]/Table3[[#This Row],[Clicks]]</f>
        <v>0.16764379654571385</v>
      </c>
      <c r="E502" s="4">
        <f>(Table3[[#This Row],[Revenue Generated ($)]]-Table3[[#This Row],[Campaign Spend ($)]])/Table3[[#This Row],[Campaign Spend ($)]]</f>
        <v>3.596394984326019</v>
      </c>
      <c r="F502" s="5">
        <f>Table3[[#This Row],[Campaign Spend ($)]]/Table3[[#This Row],[Engagements]]</f>
        <v>3.5984207557811621E-2</v>
      </c>
    </row>
    <row r="503" spans="1:6" x14ac:dyDescent="0.3">
      <c r="A503" t="s">
        <v>513</v>
      </c>
      <c r="B503" s="4">
        <f>Table3[[#This Row],[Engagements]]/Table3[[#This Row],[Impressions]]</f>
        <v>9.2925330194847652E-2</v>
      </c>
      <c r="C503" s="4">
        <f>Table3[[#This Row],[Clicks]]/Table3[[#This Row],[Impressions]]</f>
        <v>1.6538511834706421E-2</v>
      </c>
      <c r="D503" s="4">
        <f>Table3[[#This Row],[Conversions]]/Table3[[#This Row],[Clicks]]</f>
        <v>0.16764450067209616</v>
      </c>
      <c r="E503" s="4">
        <f>(Table3[[#This Row],[Revenue Generated ($)]]-Table3[[#This Row],[Campaign Spend ($)]])/Table3[[#This Row],[Campaign Spend ($)]]</f>
        <v>3.5964020336331637</v>
      </c>
      <c r="F503" s="5">
        <f>Table3[[#This Row],[Campaign Spend ($)]]/Table3[[#This Row],[Engagements]]</f>
        <v>3.5983675766957504E-2</v>
      </c>
    </row>
    <row r="504" spans="1:6" x14ac:dyDescent="0.3">
      <c r="A504" t="s">
        <v>514</v>
      </c>
      <c r="B504" s="4">
        <f>Table3[[#This Row],[Engagements]]/Table3[[#This Row],[Impressions]]</f>
        <v>9.2926128948055339E-2</v>
      </c>
      <c r="C504" s="4">
        <f>Table3[[#This Row],[Clicks]]/Table3[[#This Row],[Impressions]]</f>
        <v>1.6538762725137039E-2</v>
      </c>
      <c r="D504" s="4">
        <f>Table3[[#This Row],[Conversions]]/Table3[[#This Row],[Clicks]]</f>
        <v>0.16764520202020203</v>
      </c>
      <c r="E504" s="4">
        <f>(Table3[[#This Row],[Revenue Generated ($)]]-Table3[[#This Row],[Campaign Spend ($)]])/Table3[[#This Row],[Campaign Spend ($)]]</f>
        <v>3.5964090554254491</v>
      </c>
      <c r="F504" s="5">
        <f>Table3[[#This Row],[Campaign Spend ($)]]/Table3[[#This Row],[Engagements]]</f>
        <v>3.5983146067415733E-2</v>
      </c>
    </row>
    <row r="505" spans="1:6" x14ac:dyDescent="0.3">
      <c r="A505" t="s">
        <v>515</v>
      </c>
      <c r="B505" s="4">
        <f>Table3[[#This Row],[Engagements]]/Table3[[#This Row],[Impressions]]</f>
        <v>9.2926924579914028E-2</v>
      </c>
      <c r="C505" s="4">
        <f>Table3[[#This Row],[Clicks]]/Table3[[#This Row],[Impressions]]</f>
        <v>1.6539012635143936E-2</v>
      </c>
      <c r="D505" s="4">
        <f>Table3[[#This Row],[Conversions]]/Table3[[#This Row],[Clicks]]</f>
        <v>0.16764590060644247</v>
      </c>
      <c r="E505" s="4">
        <f>(Table3[[#This Row],[Revenue Generated ($)]]-Table3[[#This Row],[Campaign Spend ($)]])/Table3[[#This Row],[Campaign Spend ($)]]</f>
        <v>3.5964160498636542</v>
      </c>
      <c r="F505" s="5">
        <f>Table3[[#This Row],[Campaign Spend ($)]]/Table3[[#This Row],[Engagements]]</f>
        <v>3.5982618446874122E-2</v>
      </c>
    </row>
    <row r="506" spans="1:6" x14ac:dyDescent="0.3">
      <c r="A506" t="s">
        <v>516</v>
      </c>
      <c r="B506" s="4">
        <f>Table3[[#This Row],[Engagements]]/Table3[[#This Row],[Impressions]]</f>
        <v>9.2927717108684346E-2</v>
      </c>
      <c r="C506" s="4">
        <f>Table3[[#This Row],[Clicks]]/Table3[[#This Row],[Impressions]]</f>
        <v>1.6539261570462819E-2</v>
      </c>
      <c r="D506" s="4">
        <f>Table3[[#This Row],[Conversions]]/Table3[[#This Row],[Clicks]]</f>
        <v>0.16764659644709951</v>
      </c>
      <c r="E506" s="4">
        <f>(Table3[[#This Row],[Revenue Generated ($)]]-Table3[[#This Row],[Campaign Spend ($)]])/Table3[[#This Row],[Campaign Spend ($)]]</f>
        <v>3.5964230171073095</v>
      </c>
      <c r="F506" s="5">
        <f>Table3[[#This Row],[Campaign Spend ($)]]/Table3[[#This Row],[Engagements]]</f>
        <v>3.5982092893116956E-2</v>
      </c>
    </row>
    <row r="507" spans="1:6" x14ac:dyDescent="0.3">
      <c r="A507" t="s">
        <v>517</v>
      </c>
      <c r="B507" s="4">
        <f>Table3[[#This Row],[Engagements]]/Table3[[#This Row],[Impressions]]</f>
        <v>9.292850655248476E-2</v>
      </c>
      <c r="C507" s="4">
        <f>Table3[[#This Row],[Clicks]]/Table3[[#This Row],[Impressions]]</f>
        <v>1.6539509536784743E-2</v>
      </c>
      <c r="D507" s="4">
        <f>Table3[[#This Row],[Conversions]]/Table3[[#This Row],[Clicks]]</f>
        <v>0.16764728955832744</v>
      </c>
      <c r="E507" s="4">
        <f>(Table3[[#This Row],[Revenue Generated ($)]]-Table3[[#This Row],[Campaign Spend ($)]])/Table3[[#This Row],[Campaign Spend ($)]]</f>
        <v>3.5964299573147072</v>
      </c>
      <c r="F507" s="5">
        <f>Table3[[#This Row],[Campaign Spend ($)]]/Table3[[#This Row],[Engagements]]</f>
        <v>3.5981569394024013E-2</v>
      </c>
    </row>
    <row r="508" spans="1:6" x14ac:dyDescent="0.3">
      <c r="A508" t="s">
        <v>518</v>
      </c>
      <c r="B508" s="4">
        <f>Table3[[#This Row],[Engagements]]/Table3[[#This Row],[Impressions]]</f>
        <v>9.2929292929292931E-2</v>
      </c>
      <c r="C508" s="4">
        <f>Table3[[#This Row],[Clicks]]/Table3[[#This Row],[Impressions]]</f>
        <v>1.6539756539756541E-2</v>
      </c>
      <c r="D508" s="4">
        <f>Table3[[#This Row],[Conversions]]/Table3[[#This Row],[Clicks]]</f>
        <v>0.16764797995615408</v>
      </c>
      <c r="E508" s="4">
        <f>(Table3[[#This Row],[Revenue Generated ($)]]-Table3[[#This Row],[Campaign Spend ($)]])/Table3[[#This Row],[Campaign Spend ($)]]</f>
        <v>3.5964368706429126</v>
      </c>
      <c r="F508" s="5">
        <f>Table3[[#This Row],[Campaign Spend ($)]]/Table3[[#This Row],[Engagements]]</f>
        <v>3.5981047937569677E-2</v>
      </c>
    </row>
    <row r="509" spans="1:6" x14ac:dyDescent="0.3">
      <c r="A509" t="s">
        <v>519</v>
      </c>
      <c r="B509" s="4">
        <f>Table3[[#This Row],[Engagements]]/Table3[[#This Row],[Impressions]]</f>
        <v>9.2930076256947131E-2</v>
      </c>
      <c r="C509" s="4">
        <f>Table3[[#This Row],[Clicks]]/Table3[[#This Row],[Impressions]]</f>
        <v>1.6540002584981259E-2</v>
      </c>
      <c r="D509" s="4">
        <f>Table3[[#This Row],[Conversions]]/Table3[[#This Row],[Clicks]]</f>
        <v>0.16764866765648198</v>
      </c>
      <c r="E509" s="4">
        <f>(Table3[[#This Row],[Revenue Generated ($)]]-Table3[[#This Row],[Campaign Spend ($)]])/Table3[[#This Row],[Campaign Spend ($)]]</f>
        <v>3.5964437572477772</v>
      </c>
      <c r="F509" s="5">
        <f>Table3[[#This Row],[Campaign Spend ($)]]/Table3[[#This Row],[Engagements]]</f>
        <v>3.5980528511821978E-2</v>
      </c>
    </row>
    <row r="510" spans="1:6" x14ac:dyDescent="0.3">
      <c r="A510" t="s">
        <v>520</v>
      </c>
      <c r="B510" s="4">
        <f>Table3[[#This Row],[Engagements]]/Table3[[#This Row],[Impressions]]</f>
        <v>9.2930856553147576E-2</v>
      </c>
      <c r="C510" s="4">
        <f>Table3[[#This Row],[Clicks]]/Table3[[#This Row],[Impressions]]</f>
        <v>1.6540247678018576E-2</v>
      </c>
      <c r="D510" s="4">
        <f>Table3[[#This Row],[Conversions]]/Table3[[#This Row],[Clicks]]</f>
        <v>0.16764935267508968</v>
      </c>
      <c r="E510" s="4">
        <f>(Table3[[#This Row],[Revenue Generated ($)]]-Table3[[#This Row],[Campaign Spend ($)]])/Table3[[#This Row],[Campaign Spend ($)]]</f>
        <v>3.5964506172839505</v>
      </c>
      <c r="F510" s="5">
        <f>Table3[[#This Row],[Campaign Spend ($)]]/Table3[[#This Row],[Engagements]]</f>
        <v>3.59800111049417E-2</v>
      </c>
    </row>
    <row r="511" spans="1:6" x14ac:dyDescent="0.3">
      <c r="A511" t="s">
        <v>521</v>
      </c>
      <c r="B511" s="4">
        <f>Table3[[#This Row],[Engagements]]/Table3[[#This Row],[Impressions]]</f>
        <v>9.2931633835457703E-2</v>
      </c>
      <c r="C511" s="4">
        <f>Table3[[#This Row],[Clicks]]/Table3[[#This Row],[Impressions]]</f>
        <v>1.6540491824385221E-2</v>
      </c>
      <c r="D511" s="4">
        <f>Table3[[#This Row],[Conversions]]/Table3[[#This Row],[Clicks]]</f>
        <v>0.1676500350276329</v>
      </c>
      <c r="E511" s="4">
        <f>(Table3[[#This Row],[Revenue Generated ($)]]-Table3[[#This Row],[Campaign Spend ($)]])/Table3[[#This Row],[Campaign Spend ($)]]</f>
        <v>3.5964574509048903</v>
      </c>
      <c r="F511" s="5">
        <f>Table3[[#This Row],[Campaign Spend ($)]]/Table3[[#This Row],[Engagements]]</f>
        <v>3.597949570518149E-2</v>
      </c>
    </row>
    <row r="512" spans="1:6" x14ac:dyDescent="0.3">
      <c r="A512" t="s">
        <v>522</v>
      </c>
      <c r="B512" s="4">
        <f>Table3[[#This Row],[Engagements]]/Table3[[#This Row],[Impressions]]</f>
        <v>9.2932408121305571E-2</v>
      </c>
      <c r="C512" s="4">
        <f>Table3[[#This Row],[Clicks]]/Table3[[#This Row],[Impressions]]</f>
        <v>1.6540735029555383E-2</v>
      </c>
      <c r="D512" s="4">
        <f>Table3[[#This Row],[Conversions]]/Table3[[#This Row],[Clicks]]</f>
        <v>0.16765071472964574</v>
      </c>
      <c r="E512" s="4">
        <f>(Table3[[#This Row],[Revenue Generated ($)]]-Table3[[#This Row],[Campaign Spend ($)]])/Table3[[#This Row],[Campaign Spend ($)]]</f>
        <v>3.5964642582628747</v>
      </c>
      <c r="F512" s="5">
        <f>Table3[[#This Row],[Campaign Spend ($)]]/Table3[[#This Row],[Engagements]]</f>
        <v>3.5978982300884955E-2</v>
      </c>
    </row>
    <row r="513" spans="1:6" x14ac:dyDescent="0.3">
      <c r="A513" t="s">
        <v>523</v>
      </c>
      <c r="B513" s="4">
        <f>Table3[[#This Row],[Engagements]]/Table3[[#This Row],[Impressions]]</f>
        <v>9.2933179427985124E-2</v>
      </c>
      <c r="C513" s="4">
        <f>Table3[[#This Row],[Clicks]]/Table3[[#This Row],[Impressions]]</f>
        <v>1.6540977298961139E-2</v>
      </c>
      <c r="D513" s="4">
        <f>Table3[[#This Row],[Conversions]]/Table3[[#This Row],[Clicks]]</f>
        <v>0.16765139179654184</v>
      </c>
      <c r="E513" s="4">
        <f>(Table3[[#This Row],[Revenue Generated ($)]]-Table3[[#This Row],[Campaign Spend ($)]])/Table3[[#This Row],[Campaign Spend ($)]]</f>
        <v>3.596471039509014</v>
      </c>
      <c r="F513" s="5">
        <f>Table3[[#This Row],[Campaign Spend ($)]]/Table3[[#This Row],[Engagements]]</f>
        <v>3.5978470880485787E-2</v>
      </c>
    </row>
    <row r="514" spans="1:6" x14ac:dyDescent="0.3">
      <c r="A514" t="s">
        <v>524</v>
      </c>
      <c r="B514" s="4">
        <f>Table3[[#This Row],[Engagements]]/Table3[[#This Row],[Impressions]]</f>
        <v>9.2933947772657455E-2</v>
      </c>
      <c r="C514" s="4">
        <f>Table3[[#This Row],[Clicks]]/Table3[[#This Row],[Impressions]]</f>
        <v>1.6541218637992832E-2</v>
      </c>
      <c r="D514" s="4">
        <f>Table3[[#This Row],[Conversions]]/Table3[[#This Row],[Clicks]]</f>
        <v>0.16765206624361553</v>
      </c>
      <c r="E514" s="4">
        <f>(Table3[[#This Row],[Revenue Generated ($)]]-Table3[[#This Row],[Campaign Spend ($)]])/Table3[[#This Row],[Campaign Spend ($)]]</f>
        <v>3.596477794793262</v>
      </c>
      <c r="F514" s="5">
        <f>Table3[[#This Row],[Campaign Spend ($)]]/Table3[[#This Row],[Engagements]]</f>
        <v>3.5977961432506887E-2</v>
      </c>
    </row>
    <row r="515" spans="1:6" x14ac:dyDescent="0.3">
      <c r="A515" t="s">
        <v>525</v>
      </c>
      <c r="B515" s="4">
        <f>Table3[[#This Row],[Engagements]]/Table3[[#This Row],[Impressions]]</f>
        <v>9.2934713172352121E-2</v>
      </c>
      <c r="C515" s="4">
        <f>Table3[[#This Row],[Clicks]]/Table3[[#This Row],[Impressions]]</f>
        <v>1.6541459051999489E-2</v>
      </c>
      <c r="D515" s="4">
        <f>Table3[[#This Row],[Conversions]]/Table3[[#This Row],[Clicks]]</f>
        <v>0.16765273808604308</v>
      </c>
      <c r="E515" s="4">
        <f>(Table3[[#This Row],[Revenue Generated ($)]]-Table3[[#This Row],[Campaign Spend ($)]])/Table3[[#This Row],[Campaign Spend ($)]]</f>
        <v>3.596484524264425</v>
      </c>
      <c r="F515" s="5">
        <f>Table3[[#This Row],[Campaign Spend ($)]]/Table3[[#This Row],[Engagements]]</f>
        <v>3.5977453945559526E-2</v>
      </c>
    </row>
    <row r="516" spans="1:6" x14ac:dyDescent="0.3">
      <c r="A516" t="s">
        <v>526</v>
      </c>
      <c r="B516" s="4">
        <f>Table3[[#This Row],[Engagements]]/Table3[[#This Row],[Impressions]]</f>
        <v>9.2935475643968382E-2</v>
      </c>
      <c r="C516" s="4">
        <f>Table3[[#This Row],[Clicks]]/Table3[[#This Row],[Impressions]]</f>
        <v>1.6541698546289212E-2</v>
      </c>
      <c r="D516" s="4">
        <f>Table3[[#This Row],[Conversions]]/Table3[[#This Row],[Clicks]]</f>
        <v>0.16765340733888376</v>
      </c>
      <c r="E516" s="4">
        <f>(Table3[[#This Row],[Revenue Generated ($)]]-Table3[[#This Row],[Campaign Spend ($)]])/Table3[[#This Row],[Campaign Spend ($)]]</f>
        <v>3.5964912280701755</v>
      </c>
      <c r="F516" s="5">
        <f>Table3[[#This Row],[Campaign Spend ($)]]/Table3[[#This Row],[Engagements]]</f>
        <v>3.597694840834248E-2</v>
      </c>
    </row>
    <row r="517" spans="1:6" x14ac:dyDescent="0.3">
      <c r="A517" t="s">
        <v>527</v>
      </c>
      <c r="B517" s="4">
        <f>Table3[[#This Row],[Engagements]]/Table3[[#This Row],[Impressions]]</f>
        <v>9.2936235204276435E-2</v>
      </c>
      <c r="C517" s="4">
        <f>Table3[[#This Row],[Clicks]]/Table3[[#This Row],[Impressions]]</f>
        <v>1.6541937126129565E-2</v>
      </c>
      <c r="D517" s="4">
        <f>Table3[[#This Row],[Conversions]]/Table3[[#This Row],[Clicks]]</f>
        <v>0.16765407401708088</v>
      </c>
      <c r="E517" s="4">
        <f>(Table3[[#This Row],[Revenue Generated ($)]]-Table3[[#This Row],[Campaign Spend ($)]])/Table3[[#This Row],[Campaign Spend ($)]]</f>
        <v>3.5964979063570612</v>
      </c>
      <c r="F517" s="5">
        <f>Table3[[#This Row],[Campaign Spend ($)]]/Table3[[#This Row],[Engagements]]</f>
        <v>3.5976444809641198E-2</v>
      </c>
    </row>
    <row r="518" spans="1:6" x14ac:dyDescent="0.3">
      <c r="A518" t="s">
        <v>528</v>
      </c>
      <c r="B518" s="4">
        <f>Table3[[#This Row],[Engagements]]/Table3[[#This Row],[Impressions]]</f>
        <v>9.2936991869918703E-2</v>
      </c>
      <c r="C518" s="4">
        <f>Table3[[#This Row],[Clicks]]/Table3[[#This Row],[Impressions]]</f>
        <v>1.6542174796747966E-2</v>
      </c>
      <c r="D518" s="4">
        <f>Table3[[#This Row],[Conversions]]/Table3[[#This Row],[Clicks]]</f>
        <v>0.16765473813546306</v>
      </c>
      <c r="E518" s="4">
        <f>(Table3[[#This Row],[Revenue Generated ($)]]-Table3[[#This Row],[Campaign Spend ($)]])/Table3[[#This Row],[Campaign Spend ($)]]</f>
        <v>3.5965045592705169</v>
      </c>
      <c r="F518" s="5">
        <f>Table3[[#This Row],[Campaign Spend ($)]]/Table3[[#This Row],[Engagements]]</f>
        <v>3.5975943138326957E-2</v>
      </c>
    </row>
    <row r="519" spans="1:6" x14ac:dyDescent="0.3">
      <c r="A519" t="s">
        <v>529</v>
      </c>
      <c r="B519" s="4">
        <f>Table3[[#This Row],[Engagements]]/Table3[[#This Row],[Impressions]]</f>
        <v>9.2937745657410933E-2</v>
      </c>
      <c r="C519" s="4">
        <f>Table3[[#This Row],[Clicks]]/Table3[[#This Row],[Impressions]]</f>
        <v>1.6542411563332065E-2</v>
      </c>
      <c r="D519" s="4">
        <f>Table3[[#This Row],[Conversions]]/Table3[[#This Row],[Clicks]]</f>
        <v>0.1676553997087453</v>
      </c>
      <c r="E519" s="4">
        <f>(Table3[[#This Row],[Revenue Generated ($)]]-Table3[[#This Row],[Campaign Spend ($)]])/Table3[[#This Row],[Campaign Spend ($)]]</f>
        <v>3.5965111869548729</v>
      </c>
      <c r="F519" s="5">
        <f>Table3[[#This Row],[Campaign Spend ($)]]/Table3[[#This Row],[Engagements]]</f>
        <v>3.5975443383356072E-2</v>
      </c>
    </row>
    <row r="520" spans="1:6" x14ac:dyDescent="0.3">
      <c r="A520" t="s">
        <v>530</v>
      </c>
      <c r="B520" s="4">
        <f>Table3[[#This Row],[Engagements]]/Table3[[#This Row],[Impressions]]</f>
        <v>9.2938496583143501E-2</v>
      </c>
      <c r="C520" s="4">
        <f>Table3[[#This Row],[Clicks]]/Table3[[#This Row],[Impressions]]</f>
        <v>1.6542647431030118E-2</v>
      </c>
      <c r="D520" s="4">
        <f>Table3[[#This Row],[Conversions]]/Table3[[#This Row],[Clicks]]</f>
        <v>0.16765605875153</v>
      </c>
      <c r="E520" s="4">
        <f>(Table3[[#This Row],[Revenue Generated ($)]]-Table3[[#This Row],[Campaign Spend ($)]])/Table3[[#This Row],[Campaign Spend ($)]]</f>
        <v>3.5965177895533689</v>
      </c>
      <c r="F520" s="5">
        <f>Table3[[#This Row],[Campaign Spend ($)]]/Table3[[#This Row],[Engagements]]</f>
        <v>3.5974945533769065E-2</v>
      </c>
    </row>
    <row r="521" spans="1:6" x14ac:dyDescent="0.3">
      <c r="A521" t="s">
        <v>531</v>
      </c>
      <c r="B521" s="4">
        <f>Table3[[#This Row],[Engagements]]/Table3[[#This Row],[Impressions]]</f>
        <v>9.2939244663382589E-2</v>
      </c>
      <c r="C521" s="4">
        <f>Table3[[#This Row],[Clicks]]/Table3[[#This Row],[Impressions]]</f>
        <v>1.6542882404951369E-2</v>
      </c>
      <c r="D521" s="4">
        <f>Table3[[#This Row],[Conversions]]/Table3[[#This Row],[Clicks]]</f>
        <v>0.167656715278308</v>
      </c>
      <c r="E521" s="4">
        <f>(Table3[[#This Row],[Revenue Generated ($)]]-Table3[[#This Row],[Campaign Spend ($)]])/Table3[[#This Row],[Campaign Spend ($)]]</f>
        <v>3.5965243672081604</v>
      </c>
      <c r="F521" s="5">
        <f>Table3[[#This Row],[Campaign Spend ($)]]/Table3[[#This Row],[Engagements]]</f>
        <v>3.5974449578689859E-2</v>
      </c>
    </row>
    <row r="522" spans="1:6" x14ac:dyDescent="0.3">
      <c r="A522" t="s">
        <v>532</v>
      </c>
      <c r="B522" s="4">
        <f>Table3[[#This Row],[Engagements]]/Table3[[#This Row],[Impressions]]</f>
        <v>9.2939989914271312E-2</v>
      </c>
      <c r="C522" s="4">
        <f>Table3[[#This Row],[Clicks]]/Table3[[#This Row],[Impressions]]</f>
        <v>1.6543116490166414E-2</v>
      </c>
      <c r="D522" s="4">
        <f>Table3[[#This Row],[Conversions]]/Table3[[#This Row],[Clicks]]</f>
        <v>0.16765736930345984</v>
      </c>
      <c r="E522" s="4">
        <f>(Table3[[#This Row],[Revenue Generated ($)]]-Table3[[#This Row],[Campaign Spend ($)]])/Table3[[#This Row],[Campaign Spend ($)]]</f>
        <v>3.5965309200603319</v>
      </c>
      <c r="F522" s="5">
        <f>Table3[[#This Row],[Campaign Spend ($)]]/Table3[[#This Row],[Engagements]]</f>
        <v>3.597395550732501E-2</v>
      </c>
    </row>
    <row r="523" spans="1:6" x14ac:dyDescent="0.3">
      <c r="A523" t="s">
        <v>533</v>
      </c>
      <c r="B523" s="4">
        <f>Table3[[#This Row],[Engagements]]/Table3[[#This Row],[Impressions]]</f>
        <v>9.2940732351830882E-2</v>
      </c>
      <c r="C523" s="4">
        <f>Table3[[#This Row],[Clicks]]/Table3[[#This Row],[Impressions]]</f>
        <v>1.6543349691707562E-2</v>
      </c>
      <c r="D523" s="4">
        <f>Table3[[#This Row],[Conversions]]/Table3[[#This Row],[Clicks]]</f>
        <v>0.16765802084125656</v>
      </c>
      <c r="E523" s="4">
        <f>(Table3[[#This Row],[Revenue Generated ($)]]-Table3[[#This Row],[Campaign Spend ($)]])/Table3[[#This Row],[Campaign Spend ($)]]</f>
        <v>3.5965374482499057</v>
      </c>
      <c r="F523" s="5">
        <f>Table3[[#This Row],[Campaign Spend ($)]]/Table3[[#This Row],[Engagements]]</f>
        <v>3.5973463308962901E-2</v>
      </c>
    </row>
    <row r="524" spans="1:6" x14ac:dyDescent="0.3">
      <c r="A524" t="s">
        <v>534</v>
      </c>
      <c r="B524" s="4">
        <f>Table3[[#This Row],[Engagements]]/Table3[[#This Row],[Impressions]]</f>
        <v>9.2941471991961816E-2</v>
      </c>
      <c r="C524" s="4">
        <f>Table3[[#This Row],[Clicks]]/Table3[[#This Row],[Impressions]]</f>
        <v>1.6543582014569205E-2</v>
      </c>
      <c r="D524" s="4">
        <f>Table3[[#This Row],[Conversions]]/Table3[[#This Row],[Clicks]]</f>
        <v>0.16765866990586092</v>
      </c>
      <c r="E524" s="4">
        <f>(Table3[[#This Row],[Revenue Generated ($)]]-Table3[[#This Row],[Campaign Spend ($)]])/Table3[[#This Row],[Campaign Spend ($)]]</f>
        <v>3.5965439519158529</v>
      </c>
      <c r="F524" s="5">
        <f>Table3[[#This Row],[Campaign Spend ($)]]/Table3[[#This Row],[Engagements]]</f>
        <v>3.5972972972972972E-2</v>
      </c>
    </row>
    <row r="525" spans="1:6" x14ac:dyDescent="0.3">
      <c r="A525" t="s">
        <v>535</v>
      </c>
      <c r="B525" s="4">
        <f>Table3[[#This Row],[Engagements]]/Table3[[#This Row],[Impressions]]</f>
        <v>9.2942208850445032E-2</v>
      </c>
      <c r="C525" s="4">
        <f>Table3[[#This Row],[Clicks]]/Table3[[#This Row],[Impressions]]</f>
        <v>1.654381346370816E-2</v>
      </c>
      <c r="D525" s="4">
        <f>Table3[[#This Row],[Conversions]]/Table3[[#This Row],[Clicks]]</f>
        <v>0.16765931651132834</v>
      </c>
      <c r="E525" s="4">
        <f>(Table3[[#This Row],[Revenue Generated ($)]]-Table3[[#This Row],[Campaign Spend ($)]])/Table3[[#This Row],[Campaign Spend ($)]]</f>
        <v>3.5965504311961003</v>
      </c>
      <c r="F525" s="5">
        <f>Table3[[#This Row],[Campaign Spend ($)]]/Table3[[#This Row],[Engagements]]</f>
        <v>3.5972484488804961E-2</v>
      </c>
    </row>
    <row r="526" spans="1:6" x14ac:dyDescent="0.3">
      <c r="A526" t="s">
        <v>536</v>
      </c>
      <c r="B526" s="4">
        <f>Table3[[#This Row],[Engagements]]/Table3[[#This Row],[Impressions]]</f>
        <v>9.2942942942942947E-2</v>
      </c>
      <c r="C526" s="4">
        <f>Table3[[#This Row],[Clicks]]/Table3[[#This Row],[Impressions]]</f>
        <v>1.6544044044044044E-2</v>
      </c>
      <c r="D526" s="4">
        <f>Table3[[#This Row],[Conversions]]/Table3[[#This Row],[Clicks]]</f>
        <v>0.16765996067160793</v>
      </c>
      <c r="E526" s="4">
        <f>(Table3[[#This Row],[Revenue Generated ($)]]-Table3[[#This Row],[Campaign Spend ($)]])/Table3[[#This Row],[Campaign Spend ($)]]</f>
        <v>3.5965568862275448</v>
      </c>
      <c r="F526" s="5">
        <f>Table3[[#This Row],[Campaign Spend ($)]]/Table3[[#This Row],[Engagements]]</f>
        <v>3.5971997845988153E-2</v>
      </c>
    </row>
    <row r="527" spans="1:6" x14ac:dyDescent="0.3">
      <c r="A527" t="s">
        <v>537</v>
      </c>
      <c r="B527" s="4">
        <f>Table3[[#This Row],[Engagements]]/Table3[[#This Row],[Impressions]]</f>
        <v>9.2943674285000624E-2</v>
      </c>
      <c r="C527" s="4">
        <f>Table3[[#This Row],[Clicks]]/Table3[[#This Row],[Impressions]]</f>
        <v>1.6544273760459596E-2</v>
      </c>
      <c r="D527" s="4">
        <f>Table3[[#This Row],[Conversions]]/Table3[[#This Row],[Clicks]]</f>
        <v>0.16766060240054351</v>
      </c>
      <c r="E527" s="4">
        <f>(Table3[[#This Row],[Revenue Generated ($)]]-Table3[[#This Row],[Campaign Spend ($)]])/Table3[[#This Row],[Campaign Spend ($)]]</f>
        <v>3.5965633171460589</v>
      </c>
      <c r="F527" s="5">
        <f>Table3[[#This Row],[Campaign Spend ($)]]/Table3[[#This Row],[Engagements]]</f>
        <v>3.5971513034130612E-2</v>
      </c>
    </row>
    <row r="528" spans="1:6" x14ac:dyDescent="0.3">
      <c r="A528" t="s">
        <v>538</v>
      </c>
      <c r="B528" s="4">
        <f>Table3[[#This Row],[Engagements]]/Table3[[#This Row],[Impressions]]</f>
        <v>9.2944402892046876E-2</v>
      </c>
      <c r="C528" s="4">
        <f>Table3[[#This Row],[Clicks]]/Table3[[#This Row],[Impressions]]</f>
        <v>1.6544502617801046E-2</v>
      </c>
      <c r="D528" s="4">
        <f>Table3[[#This Row],[Conversions]]/Table3[[#This Row],[Clicks]]</f>
        <v>0.16766124171187463</v>
      </c>
      <c r="E528" s="4">
        <f>(Table3[[#This Row],[Revenue Generated ($)]]-Table3[[#This Row],[Campaign Spend ($)]])/Table3[[#This Row],[Campaign Spend ($)]]</f>
        <v>3.5965697240865024</v>
      </c>
      <c r="F528" s="5">
        <f>Table3[[#This Row],[Campaign Spend ($)]]/Table3[[#This Row],[Engagements]]</f>
        <v>3.5971030042918455E-2</v>
      </c>
    </row>
    <row r="529" spans="1:6" x14ac:dyDescent="0.3">
      <c r="A529" t="s">
        <v>539</v>
      </c>
      <c r="B529" s="4">
        <f>Table3[[#This Row],[Engagements]]/Table3[[#This Row],[Impressions]]</f>
        <v>9.29451287793953E-2</v>
      </c>
      <c r="C529" s="4">
        <f>Table3[[#This Row],[Clicks]]/Table3[[#This Row],[Impressions]]</f>
        <v>1.6544730620878436E-2</v>
      </c>
      <c r="D529" s="4">
        <f>Table3[[#This Row],[Conversions]]/Table3[[#This Row],[Clicks]]</f>
        <v>0.16766187861923743</v>
      </c>
      <c r="E529" s="4">
        <f>(Table3[[#This Row],[Revenue Generated ($)]]-Table3[[#This Row],[Campaign Spend ($)]])/Table3[[#This Row],[Campaign Spend ($)]]</f>
        <v>3.5965761071827318</v>
      </c>
      <c r="F529" s="5">
        <f>Table3[[#This Row],[Campaign Spend ($)]]/Table3[[#This Row],[Engagements]]</f>
        <v>3.5970548862115127E-2</v>
      </c>
    </row>
    <row r="530" spans="1:6" x14ac:dyDescent="0.3">
      <c r="A530" t="s">
        <v>540</v>
      </c>
      <c r="B530" s="4">
        <f>Table3[[#This Row],[Engagements]]/Table3[[#This Row],[Impressions]]</f>
        <v>9.2945851962245404E-2</v>
      </c>
      <c r="C530" s="4">
        <f>Table3[[#This Row],[Clicks]]/Table3[[#This Row],[Impressions]]</f>
        <v>1.654495777446597E-2</v>
      </c>
      <c r="D530" s="4">
        <f>Table3[[#This Row],[Conversions]]/Table3[[#This Row],[Clicks]]</f>
        <v>0.16766251313616573</v>
      </c>
      <c r="E530" s="4">
        <f>(Table3[[#This Row],[Revenue Generated ($)]]-Table3[[#This Row],[Campaign Spend ($)]])/Table3[[#This Row],[Campaign Spend ($)]]</f>
        <v>3.5965824665676078</v>
      </c>
      <c r="F530" s="5">
        <f>Table3[[#This Row],[Campaign Spend ($)]]/Table3[[#This Row],[Engagements]]</f>
        <v>3.597006948156066E-2</v>
      </c>
    </row>
    <row r="531" spans="1:6" x14ac:dyDescent="0.3">
      <c r="A531" t="s">
        <v>541</v>
      </c>
      <c r="B531" s="4">
        <f>Table3[[#This Row],[Engagements]]/Table3[[#This Row],[Impressions]]</f>
        <v>9.2946572455683649E-2</v>
      </c>
      <c r="C531" s="4">
        <f>Table3[[#This Row],[Clicks]]/Table3[[#This Row],[Impressions]]</f>
        <v>1.6545184083302342E-2</v>
      </c>
      <c r="D531" s="4">
        <f>Table3[[#This Row],[Conversions]]/Table3[[#This Row],[Clicks]]</f>
        <v>0.167663145276092</v>
      </c>
      <c r="E531" s="4">
        <f>(Table3[[#This Row],[Revenue Generated ($)]]-Table3[[#This Row],[Campaign Spend ($)]])/Table3[[#This Row],[Campaign Spend ($)]]</f>
        <v>3.5965888023730073</v>
      </c>
      <c r="F531" s="5">
        <f>Table3[[#This Row],[Campaign Spend ($)]]/Table3[[#This Row],[Engagements]]</f>
        <v>3.5969591891170979E-2</v>
      </c>
    </row>
    <row r="532" spans="1:6" x14ac:dyDescent="0.3">
      <c r="A532" t="s">
        <v>542</v>
      </c>
      <c r="B532" s="4">
        <f>Table3[[#This Row],[Engagements]]/Table3[[#This Row],[Impressions]]</f>
        <v>9.2947290274684485E-2</v>
      </c>
      <c r="C532" s="4">
        <f>Table3[[#This Row],[Clicks]]/Table3[[#This Row],[Impressions]]</f>
        <v>1.6545409552091068E-2</v>
      </c>
      <c r="D532" s="4">
        <f>Table3[[#This Row],[Conversions]]/Table3[[#This Row],[Clicks]]</f>
        <v>0.1676637750523482</v>
      </c>
      <c r="E532" s="4">
        <f>(Table3[[#This Row],[Revenue Generated ($)]]-Table3[[#This Row],[Campaign Spend ($)]])/Table3[[#This Row],[Campaign Spend ($)]]</f>
        <v>3.5965951147298298</v>
      </c>
      <c r="F532" s="5">
        <f>Table3[[#This Row],[Campaign Spend ($)]]/Table3[[#This Row],[Engagements]]</f>
        <v>3.5969116080937169E-2</v>
      </c>
    </row>
    <row r="533" spans="1:6" x14ac:dyDescent="0.3">
      <c r="A533" t="s">
        <v>543</v>
      </c>
      <c r="B533" s="4">
        <f>Table3[[#This Row],[Engagements]]/Table3[[#This Row],[Impressions]]</f>
        <v>9.29480054341114E-2</v>
      </c>
      <c r="C533" s="4">
        <f>Table3[[#This Row],[Clicks]]/Table3[[#This Row],[Impressions]]</f>
        <v>1.6545634185500802E-2</v>
      </c>
      <c r="D533" s="4">
        <f>Table3[[#This Row],[Conversions]]/Table3[[#This Row],[Clicks]]</f>
        <v>0.16766440247816675</v>
      </c>
      <c r="E533" s="4">
        <f>(Table3[[#This Row],[Revenue Generated ($)]]-Table3[[#This Row],[Campaign Spend ($)]])/Table3[[#This Row],[Campaign Spend ($)]]</f>
        <v>3.596601403768009</v>
      </c>
      <c r="F533" s="5">
        <f>Table3[[#This Row],[Campaign Spend ($)]]/Table3[[#This Row],[Engagements]]</f>
        <v>3.5968642040924793E-2</v>
      </c>
    </row>
    <row r="534" spans="1:6" x14ac:dyDescent="0.3">
      <c r="A534" t="s">
        <v>544</v>
      </c>
      <c r="B534" s="4">
        <f>Table3[[#This Row],[Engagements]]/Table3[[#This Row],[Impressions]]</f>
        <v>9.2948717948717952E-2</v>
      </c>
      <c r="C534" s="4">
        <f>Table3[[#This Row],[Clicks]]/Table3[[#This Row],[Impressions]]</f>
        <v>1.6545857988165682E-2</v>
      </c>
      <c r="D534" s="4">
        <f>Table3[[#This Row],[Conversions]]/Table3[[#This Row],[Clicks]]</f>
        <v>0.16766502756668156</v>
      </c>
      <c r="E534" s="4">
        <f>(Table3[[#This Row],[Revenue Generated ($)]]-Table3[[#This Row],[Campaign Spend ($)]])/Table3[[#This Row],[Campaign Spend ($)]]</f>
        <v>3.5966076696165192</v>
      </c>
      <c r="F534" s="5">
        <f>Table3[[#This Row],[Campaign Spend ($)]]/Table3[[#This Row],[Engagements]]</f>
        <v>3.5968169761273212E-2</v>
      </c>
    </row>
    <row r="535" spans="1:6" x14ac:dyDescent="0.3">
      <c r="A535" t="s">
        <v>545</v>
      </c>
      <c r="B535" s="4">
        <f>Table3[[#This Row],[Engagements]]/Table3[[#This Row],[Impressions]]</f>
        <v>9.2949427833148759E-2</v>
      </c>
      <c r="C535" s="4">
        <f>Table3[[#This Row],[Clicks]]/Table3[[#This Row],[Impressions]]</f>
        <v>1.6546080964685617E-2</v>
      </c>
      <c r="D535" s="4">
        <f>Table3[[#This Row],[Conversions]]/Table3[[#This Row],[Clicks]]</f>
        <v>0.16766565033092884</v>
      </c>
      <c r="E535" s="4">
        <f>(Table3[[#This Row],[Revenue Generated ($)]]-Table3[[#This Row],[Campaign Spend ($)]])/Table3[[#This Row],[Campaign Spend ($)]]</f>
        <v>3.5966139124033862</v>
      </c>
      <c r="F535" s="5">
        <f>Table3[[#This Row],[Campaign Spend ($)]]/Table3[[#This Row],[Engagements]]</f>
        <v>3.5967699232194866E-2</v>
      </c>
    </row>
    <row r="536" spans="1:6" x14ac:dyDescent="0.3">
      <c r="A536" t="s">
        <v>546</v>
      </c>
      <c r="B536" s="4">
        <f>Table3[[#This Row],[Engagements]]/Table3[[#This Row],[Impressions]]</f>
        <v>9.2950135101940556E-2</v>
      </c>
      <c r="C536" s="4">
        <f>Table3[[#This Row],[Clicks]]/Table3[[#This Row],[Impressions]]</f>
        <v>1.6546303119626626E-2</v>
      </c>
      <c r="D536" s="4">
        <f>Table3[[#This Row],[Conversions]]/Table3[[#This Row],[Clicks]]</f>
        <v>0.16766627078384799</v>
      </c>
      <c r="E536" s="4">
        <f>(Table3[[#This Row],[Revenue Generated ($)]]-Table3[[#This Row],[Campaign Spend ($)]])/Table3[[#This Row],[Campaign Spend ($)]]</f>
        <v>3.5966201322556945</v>
      </c>
      <c r="F536" s="5">
        <f>Table3[[#This Row],[Campaign Spend ($)]]/Table3[[#This Row],[Engagements]]</f>
        <v>3.5967230443974631E-2</v>
      </c>
    </row>
    <row r="537" spans="1:6" x14ac:dyDescent="0.3">
      <c r="A537" t="s">
        <v>547</v>
      </c>
      <c r="B537" s="4">
        <f>Table3[[#This Row],[Engagements]]/Table3[[#This Row],[Impressions]]</f>
        <v>9.2950839769523105E-2</v>
      </c>
      <c r="C537" s="4">
        <f>Table3[[#This Row],[Clicks]]/Table3[[#This Row],[Impressions]]</f>
        <v>1.6546524457521146E-2</v>
      </c>
      <c r="D537" s="4">
        <f>Table3[[#This Row],[Conversions]]/Table3[[#This Row],[Clicks]]</f>
        <v>0.16766688893828258</v>
      </c>
      <c r="E537" s="4">
        <f>(Table3[[#This Row],[Revenue Generated ($)]]-Table3[[#This Row],[Campaign Spend ($)]])/Table3[[#This Row],[Campaign Spend ($)]]</f>
        <v>3.5966263292995966</v>
      </c>
      <c r="F537" s="5">
        <f>Table3[[#This Row],[Campaign Spend ($)]]/Table3[[#This Row],[Engagements]]</f>
        <v>3.5966763386969136E-2</v>
      </c>
    </row>
    <row r="538" spans="1:6" x14ac:dyDescent="0.3">
      <c r="A538" t="s">
        <v>548</v>
      </c>
      <c r="B538" s="4">
        <f>Table3[[#This Row],[Engagements]]/Table3[[#This Row],[Impressions]]</f>
        <v>9.2951541850220268E-2</v>
      </c>
      <c r="C538" s="4">
        <f>Table3[[#This Row],[Clicks]]/Table3[[#This Row],[Impressions]]</f>
        <v>1.6546744982868331E-2</v>
      </c>
      <c r="D538" s="4">
        <f>Table3[[#This Row],[Conversions]]/Table3[[#This Row],[Clicks]]</f>
        <v>0.16766750480698123</v>
      </c>
      <c r="E538" s="4">
        <f>(Table3[[#This Row],[Revenue Generated ($)]]-Table3[[#This Row],[Campaign Spend ($)]])/Table3[[#This Row],[Campaign Spend ($)]]</f>
        <v>3.5966325036603219</v>
      </c>
      <c r="F538" s="5">
        <f>Table3[[#This Row],[Campaign Spend ($)]]/Table3[[#This Row],[Engagements]]</f>
        <v>3.5966298051606109E-2</v>
      </c>
    </row>
    <row r="539" spans="1:6" x14ac:dyDescent="0.3">
      <c r="A539" t="s">
        <v>549</v>
      </c>
      <c r="B539" s="4">
        <f>Table3[[#This Row],[Engagements]]/Table3[[#This Row],[Impressions]]</f>
        <v>9.2952241358250892E-2</v>
      </c>
      <c r="C539" s="4">
        <f>Table3[[#This Row],[Clicks]]/Table3[[#This Row],[Impressions]]</f>
        <v>1.6546964700134361E-2</v>
      </c>
      <c r="D539" s="4">
        <f>Table3[[#This Row],[Conversions]]/Table3[[#This Row],[Clicks]]</f>
        <v>0.16766811840259835</v>
      </c>
      <c r="E539" s="4">
        <f>(Table3[[#This Row],[Revenue Generated ($)]]-Table3[[#This Row],[Campaign Spend ($)]])/Table3[[#This Row],[Campaign Spend ($)]]</f>
        <v>3.596638655462185</v>
      </c>
      <c r="F539" s="5">
        <f>Table3[[#This Row],[Campaign Spend ($)]]/Table3[[#This Row],[Engagements]]</f>
        <v>3.5965834428383706E-2</v>
      </c>
    </row>
    <row r="540" spans="1:6" x14ac:dyDescent="0.3">
      <c r="A540" t="s">
        <v>550</v>
      </c>
      <c r="B540" s="4">
        <f>Table3[[#This Row],[Engagements]]/Table3[[#This Row],[Impressions]]</f>
        <v>9.2952938307729827E-2</v>
      </c>
      <c r="C540" s="4">
        <f>Table3[[#This Row],[Clicks]]/Table3[[#This Row],[Impressions]]</f>
        <v>1.6547183613752743E-2</v>
      </c>
      <c r="D540" s="4">
        <f>Table3[[#This Row],[Conversions]]/Table3[[#This Row],[Clicks]]</f>
        <v>0.16766872973769525</v>
      </c>
      <c r="E540" s="4">
        <f>(Table3[[#This Row],[Revenue Generated ($)]]-Table3[[#This Row],[Campaign Spend ($)]])/Table3[[#This Row],[Campaign Spend ($)]]</f>
        <v>3.5966447848285923</v>
      </c>
      <c r="F540" s="5">
        <f>Table3[[#This Row],[Campaign Spend ($)]]/Table3[[#This Row],[Engagements]]</f>
        <v>3.5965372507869887E-2</v>
      </c>
    </row>
    <row r="541" spans="1:6" x14ac:dyDescent="0.3">
      <c r="A541" t="s">
        <v>551</v>
      </c>
      <c r="B541" s="4">
        <f>Table3[[#This Row],[Engagements]]/Table3[[#This Row],[Impressions]]</f>
        <v>9.2953632712668863E-2</v>
      </c>
      <c r="C541" s="4">
        <f>Table3[[#This Row],[Clicks]]/Table3[[#This Row],[Impressions]]</f>
        <v>1.6547401728124619E-2</v>
      </c>
      <c r="D541" s="4">
        <f>Table3[[#This Row],[Conversions]]/Table3[[#This Row],[Clicks]]</f>
        <v>0.16766933882474075</v>
      </c>
      <c r="E541" s="4">
        <f>(Table3[[#This Row],[Revenue Generated ($)]]-Table3[[#This Row],[Campaign Spend ($)]])/Table3[[#This Row],[Campaign Spend ($)]]</f>
        <v>3.596650891882053</v>
      </c>
      <c r="F541" s="5">
        <f>Table3[[#This Row],[Campaign Spend ($)]]/Table3[[#This Row],[Engagements]]</f>
        <v>3.5964912280701755E-2</v>
      </c>
    </row>
    <row r="542" spans="1:6" x14ac:dyDescent="0.3">
      <c r="A542" t="s">
        <v>552</v>
      </c>
      <c r="B542" s="4">
        <f>Table3[[#This Row],[Engagements]]/Table3[[#This Row],[Impressions]]</f>
        <v>9.2954324586977652E-2</v>
      </c>
      <c r="C542" s="4">
        <f>Table3[[#This Row],[Clicks]]/Table3[[#This Row],[Impressions]]</f>
        <v>1.6547619047619047E-2</v>
      </c>
      <c r="D542" s="4">
        <f>Table3[[#This Row],[Conversions]]/Table3[[#This Row],[Clicks]]</f>
        <v>0.16766994567611218</v>
      </c>
      <c r="E542" s="4">
        <f>(Table3[[#This Row],[Revenue Generated ($)]]-Table3[[#This Row],[Campaign Spend ($)]])/Table3[[#This Row],[Campaign Spend ($)]]</f>
        <v>3.5966569767441858</v>
      </c>
      <c r="F542" s="5">
        <f>Table3[[#This Row],[Campaign Spend ($)]]/Table3[[#This Row],[Engagements]]</f>
        <v>3.5964453737584945E-2</v>
      </c>
    </row>
    <row r="543" spans="1:6" x14ac:dyDescent="0.3">
      <c r="A543" t="s">
        <v>553</v>
      </c>
      <c r="B543" s="4">
        <f>Table3[[#This Row],[Engagements]]/Table3[[#This Row],[Impressions]]</f>
        <v>9.2955013944464648E-2</v>
      </c>
      <c r="C543" s="4">
        <f>Table3[[#This Row],[Clicks]]/Table3[[#This Row],[Impressions]]</f>
        <v>1.65478355765733E-2</v>
      </c>
      <c r="D543" s="4">
        <f>Table3[[#This Row],[Conversions]]/Table3[[#This Row],[Clicks]]</f>
        <v>0.16767055030409614</v>
      </c>
      <c r="E543" s="4">
        <f>(Table3[[#This Row],[Revenue Generated ($)]]-Table3[[#This Row],[Campaign Spend ($)]])/Table3[[#This Row],[Campaign Spend ($)]]</f>
        <v>3.5966630395357271</v>
      </c>
      <c r="F543" s="5">
        <f>Table3[[#This Row],[Campaign Spend ($)]]/Table3[[#This Row],[Engagements]]</f>
        <v>3.5963996869292983E-2</v>
      </c>
    </row>
    <row r="544" spans="1:6" x14ac:dyDescent="0.3">
      <c r="A544" t="s">
        <v>554</v>
      </c>
      <c r="B544" s="4">
        <f>Table3[[#This Row],[Engagements]]/Table3[[#This Row],[Impressions]]</f>
        <v>9.2955700798838053E-2</v>
      </c>
      <c r="C544" s="4">
        <f>Table3[[#This Row],[Clicks]]/Table3[[#This Row],[Impressions]]</f>
        <v>1.6548051319293149E-2</v>
      </c>
      <c r="D544" s="4">
        <f>Table3[[#This Row],[Conversions]]/Table3[[#This Row],[Clicks]]</f>
        <v>0.16767115272088942</v>
      </c>
      <c r="E544" s="4">
        <f>(Table3[[#This Row],[Revenue Generated ($)]]-Table3[[#This Row],[Campaign Spend ($)]])/Table3[[#This Row],[Campaign Spend ($)]]</f>
        <v>3.5966690803765387</v>
      </c>
      <c r="F544" s="5">
        <f>Table3[[#This Row],[Campaign Spend ($)]]/Table3[[#This Row],[Engagements]]</f>
        <v>3.5963541666666668E-2</v>
      </c>
    </row>
    <row r="545" spans="1:6" x14ac:dyDescent="0.3">
      <c r="A545" t="s">
        <v>555</v>
      </c>
      <c r="B545" s="4">
        <f>Table3[[#This Row],[Engagements]]/Table3[[#This Row],[Impressions]]</f>
        <v>9.2956385163706662E-2</v>
      </c>
      <c r="C545" s="4">
        <f>Table3[[#This Row],[Clicks]]/Table3[[#This Row],[Impressions]]</f>
        <v>1.654826628005316E-2</v>
      </c>
      <c r="D545" s="4">
        <f>Table3[[#This Row],[Conversions]]/Table3[[#This Row],[Clicks]]</f>
        <v>0.16767175293859971</v>
      </c>
      <c r="E545" s="4">
        <f>(Table3[[#This Row],[Revenue Generated ($)]]-Table3[[#This Row],[Campaign Spend ($)]])/Table3[[#This Row],[Campaign Spend ($)]]</f>
        <v>3.596675099385616</v>
      </c>
      <c r="F545" s="5">
        <f>Table3[[#This Row],[Campaign Spend ($)]]/Table3[[#This Row],[Engagements]]</f>
        <v>3.5963088120613468E-2</v>
      </c>
    </row>
    <row r="546" spans="1:6" x14ac:dyDescent="0.3">
      <c r="A546" t="s">
        <v>556</v>
      </c>
      <c r="B546" s="4">
        <f>Table3[[#This Row],[Engagements]]/Table3[[#This Row],[Impressions]]</f>
        <v>9.2957067052580805E-2</v>
      </c>
      <c r="C546" s="4">
        <f>Table3[[#This Row],[Clicks]]/Table3[[#This Row],[Impressions]]</f>
        <v>1.6548480463096961E-2</v>
      </c>
      <c r="D546" s="4">
        <f>Table3[[#This Row],[Conversions]]/Table3[[#This Row],[Clicks]]</f>
        <v>0.16767235096924646</v>
      </c>
      <c r="E546" s="4">
        <f>(Table3[[#This Row],[Revenue Generated ($)]]-Table3[[#This Row],[Campaign Spend ($)]])/Table3[[#This Row],[Campaign Spend ($)]]</f>
        <v>3.5966810966810967</v>
      </c>
      <c r="F546" s="5">
        <f>Table3[[#This Row],[Campaign Spend ($)]]/Table3[[#This Row],[Engagements]]</f>
        <v>3.5962636222106902E-2</v>
      </c>
    </row>
    <row r="547" spans="1:6" x14ac:dyDescent="0.3">
      <c r="A547" t="s">
        <v>557</v>
      </c>
      <c r="B547" s="4">
        <f>Table3[[#This Row],[Engagements]]/Table3[[#This Row],[Impressions]]</f>
        <v>9.295774647887324E-2</v>
      </c>
      <c r="C547" s="4">
        <f>Table3[[#This Row],[Clicks]]/Table3[[#This Row],[Impressions]]</f>
        <v>1.6548693872637535E-2</v>
      </c>
      <c r="D547" s="4">
        <f>Table3[[#This Row],[Conversions]]/Table3[[#This Row],[Clicks]]</f>
        <v>0.16767294682476178</v>
      </c>
      <c r="E547" s="4">
        <f>(Table3[[#This Row],[Revenue Generated ($)]]-Table3[[#This Row],[Campaign Spend ($)]])/Table3[[#This Row],[Campaign Spend ($)]]</f>
        <v>3.5966870723802664</v>
      </c>
      <c r="F547" s="5">
        <f>Table3[[#This Row],[Campaign Spend ($)]]/Table3[[#This Row],[Engagements]]</f>
        <v>3.5962185962185964E-2</v>
      </c>
    </row>
    <row r="548" spans="1:6" x14ac:dyDescent="0.3">
      <c r="A548" t="s">
        <v>558</v>
      </c>
      <c r="B548" s="4">
        <f>Table3[[#This Row],[Engagements]]/Table3[[#This Row],[Impressions]]</f>
        <v>9.2958423455900024E-2</v>
      </c>
      <c r="C548" s="4">
        <f>Table3[[#This Row],[Clicks]]/Table3[[#This Row],[Impressions]]</f>
        <v>1.6548906512857488E-2</v>
      </c>
      <c r="D548" s="4">
        <f>Table3[[#This Row],[Conversions]]/Table3[[#This Row],[Clicks]]</f>
        <v>0.16767354051699099</v>
      </c>
      <c r="E548" s="4">
        <f>(Table3[[#This Row],[Revenue Generated ($)]]-Table3[[#This Row],[Campaign Spend ($)]])/Table3[[#This Row],[Campaign Spend ($)]]</f>
        <v>3.5966930265995685</v>
      </c>
      <c r="F548" s="5">
        <f>Table3[[#This Row],[Campaign Spend ($)]]/Table3[[#This Row],[Engagements]]</f>
        <v>3.5961737331954499E-2</v>
      </c>
    </row>
    <row r="549" spans="1:6" x14ac:dyDescent="0.3">
      <c r="A549" t="s">
        <v>559</v>
      </c>
      <c r="B549" s="4">
        <f>Table3[[#This Row],[Engagements]]/Table3[[#This Row],[Impressions]]</f>
        <v>9.2959097996881374E-2</v>
      </c>
      <c r="C549" s="4">
        <f>Table3[[#This Row],[Clicks]]/Table3[[#This Row],[Impressions]]</f>
        <v>1.6549118387909321E-2</v>
      </c>
      <c r="D549" s="4">
        <f>Table3[[#This Row],[Conversions]]/Table3[[#This Row],[Clicks]]</f>
        <v>0.16767413205769371</v>
      </c>
      <c r="E549" s="4">
        <f>(Table3[[#This Row],[Revenue Generated ($)]]-Table3[[#This Row],[Campaign Spend ($)]])/Table3[[#This Row],[Campaign Spend ($)]]</f>
        <v>3.5966989594546108</v>
      </c>
      <c r="F549" s="5">
        <f>Table3[[#This Row],[Campaign Spend ($)]]/Table3[[#This Row],[Engagements]]</f>
        <v>3.5961290322580643E-2</v>
      </c>
    </row>
    <row r="550" spans="1:6" x14ac:dyDescent="0.3">
      <c r="A550" t="s">
        <v>560</v>
      </c>
      <c r="B550" s="4">
        <f>Table3[[#This Row],[Engagements]]/Table3[[#This Row],[Impressions]]</f>
        <v>9.2959770114942525E-2</v>
      </c>
      <c r="C550" s="4">
        <f>Table3[[#This Row],[Clicks]]/Table3[[#This Row],[Impressions]]</f>
        <v>1.6549329501915708E-2</v>
      </c>
      <c r="D550" s="4">
        <f>Table3[[#This Row],[Conversions]]/Table3[[#This Row],[Clicks]]</f>
        <v>0.16767472145854434</v>
      </c>
      <c r="E550" s="4">
        <f>(Table3[[#This Row],[Revenue Generated ($)]]-Table3[[#This Row],[Campaign Spend ($)]])/Table3[[#This Row],[Campaign Spend ($)]]</f>
        <v>3.5967048710601719</v>
      </c>
      <c r="F550" s="5">
        <f>Table3[[#This Row],[Campaign Spend ($)]]/Table3[[#This Row],[Engagements]]</f>
        <v>3.5960844925296241E-2</v>
      </c>
    </row>
    <row r="551" spans="1:6" x14ac:dyDescent="0.3">
      <c r="A551" t="s">
        <v>561</v>
      </c>
      <c r="B551" s="4">
        <f>Table3[[#This Row],[Engagements]]/Table3[[#This Row],[Impressions]]</f>
        <v>9.296043982311461E-2</v>
      </c>
      <c r="C551" s="4">
        <f>Table3[[#This Row],[Clicks]]/Table3[[#This Row],[Impressions]]</f>
        <v>1.6549539858969762E-2</v>
      </c>
      <c r="D551" s="4">
        <f>Table3[[#This Row],[Conversions]]/Table3[[#This Row],[Clicks]]</f>
        <v>0.16767530873113309</v>
      </c>
      <c r="E551" s="4">
        <f>(Table3[[#This Row],[Revenue Generated ($)]]-Table3[[#This Row],[Campaign Spend ($)]])/Table3[[#This Row],[Campaign Spend ($)]]</f>
        <v>3.5967107615302107</v>
      </c>
      <c r="F551" s="5">
        <f>Table3[[#This Row],[Campaign Spend ($)]]/Table3[[#This Row],[Engagements]]</f>
        <v>3.5960401131396244E-2</v>
      </c>
    </row>
    <row r="552" spans="1:6" x14ac:dyDescent="0.3">
      <c r="A552" t="s">
        <v>562</v>
      </c>
      <c r="B552" s="4">
        <f>Table3[[#This Row],[Engagements]]/Table3[[#This Row],[Impressions]]</f>
        <v>9.2961107134335474E-2</v>
      </c>
      <c r="C552" s="4">
        <f>Table3[[#This Row],[Clicks]]/Table3[[#This Row],[Impressions]]</f>
        <v>1.654974946313529E-2</v>
      </c>
      <c r="D552" s="4">
        <f>Table3[[#This Row],[Conversions]]/Table3[[#This Row],[Clicks]]</f>
        <v>0.16767589388696655</v>
      </c>
      <c r="E552" s="4">
        <f>(Table3[[#This Row],[Revenue Generated ($)]]-Table3[[#This Row],[Campaign Spend ($)]])/Table3[[#This Row],[Campaign Spend ($)]]</f>
        <v>3.5967166309778729</v>
      </c>
      <c r="F552" s="5">
        <f>Table3[[#This Row],[Campaign Spend ($)]]/Table3[[#This Row],[Engagements]]</f>
        <v>3.595995893223819E-2</v>
      </c>
    </row>
    <row r="553" spans="1:6" x14ac:dyDescent="0.3">
      <c r="A553" t="s">
        <v>563</v>
      </c>
      <c r="B553" s="4">
        <f>Table3[[#This Row],[Engagements]]/Table3[[#This Row],[Impressions]]</f>
        <v>9.2961772061450523E-2</v>
      </c>
      <c r="C553" s="4">
        <f>Table3[[#This Row],[Clicks]]/Table3[[#This Row],[Impressions]]</f>
        <v>1.6549958318447064E-2</v>
      </c>
      <c r="D553" s="4">
        <f>Table3[[#This Row],[Conversions]]/Table3[[#This Row],[Clicks]]</f>
        <v>0.16767647693746851</v>
      </c>
      <c r="E553" s="4">
        <f>(Table3[[#This Row],[Revenue Generated ($)]]-Table3[[#This Row],[Campaign Spend ($)]])/Table3[[#This Row],[Campaign Spend ($)]]</f>
        <v>3.5967224795154968</v>
      </c>
      <c r="F553" s="5">
        <f>Table3[[#This Row],[Campaign Spend ($)]]/Table3[[#This Row],[Engagements]]</f>
        <v>3.5959518319241608E-2</v>
      </c>
    </row>
    <row r="554" spans="1:6" x14ac:dyDescent="0.3">
      <c r="A554" t="s">
        <v>564</v>
      </c>
      <c r="B554" s="4">
        <f>Table3[[#This Row],[Engagements]]/Table3[[#This Row],[Impressions]]</f>
        <v>9.2962434617213499E-2</v>
      </c>
      <c r="C554" s="4">
        <f>Table3[[#This Row],[Clicks]]/Table3[[#This Row],[Impressions]]</f>
        <v>1.6550166428911078E-2</v>
      </c>
      <c r="D554" s="4">
        <f>Table3[[#This Row],[Conversions]]/Table3[[#This Row],[Clicks]]</f>
        <v>0.16767705789398074</v>
      </c>
      <c r="E554" s="4">
        <f>(Table3[[#This Row],[Revenue Generated ($)]]-Table3[[#This Row],[Campaign Spend ($)]])/Table3[[#This Row],[Campaign Spend ($)]]</f>
        <v>3.5967283072546232</v>
      </c>
      <c r="F554" s="5">
        <f>Table3[[#This Row],[Campaign Spend ($)]]/Table3[[#This Row],[Engagements]]</f>
        <v>3.5959079283887467E-2</v>
      </c>
    </row>
    <row r="555" spans="1:6" x14ac:dyDescent="0.3">
      <c r="A555" t="s">
        <v>565</v>
      </c>
      <c r="B555" s="4">
        <f>Table3[[#This Row],[Engagements]]/Table3[[#This Row],[Impressions]]</f>
        <v>9.2963094814287411E-2</v>
      </c>
      <c r="C555" s="4">
        <f>Table3[[#This Row],[Clicks]]/Table3[[#This Row],[Impressions]]</f>
        <v>1.6550373798504808E-2</v>
      </c>
      <c r="D555" s="4">
        <f>Table3[[#This Row],[Conversions]]/Table3[[#This Row],[Clicks]]</f>
        <v>0.16767763676776368</v>
      </c>
      <c r="E555" s="4">
        <f>(Table3[[#This Row],[Revenue Generated ($)]]-Table3[[#This Row],[Campaign Spend ($)]])/Table3[[#This Row],[Campaign Spend ($)]]</f>
        <v>3.5967341143059994</v>
      </c>
      <c r="F555" s="5">
        <f>Table3[[#This Row],[Campaign Spend ($)]]/Table3[[#This Row],[Engagements]]</f>
        <v>3.5958641817717643E-2</v>
      </c>
    </row>
    <row r="556" spans="1:6" x14ac:dyDescent="0.3">
      <c r="A556" t="s">
        <v>566</v>
      </c>
      <c r="B556" s="4">
        <f>Table3[[#This Row],[Engagements]]/Table3[[#This Row],[Impressions]]</f>
        <v>9.2963752665245203E-2</v>
      </c>
      <c r="C556" s="4">
        <f>Table3[[#This Row],[Clicks]]/Table3[[#This Row],[Impressions]]</f>
        <v>1.6550580431177447E-2</v>
      </c>
      <c r="D556" s="4">
        <f>Table3[[#This Row],[Conversions]]/Table3[[#This Row],[Clicks]]</f>
        <v>0.16767821356999713</v>
      </c>
      <c r="E556" s="4">
        <f>(Table3[[#This Row],[Revenue Generated ($)]]-Table3[[#This Row],[Campaign Spend ($)]])/Table3[[#This Row],[Campaign Spend ($)]]</f>
        <v>3.596739900779589</v>
      </c>
      <c r="F556" s="5">
        <f>Table3[[#This Row],[Campaign Spend ($)]]/Table3[[#This Row],[Engagements]]</f>
        <v>3.5958205912334354E-2</v>
      </c>
    </row>
    <row r="557" spans="1:6" x14ac:dyDescent="0.3">
      <c r="A557" t="s">
        <v>567</v>
      </c>
      <c r="B557" s="4">
        <f>Table3[[#This Row],[Engagements]]/Table3[[#This Row],[Impressions]]</f>
        <v>9.2964408182570651E-2</v>
      </c>
      <c r="C557" s="4">
        <f>Table3[[#This Row],[Clicks]]/Table3[[#This Row],[Impressions]]</f>
        <v>1.6550786330850182E-2</v>
      </c>
      <c r="D557" s="4">
        <f>Table3[[#This Row],[Conversions]]/Table3[[#This Row],[Clicks]]</f>
        <v>0.1676787883117811</v>
      </c>
      <c r="E557" s="4">
        <f>(Table3[[#This Row],[Revenue Generated ($)]]-Table3[[#This Row],[Campaign Spend ($)]])/Table3[[#This Row],[Campaign Spend ($)]]</f>
        <v>3.5967456667845772</v>
      </c>
      <c r="F557" s="5">
        <f>Table3[[#This Row],[Campaign Spend ($)]]/Table3[[#This Row],[Engagements]]</f>
        <v>3.5957771559399644E-2</v>
      </c>
    </row>
    <row r="558" spans="1:6" x14ac:dyDescent="0.3">
      <c r="A558" t="s">
        <v>568</v>
      </c>
      <c r="B558" s="4">
        <f>Table3[[#This Row],[Engagements]]/Table3[[#This Row],[Impressions]]</f>
        <v>9.2965061378659106E-2</v>
      </c>
      <c r="C558" s="4">
        <f>Table3[[#This Row],[Clicks]]/Table3[[#This Row],[Impressions]]</f>
        <v>1.655099150141643E-2</v>
      </c>
      <c r="D558" s="4">
        <f>Table3[[#This Row],[Conversions]]/Table3[[#This Row],[Clicks]]</f>
        <v>0.16767936100413636</v>
      </c>
      <c r="E558" s="4">
        <f>(Table3[[#This Row],[Revenue Generated ($)]]-Table3[[#This Row],[Campaign Spend ($)]])/Table3[[#This Row],[Campaign Spend ($)]]</f>
        <v>3.5967514124293785</v>
      </c>
      <c r="F558" s="5">
        <f>Table3[[#This Row],[Campaign Spend ($)]]/Table3[[#This Row],[Engagements]]</f>
        <v>3.5957338750634837E-2</v>
      </c>
    </row>
    <row r="559" spans="1:6" x14ac:dyDescent="0.3">
      <c r="A559" t="s">
        <v>569</v>
      </c>
      <c r="B559" s="4">
        <f>Table3[[#This Row],[Engagements]]/Table3[[#This Row],[Impressions]]</f>
        <v>9.2965712265818304E-2</v>
      </c>
      <c r="C559" s="4">
        <f>Table3[[#This Row],[Clicks]]/Table3[[#This Row],[Impressions]]</f>
        <v>1.6551195946742075E-2</v>
      </c>
      <c r="D559" s="4">
        <f>Table3[[#This Row],[Conversions]]/Table3[[#This Row],[Clicks]]</f>
        <v>0.16767993165800527</v>
      </c>
      <c r="E559" s="4">
        <f>(Table3[[#This Row],[Revenue Generated ($)]]-Table3[[#This Row],[Campaign Spend ($)]])/Table3[[#This Row],[Campaign Spend ($)]]</f>
        <v>3.5967571378216427</v>
      </c>
      <c r="F559" s="5">
        <f>Table3[[#This Row],[Campaign Spend ($)]]/Table3[[#This Row],[Engagements]]</f>
        <v>3.5956907477820023E-2</v>
      </c>
    </row>
    <row r="560" spans="1:6" x14ac:dyDescent="0.3">
      <c r="A560" t="s">
        <v>570</v>
      </c>
      <c r="B560" s="4">
        <f>Table3[[#This Row],[Engagements]]/Table3[[#This Row],[Impressions]]</f>
        <v>9.2966360856269109E-2</v>
      </c>
      <c r="C560" s="4">
        <f>Table3[[#This Row],[Clicks]]/Table3[[#This Row],[Impressions]]</f>
        <v>1.6551399670665726E-2</v>
      </c>
      <c r="D560" s="4">
        <f>Table3[[#This Row],[Conversions]]/Table3[[#This Row],[Clicks]]</f>
        <v>0.16768050028425241</v>
      </c>
      <c r="E560" s="4">
        <f>(Table3[[#This Row],[Revenue Generated ($)]]-Table3[[#This Row],[Campaign Spend ($)]])/Table3[[#This Row],[Campaign Spend ($)]]</f>
        <v>3.5967628430682619</v>
      </c>
      <c r="F560" s="5">
        <f>Table3[[#This Row],[Campaign Spend ($)]]/Table3[[#This Row],[Engagements]]</f>
        <v>3.5956477732793521E-2</v>
      </c>
    </row>
    <row r="561" spans="1:6" x14ac:dyDescent="0.3">
      <c r="A561" t="s">
        <v>571</v>
      </c>
      <c r="B561" s="4">
        <f>Table3[[#This Row],[Engagements]]/Table3[[#This Row],[Impressions]]</f>
        <v>9.2967007162146301E-2</v>
      </c>
      <c r="C561" s="4">
        <f>Table3[[#This Row],[Clicks]]/Table3[[#This Row],[Impressions]]</f>
        <v>1.6551602676998942E-2</v>
      </c>
      <c r="D561" s="4">
        <f>Table3[[#This Row],[Conversions]]/Table3[[#This Row],[Clicks]]</f>
        <v>0.16768106689366533</v>
      </c>
      <c r="E561" s="4">
        <f>(Table3[[#This Row],[Revenue Generated ($)]]-Table3[[#This Row],[Campaign Spend ($)]])/Table3[[#This Row],[Campaign Spend ($)]]</f>
        <v>3.5967685282753776</v>
      </c>
      <c r="F561" s="5">
        <f>Table3[[#This Row],[Campaign Spend ($)]]/Table3[[#This Row],[Engagements]]</f>
        <v>3.5956049507451376E-2</v>
      </c>
    </row>
    <row r="562" spans="1:6" x14ac:dyDescent="0.3">
      <c r="A562" t="s">
        <v>572</v>
      </c>
      <c r="B562" s="4">
        <f>Table3[[#This Row],[Engagements]]/Table3[[#This Row],[Impressions]]</f>
        <v>9.2967651195499296E-2</v>
      </c>
      <c r="C562" s="4">
        <f>Table3[[#This Row],[Clicks]]/Table3[[#This Row],[Impressions]]</f>
        <v>1.655180496952649E-2</v>
      </c>
      <c r="D562" s="4">
        <f>Table3[[#This Row],[Conversions]]/Table3[[#This Row],[Clicks]]</f>
        <v>0.16768163149695511</v>
      </c>
      <c r="E562" s="4">
        <f>(Table3[[#This Row],[Revenue Generated ($)]]-Table3[[#This Row],[Campaign Spend ($)]])/Table3[[#This Row],[Campaign Spend ($)]]</f>
        <v>3.596774193548387</v>
      </c>
      <c r="F562" s="5">
        <f>Table3[[#This Row],[Campaign Spend ($)]]/Table3[[#This Row],[Engagements]]</f>
        <v>3.5955622793746846E-2</v>
      </c>
    </row>
    <row r="563" spans="1:6" x14ac:dyDescent="0.3">
      <c r="A563" t="s">
        <v>573</v>
      </c>
      <c r="B563" s="4">
        <f>Table3[[#This Row],[Engagements]]/Table3[[#This Row],[Impressions]]</f>
        <v>9.2968292968292968E-2</v>
      </c>
      <c r="C563" s="4">
        <f>Table3[[#This Row],[Clicks]]/Table3[[#This Row],[Impressions]]</f>
        <v>1.6552006552006553E-2</v>
      </c>
      <c r="D563" s="4">
        <f>Table3[[#This Row],[Conversions]]/Table3[[#This Row],[Clicks]]</f>
        <v>0.16768219410475718</v>
      </c>
      <c r="E563" s="4">
        <f>(Table3[[#This Row],[Revenue Generated ($)]]-Table3[[#This Row],[Campaign Spend ($)]])/Table3[[#This Row],[Campaign Spend ($)]]</f>
        <v>3.5967798389919494</v>
      </c>
      <c r="F563" s="5">
        <f>Table3[[#This Row],[Campaign Spend ($)]]/Table3[[#This Row],[Engagements]]</f>
        <v>3.595519758368991E-2</v>
      </c>
    </row>
    <row r="564" spans="1:6" x14ac:dyDescent="0.3">
      <c r="A564" t="s">
        <v>574</v>
      </c>
      <c r="B564" s="4">
        <f>Table3[[#This Row],[Engagements]]/Table3[[#This Row],[Impressions]]</f>
        <v>9.2968932492408313E-2</v>
      </c>
      <c r="C564" s="4">
        <f>Table3[[#This Row],[Clicks]]/Table3[[#This Row],[Impressions]]</f>
        <v>1.6552207428170988E-2</v>
      </c>
      <c r="D564" s="4">
        <f>Table3[[#This Row],[Conversions]]/Table3[[#This Row],[Clicks]]</f>
        <v>0.16768275472763194</v>
      </c>
      <c r="E564" s="4">
        <f>(Table3[[#This Row],[Revenue Generated ($)]]-Table3[[#This Row],[Campaign Spend ($)]])/Table3[[#This Row],[Campaign Spend ($)]]</f>
        <v>3.5967854647099928</v>
      </c>
      <c r="F564" s="5">
        <f>Table3[[#This Row],[Campaign Spend ($)]]/Table3[[#This Row],[Engagements]]</f>
        <v>3.5954773869346736E-2</v>
      </c>
    </row>
    <row r="565" spans="1:6" x14ac:dyDescent="0.3">
      <c r="A565" t="s">
        <v>575</v>
      </c>
      <c r="B565" s="4">
        <f>Table3[[#This Row],[Engagements]]/Table3[[#This Row],[Impressions]]</f>
        <v>9.2969569779643227E-2</v>
      </c>
      <c r="C565" s="4">
        <f>Table3[[#This Row],[Clicks]]/Table3[[#This Row],[Impressions]]</f>
        <v>1.6552407601725546E-2</v>
      </c>
      <c r="D565" s="4">
        <f>Table3[[#This Row],[Conversions]]/Table3[[#This Row],[Clicks]]</f>
        <v>0.16768331337606537</v>
      </c>
      <c r="E565" s="4">
        <f>(Table3[[#This Row],[Revenue Generated ($)]]-Table3[[#This Row],[Campaign Spend ($)]])/Table3[[#This Row],[Campaign Spend ($)]]</f>
        <v>3.5967910708057205</v>
      </c>
      <c r="F565" s="5">
        <f>Table3[[#This Row],[Campaign Spend ($)]]/Table3[[#This Row],[Engagements]]</f>
        <v>3.5954351642839229E-2</v>
      </c>
    </row>
    <row r="566" spans="1:6" x14ac:dyDescent="0.3">
      <c r="A566" t="s">
        <v>576</v>
      </c>
      <c r="B566" s="4">
        <f>Table3[[#This Row],[Engagements]]/Table3[[#This Row],[Impressions]]</f>
        <v>9.2970204841713228E-2</v>
      </c>
      <c r="C566" s="4">
        <f>Table3[[#This Row],[Clicks]]/Table3[[#This Row],[Impressions]]</f>
        <v>1.6552607076350093E-2</v>
      </c>
      <c r="D566" s="4">
        <f>Table3[[#This Row],[Conversions]]/Table3[[#This Row],[Clicks]]</f>
        <v>0.1676838700604697</v>
      </c>
      <c r="E566" s="4">
        <f>(Table3[[#This Row],[Revenue Generated ($)]]-Table3[[#This Row],[Campaign Spend ($)]])/Table3[[#This Row],[Campaign Spend ($)]]</f>
        <v>3.5967966573816157</v>
      </c>
      <c r="F566" s="5">
        <f>Table3[[#This Row],[Campaign Spend ($)]]/Table3[[#This Row],[Engagements]]</f>
        <v>3.5953930896344515E-2</v>
      </c>
    </row>
    <row r="567" spans="1:6" x14ac:dyDescent="0.3">
      <c r="A567" t="s">
        <v>577</v>
      </c>
      <c r="B567" s="4">
        <f>Table3[[#This Row],[Engagements]]/Table3[[#This Row],[Impressions]]</f>
        <v>9.297083769025212E-2</v>
      </c>
      <c r="C567" s="4">
        <f>Table3[[#This Row],[Clicks]]/Table3[[#This Row],[Impressions]]</f>
        <v>1.6552805855698849E-2</v>
      </c>
      <c r="D567" s="4">
        <f>Table3[[#This Row],[Conversions]]/Table3[[#This Row],[Clicks]]</f>
        <v>0.16768442479118412</v>
      </c>
      <c r="E567" s="4">
        <f>(Table3[[#This Row],[Revenue Generated ($)]]-Table3[[#This Row],[Campaign Spend ($)]])/Table3[[#This Row],[Campaign Spend ($)]]</f>
        <v>3.5968022245394509</v>
      </c>
      <c r="F567" s="5">
        <f>Table3[[#This Row],[Campaign Spend ($)]]/Table3[[#This Row],[Engagements]]</f>
        <v>3.5953511622094474E-2</v>
      </c>
    </row>
    <row r="568" spans="1:6" x14ac:dyDescent="0.3">
      <c r="A568" t="s">
        <v>578</v>
      </c>
      <c r="B568" s="4">
        <f>Table3[[#This Row],[Engagements]]/Table3[[#This Row],[Impressions]]</f>
        <v>9.2971468336812801E-2</v>
      </c>
      <c r="C568" s="4">
        <f>Table3[[#This Row],[Clicks]]/Table3[[#This Row],[Impressions]]</f>
        <v>1.6553003943400604E-2</v>
      </c>
      <c r="D568" s="4">
        <f>Table3[[#This Row],[Conversions]]/Table3[[#This Row],[Clicks]]</f>
        <v>0.16768497757847534</v>
      </c>
      <c r="E568" s="4">
        <f>(Table3[[#This Row],[Revenue Generated ($)]]-Table3[[#This Row],[Campaign Spend ($)]])/Table3[[#This Row],[Campaign Spend ($)]]</f>
        <v>3.5968077723802914</v>
      </c>
      <c r="F568" s="5">
        <f>Table3[[#This Row],[Campaign Spend ($)]]/Table3[[#This Row],[Engagements]]</f>
        <v>3.5953093812375249E-2</v>
      </c>
    </row>
    <row r="569" spans="1:6" x14ac:dyDescent="0.3">
      <c r="A569" t="s">
        <v>579</v>
      </c>
      <c r="B569" s="4">
        <f>Table3[[#This Row],[Engagements]]/Table3[[#This Row],[Impressions]]</f>
        <v>9.29720967928679E-2</v>
      </c>
      <c r="C569" s="4">
        <f>Table3[[#This Row],[Clicks]]/Table3[[#This Row],[Impressions]]</f>
        <v>1.6553201343058932E-2</v>
      </c>
      <c r="D569" s="4">
        <f>Table3[[#This Row],[Conversions]]/Table3[[#This Row],[Clicks]]</f>
        <v>0.16768552843253828</v>
      </c>
      <c r="E569" s="4">
        <f>(Table3[[#This Row],[Revenue Generated ($)]]-Table3[[#This Row],[Campaign Spend ($)]])/Table3[[#This Row],[Campaign Spend ($)]]</f>
        <v>3.5968133010045031</v>
      </c>
      <c r="F569" s="5">
        <f>Table3[[#This Row],[Campaign Spend ($)]]/Table3[[#This Row],[Engagements]]</f>
        <v>3.5952677459526773E-2</v>
      </c>
    </row>
    <row r="570" spans="1:6" x14ac:dyDescent="0.3">
      <c r="A570" t="s">
        <v>580</v>
      </c>
      <c r="B570" s="4">
        <f>Table3[[#This Row],[Engagements]]/Table3[[#This Row],[Impressions]]</f>
        <v>9.2972723069810442E-2</v>
      </c>
      <c r="C570" s="4">
        <f>Table3[[#This Row],[Clicks]]/Table3[[#This Row],[Impressions]]</f>
        <v>1.6553398058252428E-2</v>
      </c>
      <c r="D570" s="4">
        <f>Table3[[#This Row],[Conversions]]/Table3[[#This Row],[Clicks]]</f>
        <v>0.16768607736349672</v>
      </c>
      <c r="E570" s="4">
        <f>(Table3[[#This Row],[Revenue Generated ($)]]-Table3[[#This Row],[Campaign Spend ($)]])/Table3[[#This Row],[Campaign Spend ($)]]</f>
        <v>3.5968188105117567</v>
      </c>
      <c r="F570" s="5">
        <f>Table3[[#This Row],[Campaign Spend ($)]]/Table3[[#This Row],[Engagements]]</f>
        <v>3.5952262555942319E-2</v>
      </c>
    </row>
    <row r="571" spans="1:6" x14ac:dyDescent="0.3">
      <c r="A571" t="s">
        <v>581</v>
      </c>
      <c r="B571" s="4">
        <f>Table3[[#This Row],[Engagements]]/Table3[[#This Row],[Impressions]]</f>
        <v>9.2973347178954655E-2</v>
      </c>
      <c r="C571" s="4">
        <f>Table3[[#This Row],[Clicks]]/Table3[[#This Row],[Impressions]]</f>
        <v>1.6553594092534901E-2</v>
      </c>
      <c r="D571" s="4">
        <f>Table3[[#This Row],[Conversions]]/Table3[[#This Row],[Clicks]]</f>
        <v>0.16768662438140378</v>
      </c>
      <c r="E571" s="4">
        <f>(Table3[[#This Row],[Revenue Generated ($)]]-Table3[[#This Row],[Campaign Spend ($)]])/Table3[[#This Row],[Campaign Spend ($)]]</f>
        <v>3.5968243010010355</v>
      </c>
      <c r="F571" s="5">
        <f>Table3[[#This Row],[Campaign Spend ($)]]/Table3[[#This Row],[Engagements]]</f>
        <v>3.5951849094068004E-2</v>
      </c>
    </row>
    <row r="572" spans="1:6" x14ac:dyDescent="0.3">
      <c r="A572" t="s">
        <v>582</v>
      </c>
      <c r="B572" s="4">
        <f>Table3[[#This Row],[Engagements]]/Table3[[#This Row],[Impressions]]</f>
        <v>9.2973969131536507E-2</v>
      </c>
      <c r="C572" s="4">
        <f>Table3[[#This Row],[Clicks]]/Table3[[#This Row],[Impressions]]</f>
        <v>1.6553789449435613E-2</v>
      </c>
      <c r="D572" s="4">
        <f>Table3[[#This Row],[Conversions]]/Table3[[#This Row],[Clicks]]</f>
        <v>0.16768716949624268</v>
      </c>
      <c r="E572" s="4">
        <f>(Table3[[#This Row],[Revenue Generated ($)]]-Table3[[#This Row],[Campaign Spend ($)]])/Table3[[#This Row],[Campaign Spend ($)]]</f>
        <v>3.5968297725706408</v>
      </c>
      <c r="F572" s="5">
        <f>Table3[[#This Row],[Campaign Spend ($)]]/Table3[[#This Row],[Engagements]]</f>
        <v>3.5951437066402379E-2</v>
      </c>
    </row>
    <row r="573" spans="1:6" x14ac:dyDescent="0.3">
      <c r="A573" t="s">
        <v>583</v>
      </c>
      <c r="B573" s="4">
        <f>Table3[[#This Row],[Engagements]]/Table3[[#This Row],[Impressions]]</f>
        <v>9.2974588938714506E-2</v>
      </c>
      <c r="C573" s="4">
        <f>Table3[[#This Row],[Clicks]]/Table3[[#This Row],[Impressions]]</f>
        <v>1.6553984132459468E-2</v>
      </c>
      <c r="D573" s="4">
        <f>Table3[[#This Row],[Conversions]]/Table3[[#This Row],[Clicks]]</f>
        <v>0.16768771271792735</v>
      </c>
      <c r="E573" s="4">
        <f>(Table3[[#This Row],[Revenue Generated ($)]]-Table3[[#This Row],[Campaign Spend ($)]])/Table3[[#This Row],[Campaign Spend ($)]]</f>
        <v>3.5968352253181974</v>
      </c>
      <c r="F573" s="5">
        <f>Table3[[#This Row],[Campaign Spend ($)]]/Table3[[#This Row],[Engagements]]</f>
        <v>3.5951026465495917E-2</v>
      </c>
    </row>
    <row r="574" spans="1:6" x14ac:dyDescent="0.3">
      <c r="A574" t="s">
        <v>584</v>
      </c>
      <c r="B574" s="4">
        <f>Table3[[#This Row],[Engagements]]/Table3[[#This Row],[Impressions]]</f>
        <v>9.2975206611570244E-2</v>
      </c>
      <c r="C574" s="4">
        <f>Table3[[#This Row],[Clicks]]/Table3[[#This Row],[Impressions]]</f>
        <v>1.6554178145087237E-2</v>
      </c>
      <c r="D574" s="4">
        <f>Table3[[#This Row],[Conversions]]/Table3[[#This Row],[Clicks]]</f>
        <v>0.16768825405630286</v>
      </c>
      <c r="E574" s="4">
        <f>(Table3[[#This Row],[Revenue Generated ($)]]-Table3[[#This Row],[Campaign Spend ($)]])/Table3[[#This Row],[Campaign Spend ($)]]</f>
        <v>3.5968406593406592</v>
      </c>
      <c r="F574" s="5">
        <f>Table3[[#This Row],[Campaign Spend ($)]]/Table3[[#This Row],[Engagements]]</f>
        <v>3.5950617283950617E-2</v>
      </c>
    </row>
    <row r="575" spans="1:6" x14ac:dyDescent="0.3">
      <c r="A575" t="s">
        <v>585</v>
      </c>
      <c r="B575" s="4">
        <f>Table3[[#This Row],[Engagements]]/Table3[[#This Row],[Impressions]]</f>
        <v>9.2975822161109195E-2</v>
      </c>
      <c r="C575" s="4">
        <f>Table3[[#This Row],[Clicks]]/Table3[[#This Row],[Impressions]]</f>
        <v>1.6554371490775755E-2</v>
      </c>
      <c r="D575" s="4">
        <f>Table3[[#This Row],[Conversions]]/Table3[[#This Row],[Clicks]]</f>
        <v>0.16768879352114627</v>
      </c>
      <c r="E575" s="4">
        <f>(Table3[[#This Row],[Revenue Generated ($)]]-Table3[[#This Row],[Campaign Spend ($)]])/Table3[[#This Row],[Campaign Spend ($)]]</f>
        <v>3.5968460747343163</v>
      </c>
      <c r="F575" s="5">
        <f>Table3[[#This Row],[Campaign Spend ($)]]/Table3[[#This Row],[Engagements]]</f>
        <v>3.5950209514419525E-2</v>
      </c>
    </row>
    <row r="576" spans="1:6" x14ac:dyDescent="0.3">
      <c r="A576" t="s">
        <v>586</v>
      </c>
      <c r="B576" s="4">
        <f>Table3[[#This Row],[Engagements]]/Table3[[#This Row],[Impressions]]</f>
        <v>9.297643559826127E-2</v>
      </c>
      <c r="C576" s="4">
        <f>Table3[[#This Row],[Clicks]]/Table3[[#This Row],[Impressions]]</f>
        <v>1.6554564172958135E-2</v>
      </c>
      <c r="D576" s="4">
        <f>Table3[[#This Row],[Conversions]]/Table3[[#This Row],[Clicks]]</f>
        <v>0.16768933112216694</v>
      </c>
      <c r="E576" s="4">
        <f>(Table3[[#This Row],[Revenue Generated ($)]]-Table3[[#This Row],[Campaign Spend ($)]])/Table3[[#This Row],[Campaign Spend ($)]]</f>
        <v>3.5968514715947979</v>
      </c>
      <c r="F576" s="5">
        <f>Table3[[#This Row],[Campaign Spend ($)]]/Table3[[#This Row],[Engagements]]</f>
        <v>3.5949803149606302E-2</v>
      </c>
    </row>
    <row r="577" spans="1:6" x14ac:dyDescent="0.3">
      <c r="A577" t="s">
        <v>587</v>
      </c>
      <c r="B577" s="4">
        <f>Table3[[#This Row],[Engagements]]/Table3[[#This Row],[Impressions]]</f>
        <v>9.2977046933881466E-2</v>
      </c>
      <c r="C577" s="4">
        <f>Table3[[#This Row],[Clicks]]/Table3[[#This Row],[Impressions]]</f>
        <v>1.6554756195043964E-2</v>
      </c>
      <c r="D577" s="4">
        <f>Table3[[#This Row],[Conversions]]/Table3[[#This Row],[Clicks]]</f>
        <v>0.16768986686900739</v>
      </c>
      <c r="E577" s="4">
        <f>(Table3[[#This Row],[Revenue Generated ($)]]-Table3[[#This Row],[Campaign Spend ($)]])/Table3[[#This Row],[Campaign Spend ($)]]</f>
        <v>3.5968568500170823</v>
      </c>
      <c r="F577" s="5">
        <f>Table3[[#This Row],[Campaign Spend ($)]]/Table3[[#This Row],[Engagements]]</f>
        <v>3.5949398182264801E-2</v>
      </c>
    </row>
    <row r="578" spans="1:6" x14ac:dyDescent="0.3">
      <c r="A578" t="s">
        <v>588</v>
      </c>
      <c r="B578" s="4">
        <f>Table3[[#This Row],[Engagements]]/Table3[[#This Row],[Impressions]]</f>
        <v>9.2977656178750576E-2</v>
      </c>
      <c r="C578" s="4">
        <f>Table3[[#This Row],[Clicks]]/Table3[[#This Row],[Impressions]]</f>
        <v>1.6554947560419517E-2</v>
      </c>
      <c r="D578" s="4">
        <f>Table3[[#This Row],[Conversions]]/Table3[[#This Row],[Clicks]]</f>
        <v>0.16769040077124364</v>
      </c>
      <c r="E578" s="4">
        <f>(Table3[[#This Row],[Revenue Generated ($)]]-Table3[[#This Row],[Campaign Spend ($)]])/Table3[[#This Row],[Campaign Spend ($)]]</f>
        <v>3.5968622100954981</v>
      </c>
      <c r="F578" s="5">
        <f>Table3[[#This Row],[Campaign Spend ($)]]/Table3[[#This Row],[Engagements]]</f>
        <v>3.5948994605198625E-2</v>
      </c>
    </row>
    <row r="579" spans="1:6" x14ac:dyDescent="0.3">
      <c r="A579" t="s">
        <v>589</v>
      </c>
      <c r="B579" s="4">
        <f>Table3[[#This Row],[Engagements]]/Table3[[#This Row],[Impressions]]</f>
        <v>9.2978263343575743E-2</v>
      </c>
      <c r="C579" s="4">
        <f>Table3[[#This Row],[Clicks]]/Table3[[#This Row],[Impressions]]</f>
        <v>1.6555138272447933E-2</v>
      </c>
      <c r="D579" s="4">
        <f>Table3[[#This Row],[Conversions]]/Table3[[#This Row],[Clicks]]</f>
        <v>0.16769093283838593</v>
      </c>
      <c r="E579" s="4">
        <f>(Table3[[#This Row],[Revenue Generated ($)]]-Table3[[#This Row],[Campaign Spend ($)]])/Table3[[#This Row],[Campaign Spend ($)]]</f>
        <v>3.5968675519237316</v>
      </c>
      <c r="F579" s="5">
        <f>Table3[[#This Row],[Campaign Spend ($)]]/Table3[[#This Row],[Engagements]]</f>
        <v>3.5948592411260707E-2</v>
      </c>
    </row>
    <row r="580" spans="1:6" x14ac:dyDescent="0.3">
      <c r="A580" t="s">
        <v>590</v>
      </c>
      <c r="B580" s="4">
        <f>Table3[[#This Row],[Engagements]]/Table3[[#This Row],[Impressions]]</f>
        <v>9.2978868438991141E-2</v>
      </c>
      <c r="C580" s="4">
        <f>Table3[[#This Row],[Clicks]]/Table3[[#This Row],[Impressions]]</f>
        <v>1.6555328334469439E-2</v>
      </c>
      <c r="D580" s="4">
        <f>Table3[[#This Row],[Conversions]]/Table3[[#This Row],[Clicks]]</f>
        <v>0.16769146307987923</v>
      </c>
      <c r="E580" s="4">
        <f>(Table3[[#This Row],[Revenue Generated ($)]]-Table3[[#This Row],[Campaign Spend ($)]])/Table3[[#This Row],[Campaign Spend ($)]]</f>
        <v>3.5968728755948334</v>
      </c>
      <c r="F580" s="5">
        <f>Table3[[#This Row],[Campaign Spend ($)]]/Table3[[#This Row],[Engagements]]</f>
        <v>3.5948191593352885E-2</v>
      </c>
    </row>
    <row r="581" spans="1:6" x14ac:dyDescent="0.3">
      <c r="A581" t="s">
        <v>591</v>
      </c>
      <c r="B581" s="4">
        <f>Table3[[#This Row],[Engagements]]/Table3[[#This Row],[Impressions]]</f>
        <v>9.2979471475558587E-2</v>
      </c>
      <c r="C581" s="4">
        <f>Table3[[#This Row],[Clicks]]/Table3[[#This Row],[Impressions]]</f>
        <v>1.6555517749801518E-2</v>
      </c>
      <c r="D581" s="4">
        <f>Table3[[#This Row],[Conversions]]/Table3[[#This Row],[Clicks]]</f>
        <v>0.16769199150510378</v>
      </c>
      <c r="E581" s="4">
        <f>(Table3[[#This Row],[Revenue Generated ($)]]-Table3[[#This Row],[Campaign Spend ($)]])/Table3[[#This Row],[Campaign Spend ($)]]</f>
        <v>3.5968781812012214</v>
      </c>
      <c r="F581" s="5">
        <f>Table3[[#This Row],[Campaign Spend ($)]]/Table3[[#This Row],[Engagements]]</f>
        <v>3.5947792144425471E-2</v>
      </c>
    </row>
    <row r="582" spans="1:6" x14ac:dyDescent="0.3">
      <c r="A582" t="s">
        <v>592</v>
      </c>
      <c r="B582" s="4">
        <f>Table3[[#This Row],[Engagements]]/Table3[[#This Row],[Impressions]]</f>
        <v>9.2980072463768118E-2</v>
      </c>
      <c r="C582" s="4">
        <f>Table3[[#This Row],[Clicks]]/Table3[[#This Row],[Impressions]]</f>
        <v>1.6555706521739131E-2</v>
      </c>
      <c r="D582" s="4">
        <f>Table3[[#This Row],[Conversions]]/Table3[[#This Row],[Clicks]]</f>
        <v>0.16769251812337574</v>
      </c>
      <c r="E582" s="4">
        <f>(Table3[[#This Row],[Revenue Generated ($)]]-Table3[[#This Row],[Campaign Spend ($)]])/Table3[[#This Row],[Campaign Spend ($)]]</f>
        <v>3.5968834688346885</v>
      </c>
      <c r="F582" s="5">
        <f>Table3[[#This Row],[Campaign Spend ($)]]/Table3[[#This Row],[Engagements]]</f>
        <v>3.5947394057476864E-2</v>
      </c>
    </row>
    <row r="583" spans="1:6" x14ac:dyDescent="0.3">
      <c r="A583" t="s">
        <v>593</v>
      </c>
      <c r="B583" s="4">
        <f>Table3[[#This Row],[Engagements]]/Table3[[#This Row],[Impressions]]</f>
        <v>9.2980671414038651E-2</v>
      </c>
      <c r="C583" s="4">
        <f>Table3[[#This Row],[Clicks]]/Table3[[#This Row],[Impressions]]</f>
        <v>1.6555894653554878E-2</v>
      </c>
      <c r="D583" s="4">
        <f>Table3[[#This Row],[Conversions]]/Table3[[#This Row],[Clicks]]</f>
        <v>0.16769304294394757</v>
      </c>
      <c r="E583" s="4">
        <f>(Table3[[#This Row],[Revenue Generated ($)]]-Table3[[#This Row],[Campaign Spend ($)]])/Table3[[#This Row],[Campaign Spend ($)]]</f>
        <v>3.5968887385864052</v>
      </c>
      <c r="F583" s="5">
        <f>Table3[[#This Row],[Campaign Spend ($)]]/Table3[[#This Row],[Engagements]]</f>
        <v>3.5946997325553127E-2</v>
      </c>
    </row>
    <row r="584" spans="1:6" x14ac:dyDescent="0.3">
      <c r="A584" t="s">
        <v>594</v>
      </c>
      <c r="B584" s="4">
        <f>Table3[[#This Row],[Engagements]]/Table3[[#This Row],[Impressions]]</f>
        <v>9.2981268336718575E-2</v>
      </c>
      <c r="C584" s="4">
        <f>Table3[[#This Row],[Clicks]]/Table3[[#This Row],[Impressions]]</f>
        <v>1.6556082148499209E-2</v>
      </c>
      <c r="D584" s="4">
        <f>Table3[[#This Row],[Conversions]]/Table3[[#This Row],[Clicks]]</f>
        <v>0.16769356597600873</v>
      </c>
      <c r="E584" s="4">
        <f>(Table3[[#This Row],[Revenue Generated ($)]]-Table3[[#This Row],[Campaign Spend ($)]])/Table3[[#This Row],[Campaign Spend ($)]]</f>
        <v>3.5968939905469277</v>
      </c>
      <c r="F584" s="5">
        <f>Table3[[#This Row],[Campaign Spend ($)]]/Table3[[#This Row],[Engagements]]</f>
        <v>3.594660194174757E-2</v>
      </c>
    </row>
    <row r="585" spans="1:6" x14ac:dyDescent="0.3">
      <c r="A585" t="s">
        <v>595</v>
      </c>
      <c r="B585" s="4">
        <f>Table3[[#This Row],[Engagements]]/Table3[[#This Row],[Impressions]]</f>
        <v>9.2981863242086293E-2</v>
      </c>
      <c r="C585" s="4">
        <f>Table3[[#This Row],[Clicks]]/Table3[[#This Row],[Impressions]]</f>
        <v>1.6556269009800607E-2</v>
      </c>
      <c r="D585" s="4">
        <f>Table3[[#This Row],[Conversions]]/Table3[[#This Row],[Clicks]]</f>
        <v>0.16769408722868612</v>
      </c>
      <c r="E585" s="4">
        <f>(Table3[[#This Row],[Revenue Generated ($)]]-Table3[[#This Row],[Campaign Spend ($)]])/Table3[[#This Row],[Campaign Spend ($)]]</f>
        <v>3.5968992248062017</v>
      </c>
      <c r="F585" s="5">
        <f>Table3[[#This Row],[Campaign Spend ($)]]/Table3[[#This Row],[Engagements]]</f>
        <v>3.5946207899200389E-2</v>
      </c>
    </row>
    <row r="586" spans="1:6" x14ac:dyDescent="0.3">
      <c r="A586" t="s">
        <v>596</v>
      </c>
      <c r="B586" s="4">
        <f>Table3[[#This Row],[Engagements]]/Table3[[#This Row],[Impressions]]</f>
        <v>9.2982456140350875E-2</v>
      </c>
      <c r="C586" s="4">
        <f>Table3[[#This Row],[Clicks]]/Table3[[#This Row],[Impressions]]</f>
        <v>1.6556455240665766E-2</v>
      </c>
      <c r="D586" s="4">
        <f>Table3[[#This Row],[Conversions]]/Table3[[#This Row],[Clicks]]</f>
        <v>0.16769460671104469</v>
      </c>
      <c r="E586" s="4">
        <f>(Table3[[#This Row],[Revenue Generated ($)]]-Table3[[#This Row],[Campaign Spend ($)]])/Table3[[#This Row],[Campaign Spend ($)]]</f>
        <v>3.5969044414535665</v>
      </c>
      <c r="F586" s="5">
        <f>Table3[[#This Row],[Campaign Spend ($)]]/Table3[[#This Row],[Engagements]]</f>
        <v>3.5945815191098213E-2</v>
      </c>
    </row>
    <row r="587" spans="1:6" x14ac:dyDescent="0.3">
      <c r="A587" t="s">
        <v>597</v>
      </c>
      <c r="B587" s="4">
        <f>Table3[[#This Row],[Engagements]]/Table3[[#This Row],[Impressions]]</f>
        <v>9.2983047041652639E-2</v>
      </c>
      <c r="C587" s="4">
        <f>Table3[[#This Row],[Clicks]]/Table3[[#This Row],[Impressions]]</f>
        <v>1.6556640844279779E-2</v>
      </c>
      <c r="D587" s="4">
        <f>Table3[[#This Row],[Conversions]]/Table3[[#This Row],[Clicks]]</f>
        <v>0.16769512443208789</v>
      </c>
      <c r="E587" s="4">
        <f>(Table3[[#This Row],[Revenue Generated ($)]]-Table3[[#This Row],[Campaign Spend ($)]])/Table3[[#This Row],[Campaign Spend ($)]]</f>
        <v>3.596909640577763</v>
      </c>
      <c r="F587" s="5">
        <f>Table3[[#This Row],[Campaign Spend ($)]]/Table3[[#This Row],[Engagements]]</f>
        <v>3.5945423810673748E-2</v>
      </c>
    </row>
    <row r="588" spans="1:6" x14ac:dyDescent="0.3">
      <c r="A588" t="s">
        <v>598</v>
      </c>
      <c r="B588" s="4">
        <f>Table3[[#This Row],[Engagements]]/Table3[[#This Row],[Impressions]]</f>
        <v>9.2983635956063668E-2</v>
      </c>
      <c r="C588" s="4">
        <f>Table3[[#This Row],[Clicks]]/Table3[[#This Row],[Impressions]]</f>
        <v>1.6556825823806322E-2</v>
      </c>
      <c r="D588" s="4">
        <f>Table3[[#This Row],[Conversions]]/Table3[[#This Row],[Clicks]]</f>
        <v>0.16769564040075818</v>
      </c>
      <c r="E588" s="4">
        <f>(Table3[[#This Row],[Revenue Generated ($)]]-Table3[[#This Row],[Campaign Spend ($)]])/Table3[[#This Row],[Campaign Spend ($)]]</f>
        <v>3.5969148222669349</v>
      </c>
      <c r="F588" s="5">
        <f>Table3[[#This Row],[Campaign Spend ($)]]/Table3[[#This Row],[Engagements]]</f>
        <v>3.5945033751205398E-2</v>
      </c>
    </row>
    <row r="589" spans="1:6" x14ac:dyDescent="0.3">
      <c r="A589" t="s">
        <v>599</v>
      </c>
      <c r="B589" s="4">
        <f>Table3[[#This Row],[Engagements]]/Table3[[#This Row],[Impressions]]</f>
        <v>9.2984222893588458E-2</v>
      </c>
      <c r="C589" s="4">
        <f>Table3[[#This Row],[Clicks]]/Table3[[#This Row],[Impressions]]</f>
        <v>1.6557010182387828E-2</v>
      </c>
      <c r="D589" s="4">
        <f>Table3[[#This Row],[Conversions]]/Table3[[#This Row],[Clicks]]</f>
        <v>0.16769615462593768</v>
      </c>
      <c r="E589" s="4">
        <f>(Table3[[#This Row],[Revenue Generated ($)]]-Table3[[#This Row],[Campaign Spend ($)]])/Table3[[#This Row],[Campaign Spend ($)]]</f>
        <v>3.5969199866086372</v>
      </c>
      <c r="F589" s="5">
        <f>Table3[[#This Row],[Campaign Spend ($)]]/Table3[[#This Row],[Engagements]]</f>
        <v>3.5944645006016844E-2</v>
      </c>
    </row>
    <row r="590" spans="1:6" x14ac:dyDescent="0.3">
      <c r="A590" t="s">
        <v>600</v>
      </c>
      <c r="B590" s="4">
        <f>Table3[[#This Row],[Engagements]]/Table3[[#This Row],[Impressions]]</f>
        <v>9.2984807864164437E-2</v>
      </c>
      <c r="C590" s="4">
        <f>Table3[[#This Row],[Clicks]]/Table3[[#This Row],[Impressions]]</f>
        <v>1.6557193923145665E-2</v>
      </c>
      <c r="D590" s="4">
        <f>Table3[[#This Row],[Conversions]]/Table3[[#This Row],[Clicks]]</f>
        <v>0.16769666711644851</v>
      </c>
      <c r="E590" s="4">
        <f>(Table3[[#This Row],[Revenue Generated ($)]]-Table3[[#This Row],[Campaign Spend ($)]])/Table3[[#This Row],[Campaign Spend ($)]]</f>
        <v>3.5969251336898398</v>
      </c>
      <c r="F590" s="5">
        <f>Table3[[#This Row],[Campaign Spend ($)]]/Table3[[#This Row],[Engagements]]</f>
        <v>3.5944257568476697E-2</v>
      </c>
    </row>
    <row r="591" spans="1:6" x14ac:dyDescent="0.3">
      <c r="A591" t="s">
        <v>601</v>
      </c>
      <c r="B591" s="4">
        <f>Table3[[#This Row],[Engagements]]/Table3[[#This Row],[Impressions]]</f>
        <v>9.2985390877662541E-2</v>
      </c>
      <c r="C591" s="4">
        <f>Table3[[#This Row],[Clicks]]/Table3[[#This Row],[Impressions]]</f>
        <v>1.6557377049180328E-2</v>
      </c>
      <c r="D591" s="4">
        <f>Table3[[#This Row],[Conversions]]/Table3[[#This Row],[Clicks]]</f>
        <v>0.1676971778810534</v>
      </c>
      <c r="E591" s="4">
        <f>(Table3[[#This Row],[Revenue Generated ($)]]-Table3[[#This Row],[Campaign Spend ($)]])/Table3[[#This Row],[Campaign Spend ($)]]</f>
        <v>3.5969302635969305</v>
      </c>
      <c r="F591" s="5">
        <f>Table3[[#This Row],[Campaign Spend ($)]]/Table3[[#This Row],[Engagements]]</f>
        <v>3.5943871431998078E-2</v>
      </c>
    </row>
    <row r="592" spans="1:6" x14ac:dyDescent="0.3">
      <c r="A592" t="s">
        <v>602</v>
      </c>
      <c r="B592" s="4">
        <f>Table3[[#This Row],[Engagements]]/Table3[[#This Row],[Impressions]]</f>
        <v>9.2985971943887774E-2</v>
      </c>
      <c r="C592" s="4">
        <f>Table3[[#This Row],[Clicks]]/Table3[[#This Row],[Impressions]]</f>
        <v>1.6557559563571588E-2</v>
      </c>
      <c r="D592" s="4">
        <f>Table3[[#This Row],[Conversions]]/Table3[[#This Row],[Clicks]]</f>
        <v>0.16769768692845616</v>
      </c>
      <c r="E592" s="4">
        <f>(Table3[[#This Row],[Revenue Generated ($)]]-Table3[[#This Row],[Campaign Spend ($)]])/Table3[[#This Row],[Campaign Spend ($)]]</f>
        <v>3.5969353764157228</v>
      </c>
      <c r="F592" s="5">
        <f>Table3[[#This Row],[Campaign Spend ($)]]/Table3[[#This Row],[Engagements]]</f>
        <v>3.5943486590038314E-2</v>
      </c>
    </row>
    <row r="593" spans="1:6" x14ac:dyDescent="0.3">
      <c r="A593" t="s">
        <v>603</v>
      </c>
      <c r="B593" s="4">
        <f>Table3[[#This Row],[Engagements]]/Table3[[#This Row],[Impressions]]</f>
        <v>9.2986551072579748E-2</v>
      </c>
      <c r="C593" s="4">
        <f>Table3[[#This Row],[Clicks]]/Table3[[#This Row],[Impressions]]</f>
        <v>1.6557741469378683E-2</v>
      </c>
      <c r="D593" s="4">
        <f>Table3[[#This Row],[Conversions]]/Table3[[#This Row],[Clicks]]</f>
        <v>0.16769819426730215</v>
      </c>
      <c r="E593" s="4">
        <f>(Table3[[#This Row],[Revenue Generated ($)]]-Table3[[#This Row],[Campaign Spend ($)]])/Table3[[#This Row],[Campaign Spend ($)]]</f>
        <v>3.5969404722314597</v>
      </c>
      <c r="F593" s="5">
        <f>Table3[[#This Row],[Campaign Spend ($)]]/Table3[[#This Row],[Engagements]]</f>
        <v>3.5943103036098496E-2</v>
      </c>
    </row>
    <row r="594" spans="1:6" x14ac:dyDescent="0.3">
      <c r="A594" t="s">
        <v>604</v>
      </c>
      <c r="B594" s="4">
        <f>Table3[[#This Row],[Engagements]]/Table3[[#This Row],[Impressions]]</f>
        <v>9.2987128273413225E-2</v>
      </c>
      <c r="C594" s="4">
        <f>Table3[[#This Row],[Clicks]]/Table3[[#This Row],[Impressions]]</f>
        <v>1.6557922769640479E-2</v>
      </c>
      <c r="D594" s="4">
        <f>Table3[[#This Row],[Conversions]]/Table3[[#This Row],[Clicks]]</f>
        <v>0.16769869990617881</v>
      </c>
      <c r="E594" s="4">
        <f>(Table3[[#This Row],[Revenue Generated ($)]]-Table3[[#This Row],[Campaign Spend ($)]])/Table3[[#This Row],[Campaign Spend ($)]]</f>
        <v>3.596945551128818</v>
      </c>
      <c r="F594" s="5">
        <f>Table3[[#This Row],[Campaign Spend ($)]]/Table3[[#This Row],[Engagements]]</f>
        <v>3.5942720763723152E-2</v>
      </c>
    </row>
    <row r="595" spans="1:6" x14ac:dyDescent="0.3">
      <c r="A595" t="s">
        <v>605</v>
      </c>
      <c r="B595" s="4">
        <f>Table3[[#This Row],[Engagements]]/Table3[[#This Row],[Impressions]]</f>
        <v>9.2987703555998669E-2</v>
      </c>
      <c r="C595" s="4">
        <f>Table3[[#This Row],[Clicks]]/Table3[[#This Row],[Impressions]]</f>
        <v>1.655810346737565E-2</v>
      </c>
      <c r="D595" s="4">
        <f>Table3[[#This Row],[Conversions]]/Table3[[#This Row],[Clicks]]</f>
        <v>0.16769920385361611</v>
      </c>
      <c r="E595" s="4">
        <f>(Table3[[#This Row],[Revenue Generated ($)]]-Table3[[#This Row],[Campaign Spend ($)]])/Table3[[#This Row],[Campaign Spend ($)]]</f>
        <v>3.5969506131919124</v>
      </c>
      <c r="F595" s="5">
        <f>Table3[[#This Row],[Campaign Spend ($)]]/Table3[[#This Row],[Engagements]]</f>
        <v>3.5942339766499881E-2</v>
      </c>
    </row>
    <row r="596" spans="1:6" x14ac:dyDescent="0.3">
      <c r="A596" t="s">
        <v>606</v>
      </c>
      <c r="B596" s="4">
        <f>Table3[[#This Row],[Engagements]]/Table3[[#This Row],[Impressions]]</f>
        <v>9.2988276929882763E-2</v>
      </c>
      <c r="C596" s="4">
        <f>Table3[[#This Row],[Clicks]]/Table3[[#This Row],[Impressions]]</f>
        <v>1.6558283565582834E-2</v>
      </c>
      <c r="D596" s="4">
        <f>Table3[[#This Row],[Conversions]]/Table3[[#This Row],[Clicks]]</f>
        <v>0.1676997061180871</v>
      </c>
      <c r="E596" s="4">
        <f>(Table3[[#This Row],[Revenue Generated ($)]]-Table3[[#This Row],[Campaign Spend ($)]])/Table3[[#This Row],[Campaign Spend ($)]]</f>
        <v>3.5969556585043017</v>
      </c>
      <c r="F596" s="5">
        <f>Table3[[#This Row],[Campaign Spend ($)]]/Table3[[#This Row],[Engagements]]</f>
        <v>3.5941960038058988E-2</v>
      </c>
    </row>
    <row r="597" spans="1:6" x14ac:dyDescent="0.3">
      <c r="A597" t="s">
        <v>607</v>
      </c>
      <c r="B597" s="4">
        <f>Table3[[#This Row],[Engagements]]/Table3[[#This Row],[Impressions]]</f>
        <v>9.2988848404548963E-2</v>
      </c>
      <c r="C597" s="4">
        <f>Table3[[#This Row],[Clicks]]/Table3[[#This Row],[Impressions]]</f>
        <v>1.6558463067240809E-2</v>
      </c>
      <c r="D597" s="4">
        <f>Table3[[#This Row],[Conversions]]/Table3[[#This Row],[Clicks]]</f>
        <v>0.16770020670800828</v>
      </c>
      <c r="E597" s="4">
        <f>(Table3[[#This Row],[Revenue Generated ($)]]-Table3[[#This Row],[Campaign Spend ($)]])/Table3[[#This Row],[Campaign Spend ($)]]</f>
        <v>3.5969606871489925</v>
      </c>
      <c r="F597" s="5">
        <f>Table3[[#This Row],[Campaign Spend ($)]]/Table3[[#This Row],[Engagements]]</f>
        <v>3.5941581572073139E-2</v>
      </c>
    </row>
    <row r="598" spans="1:6" x14ac:dyDescent="0.3">
      <c r="A598" t="s">
        <v>608</v>
      </c>
      <c r="B598" s="4">
        <f>Table3[[#This Row],[Engagements]]/Table3[[#This Row],[Impressions]]</f>
        <v>9.2989417989417983E-2</v>
      </c>
      <c r="C598" s="4">
        <f>Table3[[#This Row],[Clicks]]/Table3[[#This Row],[Impressions]]</f>
        <v>1.6558641975308642E-2</v>
      </c>
      <c r="D598" s="4">
        <f>Table3[[#This Row],[Conversions]]/Table3[[#This Row],[Clicks]]</f>
        <v>0.16770070563174011</v>
      </c>
      <c r="E598" s="4">
        <f>(Table3[[#This Row],[Revenue Generated ($)]]-Table3[[#This Row],[Campaign Spend ($)]])/Table3[[#This Row],[Campaign Spend ($)]]</f>
        <v>3.5969656992084431</v>
      </c>
      <c r="F598" s="5">
        <f>Table3[[#This Row],[Campaign Spend ($)]]/Table3[[#This Row],[Engagements]]</f>
        <v>3.5941204362256993E-2</v>
      </c>
    </row>
    <row r="599" spans="1:6" x14ac:dyDescent="0.3">
      <c r="A599" t="s">
        <v>609</v>
      </c>
      <c r="B599" s="4">
        <f>Table3[[#This Row],[Engagements]]/Table3[[#This Row],[Impressions]]</f>
        <v>9.2989985693848351E-2</v>
      </c>
      <c r="C599" s="4">
        <f>Table3[[#This Row],[Clicks]]/Table3[[#This Row],[Impressions]]</f>
        <v>1.6558820292725873E-2</v>
      </c>
      <c r="D599" s="4">
        <f>Table3[[#This Row],[Conversions]]/Table3[[#This Row],[Clicks]]</f>
        <v>0.16770120289758755</v>
      </c>
      <c r="E599" s="4">
        <f>(Table3[[#This Row],[Revenue Generated ($)]]-Table3[[#This Row],[Campaign Spend ($)]])/Table3[[#This Row],[Campaign Spend ($)]]</f>
        <v>3.5969706947645701</v>
      </c>
      <c r="F599" s="5">
        <f>Table3[[#This Row],[Campaign Spend ($)]]/Table3[[#This Row],[Engagements]]</f>
        <v>3.5940828402366863E-2</v>
      </c>
    </row>
    <row r="600" spans="1:6" x14ac:dyDescent="0.3">
      <c r="A600" t="s">
        <v>610</v>
      </c>
      <c r="B600" s="4">
        <f>Table3[[#This Row],[Engagements]]/Table3[[#This Row],[Impressions]]</f>
        <v>9.2990551527136894E-2</v>
      </c>
      <c r="C600" s="4">
        <f>Table3[[#This Row],[Clicks]]/Table3[[#This Row],[Impressions]]</f>
        <v>1.6558998022412657E-2</v>
      </c>
      <c r="D600" s="4">
        <f>Table3[[#This Row],[Conversions]]/Table3[[#This Row],[Clicks]]</f>
        <v>0.16770169851380043</v>
      </c>
      <c r="E600" s="4">
        <f>(Table3[[#This Row],[Revenue Generated ($)]]-Table3[[#This Row],[Campaign Spend ($)]])/Table3[[#This Row],[Campaign Spend ($)]]</f>
        <v>3.5969756738987506</v>
      </c>
      <c r="F600" s="5">
        <f>Table3[[#This Row],[Campaign Spend ($)]]/Table3[[#This Row],[Engagements]]</f>
        <v>3.5940453686200378E-2</v>
      </c>
    </row>
    <row r="601" spans="1:6" x14ac:dyDescent="0.3">
      <c r="A601" t="s">
        <v>611</v>
      </c>
      <c r="B601" s="4">
        <f>Table3[[#This Row],[Engagements]]/Table3[[#This Row],[Impressions]]</f>
        <v>9.2991115498519253E-2</v>
      </c>
      <c r="C601" s="4">
        <f>Table3[[#This Row],[Clicks]]/Table3[[#This Row],[Impressions]]</f>
        <v>1.6559175167269936E-2</v>
      </c>
      <c r="D601" s="4">
        <f>Table3[[#This Row],[Conversions]]/Table3[[#This Row],[Clicks]]</f>
        <v>0.16770219248857388</v>
      </c>
      <c r="E601" s="4">
        <f>(Table3[[#This Row],[Revenue Generated ($)]]-Table3[[#This Row],[Campaign Spend ($)]])/Table3[[#This Row],[Campaign Spend ($)]]</f>
        <v>3.596980636691828</v>
      </c>
      <c r="F601" s="5">
        <f>Table3[[#This Row],[Campaign Spend ($)]]/Table3[[#This Row],[Engagements]]</f>
        <v>3.5940080207596134E-2</v>
      </c>
    </row>
    <row r="602" spans="1:6" x14ac:dyDescent="0.3">
      <c r="A602" t="s">
        <v>612</v>
      </c>
      <c r="B602" s="4">
        <f>Table3[[#This Row],[Engagements]]/Table3[[#This Row],[Impressions]]</f>
        <v>9.2991677617170393E-2</v>
      </c>
      <c r="C602" s="4">
        <f>Table3[[#This Row],[Clicks]]/Table3[[#This Row],[Impressions]]</f>
        <v>1.6559351730179587E-2</v>
      </c>
      <c r="D602" s="4">
        <f>Table3[[#This Row],[Conversions]]/Table3[[#This Row],[Clicks]]</f>
        <v>0.16770268483004894</v>
      </c>
      <c r="E602" s="4">
        <f>(Table3[[#This Row],[Revenue Generated ($)]]-Table3[[#This Row],[Campaign Spend ($)]])/Table3[[#This Row],[Campaign Spend ($)]]</f>
        <v>3.5969855832241153</v>
      </c>
      <c r="F602" s="5">
        <f>Table3[[#This Row],[Campaign Spend ($)]]/Table3[[#This Row],[Engagements]]</f>
        <v>3.5939707960433352E-2</v>
      </c>
    </row>
    <row r="603" spans="1:6" x14ac:dyDescent="0.3">
      <c r="A603" t="s">
        <v>613</v>
      </c>
      <c r="B603" s="4">
        <f>Table3[[#This Row],[Engagements]]/Table3[[#This Row],[Impressions]]</f>
        <v>9.2992237892205093E-2</v>
      </c>
      <c r="C603" s="4">
        <f>Table3[[#This Row],[Clicks]]/Table3[[#This Row],[Impressions]]</f>
        <v>1.6559527714004593E-2</v>
      </c>
      <c r="D603" s="4">
        <f>Table3[[#This Row],[Conversions]]/Table3[[#This Row],[Clicks]]</f>
        <v>0.16770317554631281</v>
      </c>
      <c r="E603" s="4">
        <f>(Table3[[#This Row],[Revenue Generated ($)]]-Table3[[#This Row],[Campaign Spend ($)]])/Table3[[#This Row],[Campaign Spend ($)]]</f>
        <v>3.5969905135754008</v>
      </c>
      <c r="F603" s="5">
        <f>Table3[[#This Row],[Campaign Spend ($)]]/Table3[[#This Row],[Engagements]]</f>
        <v>3.5939336938631557E-2</v>
      </c>
    </row>
    <row r="604" spans="1:6" x14ac:dyDescent="0.3">
      <c r="A604" t="s">
        <v>614</v>
      </c>
      <c r="B604" s="4">
        <f>Table3[[#This Row],[Engagements]]/Table3[[#This Row],[Impressions]]</f>
        <v>9.2992796332678457E-2</v>
      </c>
      <c r="C604" s="4">
        <f>Table3[[#This Row],[Clicks]]/Table3[[#This Row],[Impressions]]</f>
        <v>1.6559703121589171E-2</v>
      </c>
      <c r="D604" s="4">
        <f>Table3[[#This Row],[Conversions]]/Table3[[#This Row],[Clicks]]</f>
        <v>0.16770366464539943</v>
      </c>
      <c r="E604" s="4">
        <f>(Table3[[#This Row],[Revenue Generated ($)]]-Table3[[#This Row],[Campaign Spend ($)]])/Table3[[#This Row],[Campaign Spend ($)]]</f>
        <v>3.5969954278249512</v>
      </c>
      <c r="F604" s="5">
        <f>Table3[[#This Row],[Campaign Spend ($)]]/Table3[[#This Row],[Engagements]]</f>
        <v>3.5938967136150232E-2</v>
      </c>
    </row>
    <row r="605" spans="1:6" x14ac:dyDescent="0.3">
      <c r="A605" t="s">
        <v>615</v>
      </c>
      <c r="B605" s="4">
        <f>Table3[[#This Row],[Engagements]]/Table3[[#This Row],[Impressions]]</f>
        <v>9.2993352947586358E-2</v>
      </c>
      <c r="C605" s="4">
        <f>Table3[[#This Row],[Clicks]]/Table3[[#This Row],[Impressions]]</f>
        <v>1.6559877955758962E-2</v>
      </c>
      <c r="D605" s="4">
        <f>Table3[[#This Row],[Conversions]]/Table3[[#This Row],[Clicks]]</f>
        <v>0.16770415213528986</v>
      </c>
      <c r="E605" s="4">
        <f>(Table3[[#This Row],[Revenue Generated ($)]]-Table3[[#This Row],[Campaign Spend ($)]])/Table3[[#This Row],[Campaign Spend ($)]]</f>
        <v>3.597000326051516</v>
      </c>
      <c r="F605" s="5">
        <f>Table3[[#This Row],[Campaign Spend ($)]]/Table3[[#This Row],[Engagements]]</f>
        <v>3.5938598546988519E-2</v>
      </c>
    </row>
    <row r="606" spans="1:6" x14ac:dyDescent="0.3">
      <c r="A606" t="s">
        <v>616</v>
      </c>
      <c r="B606" s="4">
        <f>Table3[[#This Row],[Engagements]]/Table3[[#This Row],[Impressions]]</f>
        <v>9.2993907745865967E-2</v>
      </c>
      <c r="C606" s="4">
        <f>Table3[[#This Row],[Clicks]]/Table3[[#This Row],[Impressions]]</f>
        <v>1.656005221932115E-2</v>
      </c>
      <c r="D606" s="4">
        <f>Table3[[#This Row],[Conversions]]/Table3[[#This Row],[Clicks]]</f>
        <v>0.16770463802391275</v>
      </c>
      <c r="E606" s="4">
        <f>(Table3[[#This Row],[Revenue Generated ($)]]-Table3[[#This Row],[Campaign Spend ($)]])/Table3[[#This Row],[Campaign Spend ($)]]</f>
        <v>3.5970052083333335</v>
      </c>
      <c r="F606" s="5">
        <f>Table3[[#This Row],[Campaign Spend ($)]]/Table3[[#This Row],[Engagements]]</f>
        <v>3.5938231165184839E-2</v>
      </c>
    </row>
    <row r="607" spans="1:6" x14ac:dyDescent="0.3">
      <c r="A607" t="s">
        <v>617</v>
      </c>
      <c r="B607" s="4">
        <f>Table3[[#This Row],[Engagements]]/Table3[[#This Row],[Impressions]]</f>
        <v>9.2994460736396223E-2</v>
      </c>
      <c r="C607" s="4">
        <f>Table3[[#This Row],[Clicks]]/Table3[[#This Row],[Impressions]]</f>
        <v>1.6560225915064626E-2</v>
      </c>
      <c r="D607" s="4">
        <f>Table3[[#This Row],[Conversions]]/Table3[[#This Row],[Clicks]]</f>
        <v>0.16770512231914475</v>
      </c>
      <c r="E607" s="4">
        <f>(Table3[[#This Row],[Revenue Generated ($)]]-Table3[[#This Row],[Campaign Spend ($)]])/Table3[[#This Row],[Campaign Spend ($)]]</f>
        <v>3.5970100747481313</v>
      </c>
      <c r="F607" s="5">
        <f>Table3[[#This Row],[Campaign Spend ($)]]/Table3[[#This Row],[Engagements]]</f>
        <v>3.5937864984816631E-2</v>
      </c>
    </row>
    <row r="608" spans="1:6" x14ac:dyDescent="0.3">
      <c r="A608" t="s">
        <v>618</v>
      </c>
      <c r="B608" s="4">
        <f>Table3[[#This Row],[Engagements]]/Table3[[#This Row],[Impressions]]</f>
        <v>9.2995011927998264E-2</v>
      </c>
      <c r="C608" s="4">
        <f>Table3[[#This Row],[Clicks]]/Table3[[#This Row],[Impressions]]</f>
        <v>1.6560399045760139E-2</v>
      </c>
      <c r="D608" s="4">
        <f>Table3[[#This Row],[Conversions]]/Table3[[#This Row],[Clicks]]</f>
        <v>0.16770560502881091</v>
      </c>
      <c r="E608" s="4">
        <f>(Table3[[#This Row],[Revenue Generated ($)]]-Table3[[#This Row],[Campaign Spend ($)]])/Table3[[#This Row],[Campaign Spend ($)]]</f>
        <v>3.5970149253731343</v>
      </c>
      <c r="F608" s="5">
        <f>Table3[[#This Row],[Campaign Spend ($)]]/Table3[[#This Row],[Engagements]]</f>
        <v>3.5937499999999997E-2</v>
      </c>
    </row>
    <row r="609" spans="1:6" x14ac:dyDescent="0.3">
      <c r="A609" t="s">
        <v>619</v>
      </c>
      <c r="B609" s="4">
        <f>Table3[[#This Row],[Engagements]]/Table3[[#This Row],[Impressions]]</f>
        <v>9.2995561329435969E-2</v>
      </c>
      <c r="C609" s="4">
        <f>Table3[[#This Row],[Clicks]]/Table3[[#This Row],[Impressions]]</f>
        <v>1.6560571614160441E-2</v>
      </c>
      <c r="D609" s="4">
        <f>Table3[[#This Row],[Conversions]]/Table3[[#This Row],[Clicks]]</f>
        <v>0.16770608616068511</v>
      </c>
      <c r="E609" s="4">
        <f>(Table3[[#This Row],[Revenue Generated ($)]]-Table3[[#This Row],[Campaign Spend ($)]])/Table3[[#This Row],[Campaign Spend ($)]]</f>
        <v>3.5970197602850664</v>
      </c>
      <c r="F609" s="5">
        <f>Table3[[#This Row],[Campaign Spend ($)]]/Table3[[#This Row],[Engagements]]</f>
        <v>3.5937136204889406E-2</v>
      </c>
    </row>
    <row r="610" spans="1:6" x14ac:dyDescent="0.3">
      <c r="A610" t="s">
        <v>620</v>
      </c>
      <c r="B610" s="4">
        <f>Table3[[#This Row],[Engagements]]/Table3[[#This Row],[Impressions]]</f>
        <v>9.2996108949416345E-2</v>
      </c>
      <c r="C610" s="4">
        <f>Table3[[#This Row],[Clicks]]/Table3[[#This Row],[Impressions]]</f>
        <v>1.6560743623000432E-2</v>
      </c>
      <c r="D610" s="4">
        <f>Table3[[#This Row],[Conversions]]/Table3[[#This Row],[Clicks]]</f>
        <v>0.16770656572249054</v>
      </c>
      <c r="E610" s="4">
        <f>(Table3[[#This Row],[Revenue Generated ($)]]-Table3[[#This Row],[Campaign Spend ($)]])/Table3[[#This Row],[Campaign Spend ($)]]</f>
        <v>3.5970245795601552</v>
      </c>
      <c r="F610" s="5">
        <f>Table3[[#This Row],[Campaign Spend ($)]]/Table3[[#This Row],[Engagements]]</f>
        <v>3.5936773593677362E-2</v>
      </c>
    </row>
    <row r="611" spans="1:6" x14ac:dyDescent="0.3">
      <c r="A611" t="s">
        <v>621</v>
      </c>
      <c r="B611" s="4">
        <f>Table3[[#This Row],[Engagements]]/Table3[[#This Row],[Impressions]]</f>
        <v>9.2996654796590056E-2</v>
      </c>
      <c r="C611" s="4">
        <f>Table3[[#This Row],[Clicks]]/Table3[[#This Row],[Impressions]]</f>
        <v>1.6560915074997302E-2</v>
      </c>
      <c r="D611" s="4">
        <f>Table3[[#This Row],[Conversions]]/Table3[[#This Row],[Clicks]]</f>
        <v>0.16770704372190004</v>
      </c>
      <c r="E611" s="4">
        <f>(Table3[[#This Row],[Revenue Generated ($)]]-Table3[[#This Row],[Campaign Spend ($)]])/Table3[[#This Row],[Campaign Spend ($)]]</f>
        <v>3.5970293832741365</v>
      </c>
      <c r="F611" s="5">
        <f>Table3[[#This Row],[Campaign Spend ($)]]/Table3[[#This Row],[Engagements]]</f>
        <v>3.5936412160594108E-2</v>
      </c>
    </row>
    <row r="612" spans="1:6" x14ac:dyDescent="0.3">
      <c r="A612" t="s">
        <v>622</v>
      </c>
      <c r="B612" s="4">
        <f>Table3[[#This Row],[Engagements]]/Table3[[#This Row],[Impressions]]</f>
        <v>9.2997198879551823E-2</v>
      </c>
      <c r="C612" s="4">
        <f>Table3[[#This Row],[Clicks]]/Table3[[#This Row],[Impressions]]</f>
        <v>1.6561085972850678E-2</v>
      </c>
      <c r="D612" s="4">
        <f>Table3[[#This Row],[Conversions]]/Table3[[#This Row],[Clicks]]</f>
        <v>0.16770752016653656</v>
      </c>
      <c r="E612" s="4">
        <f>(Table3[[#This Row],[Revenue Generated ($)]]-Table3[[#This Row],[Campaign Spend ($)]])/Table3[[#This Row],[Campaign Spend ($)]]</f>
        <v>3.5970341715022567</v>
      </c>
      <c r="F612" s="5">
        <f>Table3[[#This Row],[Campaign Spend ($)]]/Table3[[#This Row],[Engagements]]</f>
        <v>3.5936051899907319E-2</v>
      </c>
    </row>
    <row r="613" spans="1:6" x14ac:dyDescent="0.3">
      <c r="A613" t="s">
        <v>623</v>
      </c>
      <c r="B613" s="4">
        <f>Table3[[#This Row],[Engagements]]/Table3[[#This Row],[Impressions]]</f>
        <v>9.2997741206840914E-2</v>
      </c>
      <c r="C613" s="4">
        <f>Table3[[#This Row],[Clicks]]/Table3[[#This Row],[Impressions]]</f>
        <v>1.6561256319242768E-2</v>
      </c>
      <c r="D613" s="4">
        <f>Table3[[#This Row],[Conversions]]/Table3[[#This Row],[Clicks]]</f>
        <v>0.16770799506397349</v>
      </c>
      <c r="E613" s="4">
        <f>(Table3[[#This Row],[Revenue Generated ($)]]-Table3[[#This Row],[Campaign Spend ($)]])/Table3[[#This Row],[Campaign Spend ($)]]</f>
        <v>3.5970389443192792</v>
      </c>
      <c r="F613" s="5">
        <f>Table3[[#This Row],[Campaign Spend ($)]]/Table3[[#This Row],[Engagements]]</f>
        <v>3.5935692805921814E-2</v>
      </c>
    </row>
    <row r="614" spans="1:6" x14ac:dyDescent="0.3">
      <c r="A614" t="s">
        <v>624</v>
      </c>
      <c r="B614" s="4">
        <f>Table3[[#This Row],[Engagements]]/Table3[[#This Row],[Impressions]]</f>
        <v>9.2998281786941583E-2</v>
      </c>
      <c r="C614" s="4">
        <f>Table3[[#This Row],[Clicks]]/Table3[[#This Row],[Impressions]]</f>
        <v>1.6561426116838487E-2</v>
      </c>
      <c r="D614" s="4">
        <f>Table3[[#This Row],[Conversions]]/Table3[[#This Row],[Clicks]]</f>
        <v>0.16770846842173517</v>
      </c>
      <c r="E614" s="4">
        <f>(Table3[[#This Row],[Revenue Generated ($)]]-Table3[[#This Row],[Campaign Spend ($)]])/Table3[[#This Row],[Campaign Spend ($)]]</f>
        <v>3.5970437017994858</v>
      </c>
      <c r="F614" s="5">
        <f>Table3[[#This Row],[Campaign Spend ($)]]/Table3[[#This Row],[Engagements]]</f>
        <v>3.5935334872979216E-2</v>
      </c>
    </row>
    <row r="615" spans="1:6" x14ac:dyDescent="0.3">
      <c r="A615" t="s">
        <v>625</v>
      </c>
      <c r="B615" s="4">
        <f>Table3[[#This Row],[Engagements]]/Table3[[#This Row],[Impressions]]</f>
        <v>9.2998820628283477E-2</v>
      </c>
      <c r="C615" s="4">
        <f>Table3[[#This Row],[Clicks]]/Table3[[#This Row],[Impressions]]</f>
        <v>1.6561595368285623E-2</v>
      </c>
      <c r="D615" s="4">
        <f>Table3[[#This Row],[Conversions]]/Table3[[#This Row],[Clicks]]</f>
        <v>0.16770894024729721</v>
      </c>
      <c r="E615" s="4">
        <f>(Table3[[#This Row],[Revenue Generated ($)]]-Table3[[#This Row],[Campaign Spend ($)]])/Table3[[#This Row],[Campaign Spend ($)]]</f>
        <v>3.5970484440166826</v>
      </c>
      <c r="F615" s="5">
        <f>Table3[[#This Row],[Campaign Spend ($)]]/Table3[[#This Row],[Engagements]]</f>
        <v>3.593497809545769E-2</v>
      </c>
    </row>
    <row r="616" spans="1:6" x14ac:dyDescent="0.3">
      <c r="A616" t="s">
        <v>626</v>
      </c>
      <c r="B616" s="4">
        <f>Table3[[#This Row],[Engagements]]/Table3[[#This Row],[Impressions]]</f>
        <v>9.2999357739242131E-2</v>
      </c>
      <c r="C616" s="4">
        <f>Table3[[#This Row],[Clicks]]/Table3[[#This Row],[Impressions]]</f>
        <v>1.6561764076214944E-2</v>
      </c>
      <c r="D616" s="4">
        <f>Table3[[#This Row],[Conversions]]/Table3[[#This Row],[Clicks]]</f>
        <v>0.16770941054808686</v>
      </c>
      <c r="E616" s="4">
        <f>(Table3[[#This Row],[Revenue Generated ($)]]-Table3[[#This Row],[Campaign Spend ($)]])/Table3[[#This Row],[Campaign Spend ($)]]</f>
        <v>3.5970531710442026</v>
      </c>
      <c r="F616" s="5">
        <f>Table3[[#This Row],[Campaign Spend ($)]]/Table3[[#This Row],[Engagements]]</f>
        <v>3.593462246777164E-2</v>
      </c>
    </row>
    <row r="617" spans="1:6" x14ac:dyDescent="0.3">
      <c r="A617" t="s">
        <v>627</v>
      </c>
      <c r="B617" s="4">
        <f>Table3[[#This Row],[Engagements]]/Table3[[#This Row],[Impressions]]</f>
        <v>9.299989312813936E-2</v>
      </c>
      <c r="C617" s="4">
        <f>Table3[[#This Row],[Clicks]]/Table3[[#This Row],[Impressions]]</f>
        <v>1.6561932243240356E-2</v>
      </c>
      <c r="D617" s="4">
        <f>Table3[[#This Row],[Conversions]]/Table3[[#This Row],[Clicks]]</f>
        <v>0.16770987933148351</v>
      </c>
      <c r="E617" s="4">
        <f>(Table3[[#This Row],[Revenue Generated ($)]]-Table3[[#This Row],[Campaign Spend ($)]])/Table3[[#This Row],[Campaign Spend ($)]]</f>
        <v>3.5970578829549087</v>
      </c>
      <c r="F617" s="5">
        <f>Table3[[#This Row],[Campaign Spend ($)]]/Table3[[#This Row],[Engagements]]</f>
        <v>3.593426798437141E-2</v>
      </c>
    </row>
    <row r="618" spans="1:6" x14ac:dyDescent="0.3">
      <c r="A618" t="s">
        <v>628</v>
      </c>
      <c r="B618" s="4">
        <f>Table3[[#This Row],[Engagements]]/Table3[[#This Row],[Impressions]]</f>
        <v>9.3000426803243705E-2</v>
      </c>
      <c r="C618" s="4">
        <f>Table3[[#This Row],[Clicks]]/Table3[[#This Row],[Impressions]]</f>
        <v>1.6562099871959026E-2</v>
      </c>
      <c r="D618" s="4">
        <f>Table3[[#This Row],[Conversions]]/Table3[[#This Row],[Clicks]]</f>
        <v>0.16771034660481896</v>
      </c>
      <c r="E618" s="4">
        <f>(Table3[[#This Row],[Revenue Generated ($)]]-Table3[[#This Row],[Campaign Spend ($)]])/Table3[[#This Row],[Campaign Spend ($)]]</f>
        <v>3.5970625798212006</v>
      </c>
      <c r="F618" s="5">
        <f>Table3[[#This Row],[Campaign Spend ($)]]/Table3[[#This Row],[Engagements]]</f>
        <v>3.5933914639742999E-2</v>
      </c>
    </row>
    <row r="619" spans="1:6" x14ac:dyDescent="0.3">
      <c r="A619" t="s">
        <v>629</v>
      </c>
      <c r="B619" s="4">
        <f>Table3[[#This Row],[Engagements]]/Table3[[#This Row],[Impressions]]</f>
        <v>9.3000958772770856E-2</v>
      </c>
      <c r="C619" s="4">
        <f>Table3[[#This Row],[Clicks]]/Table3[[#This Row],[Impressions]]</f>
        <v>1.6562266964951528E-2</v>
      </c>
      <c r="D619" s="4">
        <f>Table3[[#This Row],[Conversions]]/Table3[[#This Row],[Clicks]]</f>
        <v>0.16771081237537788</v>
      </c>
      <c r="E619" s="4">
        <f>(Table3[[#This Row],[Revenue Generated ($)]]-Table3[[#This Row],[Campaign Spend ($)]])/Table3[[#This Row],[Campaign Spend ($)]]</f>
        <v>3.5970672617150146</v>
      </c>
      <c r="F619" s="5">
        <f>Table3[[#This Row],[Campaign Spend ($)]]/Table3[[#This Row],[Engagements]]</f>
        <v>3.5933562428407791E-2</v>
      </c>
    </row>
    <row r="620" spans="1:6" x14ac:dyDescent="0.3">
      <c r="A620" t="s">
        <v>630</v>
      </c>
      <c r="B620" s="4">
        <f>Table3[[#This Row],[Engagements]]/Table3[[#This Row],[Impressions]]</f>
        <v>9.3001489044884061E-2</v>
      </c>
      <c r="C620" s="4">
        <f>Table3[[#This Row],[Clicks]]/Table3[[#This Row],[Impressions]]</f>
        <v>1.6562433524781962E-2</v>
      </c>
      <c r="D620" s="4">
        <f>Table3[[#This Row],[Conversions]]/Table3[[#This Row],[Clicks]]</f>
        <v>0.16771127665039814</v>
      </c>
      <c r="E620" s="4">
        <f>(Table3[[#This Row],[Revenue Generated ($)]]-Table3[[#This Row],[Campaign Spend ($)]])/Table3[[#This Row],[Campaign Spend ($)]]</f>
        <v>3.5970719287078294</v>
      </c>
      <c r="F620" s="5">
        <f>Table3[[#This Row],[Campaign Spend ($)]]/Table3[[#This Row],[Engagements]]</f>
        <v>3.5933211344922229E-2</v>
      </c>
    </row>
    <row r="621" spans="1:6" x14ac:dyDescent="0.3">
      <c r="A621" t="s">
        <v>631</v>
      </c>
      <c r="B621" s="4">
        <f>Table3[[#This Row],[Engagements]]/Table3[[#This Row],[Impressions]]</f>
        <v>9.3002017627694597E-2</v>
      </c>
      <c r="C621" s="4">
        <f>Table3[[#This Row],[Clicks]]/Table3[[#This Row],[Impressions]]</f>
        <v>1.6562599553998088E-2</v>
      </c>
      <c r="D621" s="4">
        <f>Table3[[#This Row],[Conversions]]/Table3[[#This Row],[Clicks]]</f>
        <v>0.16771173943707124</v>
      </c>
      <c r="E621" s="4">
        <f>(Table3[[#This Row],[Revenue Generated ($)]]-Table3[[#This Row],[Campaign Spend ($)]])/Table3[[#This Row],[Campaign Spend ($)]]</f>
        <v>3.5970765808706706</v>
      </c>
      <c r="F621" s="5">
        <f>Table3[[#This Row],[Campaign Spend ($)]]/Table3[[#This Row],[Engagements]]</f>
        <v>3.59328613838776E-2</v>
      </c>
    </row>
    <row r="622" spans="1:6" x14ac:dyDescent="0.3">
      <c r="A622" t="s">
        <v>632</v>
      </c>
      <c r="B622" s="4">
        <f>Table3[[#This Row],[Engagements]]/Table3[[#This Row],[Impressions]]</f>
        <v>9.3002544529262085E-2</v>
      </c>
      <c r="C622" s="4">
        <f>Table3[[#This Row],[Clicks]]/Table3[[#This Row],[Impressions]]</f>
        <v>1.6562765055131469E-2</v>
      </c>
      <c r="D622" s="4">
        <f>Table3[[#This Row],[Conversions]]/Table3[[#This Row],[Clicks]]</f>
        <v>0.16771220074254256</v>
      </c>
      <c r="E622" s="4">
        <f>(Table3[[#This Row],[Revenue Generated ($)]]-Table3[[#This Row],[Campaign Spend ($)]])/Table3[[#This Row],[Campaign Spend ($)]]</f>
        <v>3.5970812182741119</v>
      </c>
      <c r="F622" s="5">
        <f>Table3[[#This Row],[Campaign Spend ($)]]/Table3[[#This Row],[Engagements]]</f>
        <v>3.593251253989968E-2</v>
      </c>
    </row>
    <row r="623" spans="1:6" x14ac:dyDescent="0.3">
      <c r="A623" t="s">
        <v>633</v>
      </c>
      <c r="B623" s="4">
        <f>Table3[[#This Row],[Engagements]]/Table3[[#This Row],[Impressions]]</f>
        <v>9.3003069757595008E-2</v>
      </c>
      <c r="C623" s="4">
        <f>Table3[[#This Row],[Clicks]]/Table3[[#This Row],[Impressions]]</f>
        <v>1.6562930030697576E-2</v>
      </c>
      <c r="D623" s="4">
        <f>Table3[[#This Row],[Conversions]]/Table3[[#This Row],[Clicks]]</f>
        <v>0.16771266057391193</v>
      </c>
      <c r="E623" s="4">
        <f>(Table3[[#This Row],[Revenue Generated ($)]]-Table3[[#This Row],[Campaign Spend ($)]])/Table3[[#This Row],[Campaign Spend ($)]]</f>
        <v>3.5970858409882802</v>
      </c>
      <c r="F623" s="5">
        <f>Table3[[#This Row],[Campaign Spend ($)]]/Table3[[#This Row],[Engagements]]</f>
        <v>3.5932164807648534E-2</v>
      </c>
    </row>
    <row r="624" spans="1:6" x14ac:dyDescent="0.3">
      <c r="A624" t="s">
        <v>634</v>
      </c>
      <c r="B624" s="4">
        <f>Table3[[#This Row],[Engagements]]/Table3[[#This Row],[Impressions]]</f>
        <v>9.3003593320651029E-2</v>
      </c>
      <c r="C624" s="4">
        <f>Table3[[#This Row],[Clicks]]/Table3[[#This Row],[Impressions]]</f>
        <v>1.6563094483195942E-2</v>
      </c>
      <c r="D624" s="4">
        <f>Table3[[#This Row],[Conversions]]/Table3[[#This Row],[Clicks]]</f>
        <v>0.16771311893823379</v>
      </c>
      <c r="E624" s="4">
        <f>(Table3[[#This Row],[Revenue Generated ($)]]-Table3[[#This Row],[Campaign Spend ($)]])/Table3[[#This Row],[Campaign Spend ($)]]</f>
        <v>3.597090449082859</v>
      </c>
      <c r="F624" s="5">
        <f>Table3[[#This Row],[Campaign Spend ($)]]/Table3[[#This Row],[Engagements]]</f>
        <v>3.5931818181818183E-2</v>
      </c>
    </row>
    <row r="625" spans="1:6" x14ac:dyDescent="0.3">
      <c r="A625" t="s">
        <v>635</v>
      </c>
      <c r="B625" s="4">
        <f>Table3[[#This Row],[Engagements]]/Table3[[#This Row],[Impressions]]</f>
        <v>9.3004115226337447E-2</v>
      </c>
      <c r="C625" s="4">
        <f>Table3[[#This Row],[Clicks]]/Table3[[#This Row],[Impressions]]</f>
        <v>1.6563258415110266E-2</v>
      </c>
      <c r="D625" s="4">
        <f>Table3[[#This Row],[Conversions]]/Table3[[#This Row],[Clicks]]</f>
        <v>0.16771357584251767</v>
      </c>
      <c r="E625" s="4">
        <f>(Table3[[#This Row],[Revenue Generated ($)]]-Table3[[#This Row],[Campaign Spend ($)]])/Table3[[#This Row],[Campaign Spend ($)]]</f>
        <v>3.597095042627092</v>
      </c>
      <c r="F625" s="5">
        <f>Table3[[#This Row],[Campaign Spend ($)]]/Table3[[#This Row],[Engagements]]</f>
        <v>3.5931472657136372E-2</v>
      </c>
    </row>
    <row r="626" spans="1:6" x14ac:dyDescent="0.3">
      <c r="A626" t="s">
        <v>636</v>
      </c>
      <c r="B626" s="4">
        <f>Table3[[#This Row],[Engagements]]/Table3[[#This Row],[Impressions]]</f>
        <v>9.3004635482511588E-2</v>
      </c>
      <c r="C626" s="4">
        <f>Table3[[#This Row],[Clicks]]/Table3[[#This Row],[Impressions]]</f>
        <v>1.6563421828908555E-2</v>
      </c>
      <c r="D626" s="4">
        <f>Table3[[#This Row],[Conversions]]/Table3[[#This Row],[Clicks]]</f>
        <v>0.16771403129372853</v>
      </c>
      <c r="E626" s="4">
        <f>(Table3[[#This Row],[Revenue Generated ($)]]-Table3[[#This Row],[Campaign Spend ($)]])/Table3[[#This Row],[Campaign Spend ($)]]</f>
        <v>3.5970996216897855</v>
      </c>
      <c r="F626" s="5">
        <f>Table3[[#This Row],[Campaign Spend ($)]]/Table3[[#This Row],[Engagements]]</f>
        <v>3.5931128228364292E-2</v>
      </c>
    </row>
    <row r="627" spans="1:6" x14ac:dyDescent="0.3">
      <c r="A627" t="s">
        <v>637</v>
      </c>
      <c r="B627" s="4">
        <f>Table3[[#This Row],[Engagements]]/Table3[[#This Row],[Impressions]]</f>
        <v>9.3005154096981166E-2</v>
      </c>
      <c r="C627" s="4">
        <f>Table3[[#This Row],[Clicks]]/Table3[[#This Row],[Impressions]]</f>
        <v>1.656358472704323E-2</v>
      </c>
      <c r="D627" s="4">
        <f>Table3[[#This Row],[Conversions]]/Table3[[#This Row],[Clicks]]</f>
        <v>0.16771448529878707</v>
      </c>
      <c r="E627" s="4">
        <f>(Table3[[#This Row],[Revenue Generated ($)]]-Table3[[#This Row],[Campaign Spend ($)]])/Table3[[#This Row],[Campaign Spend ($)]]</f>
        <v>3.5971041863393136</v>
      </c>
      <c r="F627" s="5">
        <f>Table3[[#This Row],[Campaign Spend ($)]]/Table3[[#This Row],[Engagements]]</f>
        <v>3.5930784890296316E-2</v>
      </c>
    </row>
    <row r="628" spans="1:6" x14ac:dyDescent="0.3">
      <c r="A628" t="s">
        <v>638</v>
      </c>
      <c r="B628" s="4">
        <f>Table3[[#This Row],[Engagements]]/Table3[[#This Row],[Impressions]]</f>
        <v>9.3005671077504723E-2</v>
      </c>
      <c r="C628" s="4">
        <f>Table3[[#This Row],[Clicks]]/Table3[[#This Row],[Impressions]]</f>
        <v>1.6563747111951271E-2</v>
      </c>
      <c r="D628" s="4">
        <f>Table3[[#This Row],[Conversions]]/Table3[[#This Row],[Clicks]]</f>
        <v>0.16771493786457012</v>
      </c>
      <c r="E628" s="4">
        <f>(Table3[[#This Row],[Revenue Generated ($)]]-Table3[[#This Row],[Campaign Spend ($)]])/Table3[[#This Row],[Campaign Spend ($)]]</f>
        <v>3.5971087366436203</v>
      </c>
      <c r="F628" s="5">
        <f>Table3[[#This Row],[Campaign Spend ($)]]/Table3[[#This Row],[Engagements]]</f>
        <v>3.5930442637759713E-2</v>
      </c>
    </row>
    <row r="629" spans="1:6" x14ac:dyDescent="0.3">
      <c r="A629" t="s">
        <v>639</v>
      </c>
      <c r="B629" s="4">
        <f>Table3[[#This Row],[Engagements]]/Table3[[#This Row],[Impressions]]</f>
        <v>9.3006186431791968E-2</v>
      </c>
      <c r="C629" s="4">
        <f>Table3[[#This Row],[Clicks]]/Table3[[#This Row],[Impressions]]</f>
        <v>1.6563908986054313E-2</v>
      </c>
      <c r="D629" s="4">
        <f>Table3[[#This Row],[Conversions]]/Table3[[#This Row],[Clicks]]</f>
        <v>0.167715388997911</v>
      </c>
      <c r="E629" s="4">
        <f>(Table3[[#This Row],[Revenue Generated ($)]]-Table3[[#This Row],[Campaign Spend ($)]])/Table3[[#This Row],[Campaign Spend ($)]]</f>
        <v>3.5971132726702226</v>
      </c>
      <c r="F629" s="5">
        <f>Table3[[#This Row],[Campaign Spend ($)]]/Table3[[#This Row],[Engagements]]</f>
        <v>3.5930101465614428E-2</v>
      </c>
    </row>
    <row r="630" spans="1:6" x14ac:dyDescent="0.3">
      <c r="A630" t="s">
        <v>640</v>
      </c>
      <c r="B630" s="4">
        <f>Table3[[#This Row],[Engagements]]/Table3[[#This Row],[Impressions]]</f>
        <v>9.3006700167504189E-2</v>
      </c>
      <c r="C630" s="4">
        <f>Table3[[#This Row],[Clicks]]/Table3[[#This Row],[Impressions]]</f>
        <v>1.6564070351758792E-2</v>
      </c>
      <c r="D630" s="4">
        <f>Table3[[#This Row],[Conversions]]/Table3[[#This Row],[Clicks]]</f>
        <v>0.16771583870559981</v>
      </c>
      <c r="E630" s="4">
        <f>(Table3[[#This Row],[Revenue Generated ($)]]-Table3[[#This Row],[Campaign Spend ($)]])/Table3[[#This Row],[Campaign Spend ($)]]</f>
        <v>3.5971177944862154</v>
      </c>
      <c r="F630" s="5">
        <f>Table3[[#This Row],[Campaign Spend ($)]]/Table3[[#This Row],[Engagements]]</f>
        <v>3.5929761368752818E-2</v>
      </c>
    </row>
    <row r="631" spans="1:6" x14ac:dyDescent="0.3">
      <c r="A631" t="s">
        <v>641</v>
      </c>
      <c r="B631" s="4">
        <f>Table3[[#This Row],[Engagements]]/Table3[[#This Row],[Impressions]]</f>
        <v>9.3007212292254629E-2</v>
      </c>
      <c r="C631" s="4">
        <f>Table3[[#This Row],[Clicks]]/Table3[[#This Row],[Impressions]]</f>
        <v>1.6564231211456046E-2</v>
      </c>
      <c r="D631" s="4">
        <f>Table3[[#This Row],[Conversions]]/Table3[[#This Row],[Clicks]]</f>
        <v>0.16771628699438379</v>
      </c>
      <c r="E631" s="4">
        <f>(Table3[[#This Row],[Revenue Generated ($)]]-Table3[[#This Row],[Campaign Spend ($)]])/Table3[[#This Row],[Campaign Spend ($)]]</f>
        <v>3.5971223021582732</v>
      </c>
      <c r="F631" s="5">
        <f>Table3[[#This Row],[Campaign Spend ($)]]/Table3[[#This Row],[Engagements]]</f>
        <v>3.5929422342099351E-2</v>
      </c>
    </row>
    <row r="632" spans="1:6" x14ac:dyDescent="0.3">
      <c r="A632" t="s">
        <v>642</v>
      </c>
      <c r="B632" s="4">
        <f>Table3[[#This Row],[Engagements]]/Table3[[#This Row],[Impressions]]</f>
        <v>9.3007722813608848E-2</v>
      </c>
      <c r="C632" s="4">
        <f>Table3[[#This Row],[Clicks]]/Table3[[#This Row],[Impressions]]</f>
        <v>1.6564391567522437E-2</v>
      </c>
      <c r="D632" s="4">
        <f>Table3[[#This Row],[Conversions]]/Table3[[#This Row],[Clicks]]</f>
        <v>0.16771673387096775</v>
      </c>
      <c r="E632" s="4">
        <f>(Table3[[#This Row],[Revenue Generated ($)]]-Table3[[#This Row],[Campaign Spend ($)]])/Table3[[#This Row],[Campaign Spend ($)]]</f>
        <v>3.5971267957526547</v>
      </c>
      <c r="F632" s="5">
        <f>Table3[[#This Row],[Campaign Spend ($)]]/Table3[[#This Row],[Engagements]]</f>
        <v>3.5929084380610411E-2</v>
      </c>
    </row>
    <row r="633" spans="1:6" x14ac:dyDescent="0.3">
      <c r="A633" t="s">
        <v>643</v>
      </c>
      <c r="B633" s="4">
        <f>Table3[[#This Row],[Engagements]]/Table3[[#This Row],[Impressions]]</f>
        <v>9.3008231739085137E-2</v>
      </c>
      <c r="C633" s="4">
        <f>Table3[[#This Row],[Clicks]]/Table3[[#This Row],[Impressions]]</f>
        <v>1.6564551422319475E-2</v>
      </c>
      <c r="D633" s="4">
        <f>Table3[[#This Row],[Conversions]]/Table3[[#This Row],[Clicks]]</f>
        <v>0.16771717934201422</v>
      </c>
      <c r="E633" s="4">
        <f>(Table3[[#This Row],[Revenue Generated ($)]]-Table3[[#This Row],[Campaign Spend ($)]])/Table3[[#This Row],[Campaign Spend ($)]]</f>
        <v>3.597131275335204</v>
      </c>
      <c r="F633" s="5">
        <f>Table3[[#This Row],[Campaign Spend ($)]]/Table3[[#This Row],[Engagements]]</f>
        <v>3.5928747479274034E-2</v>
      </c>
    </row>
    <row r="634" spans="1:6" x14ac:dyDescent="0.3">
      <c r="A634" t="s">
        <v>644</v>
      </c>
      <c r="B634" s="4">
        <f>Table3[[#This Row],[Engagements]]/Table3[[#This Row],[Impressions]]</f>
        <v>9.3008739076154812E-2</v>
      </c>
      <c r="C634" s="4">
        <f>Table3[[#This Row],[Clicks]]/Table3[[#This Row],[Impressions]]</f>
        <v>1.6564710778193926E-2</v>
      </c>
      <c r="D634" s="4">
        <f>Table3[[#This Row],[Conversions]]/Table3[[#This Row],[Clicks]]</f>
        <v>0.16771762341414395</v>
      </c>
      <c r="E634" s="4">
        <f>(Table3[[#This Row],[Revenue Generated ($)]]-Table3[[#This Row],[Campaign Spend ($)]])/Table3[[#This Row],[Campaign Spend ($)]]</f>
        <v>3.5971357409713574</v>
      </c>
      <c r="F634" s="5">
        <f>Table3[[#This Row],[Campaign Spend ($)]]/Table3[[#This Row],[Engagements]]</f>
        <v>3.5928411633109621E-2</v>
      </c>
    </row>
    <row r="635" spans="1:6" x14ac:dyDescent="0.3">
      <c r="A635" t="s">
        <v>645</v>
      </c>
      <c r="B635" s="4">
        <f>Table3[[#This Row],[Engagements]]/Table3[[#This Row],[Impressions]]</f>
        <v>9.3009244832242655E-2</v>
      </c>
      <c r="C635" s="4">
        <f>Table3[[#This Row],[Clicks]]/Table3[[#This Row],[Impressions]]</f>
        <v>1.6564869637477928E-2</v>
      </c>
      <c r="D635" s="4">
        <f>Table3[[#This Row],[Conversions]]/Table3[[#This Row],[Clicks]]</f>
        <v>0.16771806609393616</v>
      </c>
      <c r="E635" s="4">
        <f>(Table3[[#This Row],[Revenue Generated ($)]]-Table3[[#This Row],[Campaign Spend ($)]])/Table3[[#This Row],[Campaign Spend ($)]]</f>
        <v>3.5971401927261422</v>
      </c>
      <c r="F635" s="5">
        <f>Table3[[#This Row],[Campaign Spend ($)]]/Table3[[#This Row],[Engagements]]</f>
        <v>3.5928076837167748E-2</v>
      </c>
    </row>
    <row r="636" spans="1:6" x14ac:dyDescent="0.3">
      <c r="A636" t="s">
        <v>646</v>
      </c>
      <c r="B636" s="4">
        <f>Table3[[#This Row],[Engagements]]/Table3[[#This Row],[Impressions]]</f>
        <v>9.3009749014727236E-2</v>
      </c>
      <c r="C636" s="4">
        <f>Table3[[#This Row],[Clicks]]/Table3[[#This Row],[Impressions]]</f>
        <v>1.6565028002489109E-2</v>
      </c>
      <c r="D636" s="4">
        <f>Table3[[#This Row],[Conversions]]/Table3[[#This Row],[Clicks]]</f>
        <v>0.16771850738792887</v>
      </c>
      <c r="E636" s="4">
        <f>(Table3[[#This Row],[Revenue Generated ($)]]-Table3[[#This Row],[Campaign Spend ($)]])/Table3[[#This Row],[Campaign Spend ($)]]</f>
        <v>3.5971446306641837</v>
      </c>
      <c r="F636" s="5">
        <f>Table3[[#This Row],[Campaign Spend ($)]]/Table3[[#This Row],[Engagements]]</f>
        <v>3.5927743086529886E-2</v>
      </c>
    </row>
    <row r="637" spans="1:6" x14ac:dyDescent="0.3">
      <c r="A637" t="s">
        <v>647</v>
      </c>
      <c r="B637" s="4">
        <f>Table3[[#This Row],[Engagements]]/Table3[[#This Row],[Impressions]]</f>
        <v>9.3010251630941287E-2</v>
      </c>
      <c r="C637" s="4">
        <f>Table3[[#This Row],[Clicks]]/Table3[[#This Row],[Impressions]]</f>
        <v>1.6565185875530703E-2</v>
      </c>
      <c r="D637" s="4">
        <f>Table3[[#This Row],[Conversions]]/Table3[[#This Row],[Clicks]]</f>
        <v>0.16771894730261924</v>
      </c>
      <c r="E637" s="4">
        <f>(Table3[[#This Row],[Revenue Generated ($)]]-Table3[[#This Row],[Campaign Spend ($)]])/Table3[[#This Row],[Campaign Spend ($)]]</f>
        <v>3.5971490548497056</v>
      </c>
      <c r="F637" s="5">
        <f>Table3[[#This Row],[Campaign Spend ($)]]/Table3[[#This Row],[Engagements]]</f>
        <v>3.5927410376308172E-2</v>
      </c>
    </row>
    <row r="638" spans="1:6" x14ac:dyDescent="0.3">
      <c r="A638" t="s">
        <v>648</v>
      </c>
      <c r="B638" s="4">
        <f>Table3[[#This Row],[Engagements]]/Table3[[#This Row],[Impressions]]</f>
        <v>9.3010752688172049E-2</v>
      </c>
      <c r="C638" s="4">
        <f>Table3[[#This Row],[Clicks]]/Table3[[#This Row],[Impressions]]</f>
        <v>1.6565343258891647E-2</v>
      </c>
      <c r="D638" s="4">
        <f>Table3[[#This Row],[Conversions]]/Table3[[#This Row],[Clicks]]</f>
        <v>0.16771938584446386</v>
      </c>
      <c r="E638" s="4">
        <f>(Table3[[#This Row],[Revenue Generated ($)]]-Table3[[#This Row],[Campaign Spend ($)]])/Table3[[#This Row],[Campaign Spend ($)]]</f>
        <v>3.5971534653465347</v>
      </c>
      <c r="F638" s="5">
        <f>Table3[[#This Row],[Campaign Spend ($)]]/Table3[[#This Row],[Engagements]]</f>
        <v>3.5927078701645174E-2</v>
      </c>
    </row>
    <row r="639" spans="1:6" x14ac:dyDescent="0.3">
      <c r="A639" t="s">
        <v>649</v>
      </c>
      <c r="B639" s="4">
        <f>Table3[[#This Row],[Engagements]]/Table3[[#This Row],[Impressions]]</f>
        <v>9.3011252193661603E-2</v>
      </c>
      <c r="C639" s="4">
        <f>Table3[[#This Row],[Clicks]]/Table3[[#This Row],[Impressions]]</f>
        <v>1.6565500154846702E-2</v>
      </c>
      <c r="D639" s="4">
        <f>Table3[[#This Row],[Conversions]]/Table3[[#This Row],[Clicks]]</f>
        <v>0.16771982301987912</v>
      </c>
      <c r="E639" s="4">
        <f>(Table3[[#This Row],[Revenue Generated ($)]]-Table3[[#This Row],[Campaign Spend ($)]])/Table3[[#This Row],[Campaign Spend ($)]]</f>
        <v>3.5971578622181033</v>
      </c>
      <c r="F639" s="5">
        <f>Table3[[#This Row],[Campaign Spend ($)]]/Table3[[#This Row],[Engagements]]</f>
        <v>3.5926748057713655E-2</v>
      </c>
    </row>
    <row r="640" spans="1:6" x14ac:dyDescent="0.3">
      <c r="A640" t="s">
        <v>650</v>
      </c>
      <c r="B640" s="4">
        <f>Table3[[#This Row],[Engagements]]/Table3[[#This Row],[Impressions]]</f>
        <v>9.3011750154607303E-2</v>
      </c>
      <c r="C640" s="4">
        <f>Table3[[#This Row],[Clicks]]/Table3[[#This Row],[Impressions]]</f>
        <v>1.6565656565656565E-2</v>
      </c>
      <c r="D640" s="4">
        <f>Table3[[#This Row],[Conversions]]/Table3[[#This Row],[Clicks]]</f>
        <v>0.16772025883524141</v>
      </c>
      <c r="E640" s="4">
        <f>(Table3[[#This Row],[Revenue Generated ($)]]-Table3[[#This Row],[Campaign Spend ($)]])/Table3[[#This Row],[Campaign Spend ($)]]</f>
        <v>3.5971622455274521</v>
      </c>
      <c r="F640" s="5">
        <f>Table3[[#This Row],[Campaign Spend ($)]]/Table3[[#This Row],[Engagements]]</f>
        <v>3.5926418439716314E-2</v>
      </c>
    </row>
    <row r="641" spans="1:6" x14ac:dyDescent="0.3">
      <c r="A641" t="s">
        <v>651</v>
      </c>
      <c r="B641" s="4">
        <f>Table3[[#This Row],[Engagements]]/Table3[[#This Row],[Impressions]]</f>
        <v>9.3012246578161983E-2</v>
      </c>
      <c r="C641" s="4">
        <f>Table3[[#This Row],[Clicks]]/Table3[[#This Row],[Impressions]]</f>
        <v>1.6565812493567974E-2</v>
      </c>
      <c r="D641" s="4">
        <f>Table3[[#This Row],[Conversions]]/Table3[[#This Row],[Clicks]]</f>
        <v>0.16772069329688763</v>
      </c>
      <c r="E641" s="4">
        <f>(Table3[[#This Row],[Revenue Generated ($)]]-Table3[[#This Row],[Campaign Spend ($)]])/Table3[[#This Row],[Campaign Spend ($)]]</f>
        <v>3.5971666153372346</v>
      </c>
      <c r="F641" s="5">
        <f>Table3[[#This Row],[Campaign Spend ($)]]/Table3[[#This Row],[Engagements]]</f>
        <v>3.5926089842885596E-2</v>
      </c>
    </row>
    <row r="642" spans="1:6" x14ac:dyDescent="0.3">
      <c r="A642" t="s">
        <v>652</v>
      </c>
      <c r="B642" s="4">
        <f>Table3[[#This Row],[Engagements]]/Table3[[#This Row],[Impressions]]</f>
        <v>9.3012741471434443E-2</v>
      </c>
      <c r="C642" s="4">
        <f>Table3[[#This Row],[Clicks]]/Table3[[#This Row],[Impressions]]</f>
        <v>1.656596794081381E-2</v>
      </c>
      <c r="D642" s="4">
        <f>Table3[[#This Row],[Conversions]]/Table3[[#This Row],[Clicks]]</f>
        <v>0.16772112641111525</v>
      </c>
      <c r="E642" s="4">
        <f>(Table3[[#This Row],[Revenue Generated ($)]]-Table3[[#This Row],[Campaign Spend ($)]])/Table3[[#This Row],[Campaign Spend ($)]]</f>
        <v>3.5971709717097169</v>
      </c>
      <c r="F642" s="5">
        <f>Table3[[#This Row],[Campaign Spend ($)]]/Table3[[#This Row],[Engagements]]</f>
        <v>3.5925762262483431E-2</v>
      </c>
    </row>
    <row r="643" spans="1:6" x14ac:dyDescent="0.3">
      <c r="A643" t="s">
        <v>653</v>
      </c>
      <c r="B643" s="4">
        <f>Table3[[#This Row],[Engagements]]/Table3[[#This Row],[Impressions]]</f>
        <v>9.3013234841489781E-2</v>
      </c>
      <c r="C643" s="4">
        <f>Table3[[#This Row],[Clicks]]/Table3[[#This Row],[Impressions]]</f>
        <v>1.6566122909613231E-2</v>
      </c>
      <c r="D643" s="4">
        <f>Table3[[#This Row],[Conversions]]/Table3[[#This Row],[Clicks]]</f>
        <v>0.16772155818418283</v>
      </c>
      <c r="E643" s="4">
        <f>(Table3[[#This Row],[Revenue Generated ($)]]-Table3[[#This Row],[Campaign Spend ($)]])/Table3[[#This Row],[Campaign Spend ($)]]</f>
        <v>3.5971753147067855</v>
      </c>
      <c r="F643" s="5">
        <f>Table3[[#This Row],[Campaign Spend ($)]]/Table3[[#This Row],[Engagements]]</f>
        <v>3.5925435693801015E-2</v>
      </c>
    </row>
    <row r="644" spans="1:6" x14ac:dyDescent="0.3">
      <c r="A644" t="s">
        <v>654</v>
      </c>
      <c r="B644" s="4">
        <f>Table3[[#This Row],[Engagements]]/Table3[[#This Row],[Impressions]]</f>
        <v>9.3013726695349408E-2</v>
      </c>
      <c r="C644" s="4">
        <f>Table3[[#This Row],[Clicks]]/Table3[[#This Row],[Impressions]]</f>
        <v>1.6566277402171703E-2</v>
      </c>
      <c r="D644" s="4">
        <f>Table3[[#This Row],[Conversions]]/Table3[[#This Row],[Clicks]]</f>
        <v>0.16772198862231016</v>
      </c>
      <c r="E644" s="4">
        <f>(Table3[[#This Row],[Revenue Generated ($)]]-Table3[[#This Row],[Campaign Spend ($)]])/Table3[[#This Row],[Campaign Spend ($)]]</f>
        <v>3.5971796443899446</v>
      </c>
      <c r="F644" s="5">
        <f>Table3[[#This Row],[Campaign Spend ($)]]/Table3[[#This Row],[Engagements]]</f>
        <v>3.5925110132158593E-2</v>
      </c>
    </row>
    <row r="645" spans="1:6" x14ac:dyDescent="0.3">
      <c r="A645" t="s">
        <v>655</v>
      </c>
      <c r="B645" s="4">
        <f>Table3[[#This Row],[Engagements]]/Table3[[#This Row],[Impressions]]</f>
        <v>9.3014217039991909E-2</v>
      </c>
      <c r="C645" s="4">
        <f>Table3[[#This Row],[Clicks]]/Table3[[#This Row],[Impressions]]</f>
        <v>1.6566431420681205E-2</v>
      </c>
      <c r="D645" s="4">
        <f>Table3[[#This Row],[Conversions]]/Table3[[#This Row],[Clicks]]</f>
        <v>0.1677224177316787</v>
      </c>
      <c r="E645" s="4">
        <f>(Table3[[#This Row],[Revenue Generated ($)]]-Table3[[#This Row],[Campaign Spend ($)]])/Table3[[#This Row],[Campaign Spend ($)]]</f>
        <v>3.5971839608203244</v>
      </c>
      <c r="F645" s="5">
        <f>Table3[[#This Row],[Campaign Spend ($)]]/Table3[[#This Row],[Engagements]]</f>
        <v>3.592478557290521E-2</v>
      </c>
    </row>
    <row r="646" spans="1:6" x14ac:dyDescent="0.3">
      <c r="A646" t="s">
        <v>656</v>
      </c>
      <c r="B646" s="4">
        <f>Table3[[#This Row],[Engagements]]/Table3[[#This Row],[Impressions]]</f>
        <v>9.3014705882353027E-2</v>
      </c>
      <c r="C646" s="4">
        <f>Table3[[#This Row],[Clicks]]/Table3[[#This Row],[Impressions]]</f>
        <v>1.6566584967320278E-2</v>
      </c>
      <c r="D646" s="4">
        <f>Table3[[#This Row],[Conversions]]/Table3[[#This Row],[Clicks]]</f>
        <v>0.16772284551843175</v>
      </c>
      <c r="E646" s="4">
        <f>(Table3[[#This Row],[Revenue Generated ($)]]-Table3[[#This Row],[Campaign Spend ($)]])/Table3[[#This Row],[Campaign Spend ($)]]</f>
        <v>3.5971882640586799</v>
      </c>
      <c r="F646" s="5">
        <f>Table3[[#This Row],[Campaign Spend ($)]]/Table3[[#This Row],[Engagements]]</f>
        <v>3.592446201141853E-2</v>
      </c>
    </row>
    <row r="647" spans="1:6" x14ac:dyDescent="0.3">
      <c r="A647" t="s">
        <v>657</v>
      </c>
      <c r="B647" s="4">
        <f>Table3[[#This Row],[Engagements]]/Table3[[#This Row],[Impressions]]</f>
        <v>9.3015193229326082E-2</v>
      </c>
      <c r="C647" s="4">
        <f>Table3[[#This Row],[Clicks]]/Table3[[#This Row],[Impressions]]</f>
        <v>1.6566738044254119E-2</v>
      </c>
      <c r="D647" s="4">
        <f>Table3[[#This Row],[Conversions]]/Table3[[#This Row],[Clicks]]</f>
        <v>0.16772327198867484</v>
      </c>
      <c r="E647" s="4">
        <f>(Table3[[#This Row],[Revenue Generated ($)]]-Table3[[#This Row],[Campaign Spend ($)]])/Table3[[#This Row],[Campaign Spend ($)]]</f>
        <v>3.5971925541653951</v>
      </c>
      <c r="F647" s="5">
        <f>Table3[[#This Row],[Campaign Spend ($)]]/Table3[[#This Row],[Engagements]]</f>
        <v>3.5924139443104582E-2</v>
      </c>
    </row>
    <row r="648" spans="1:6" x14ac:dyDescent="0.3">
      <c r="A648" t="s">
        <v>658</v>
      </c>
      <c r="B648" s="4">
        <f>Table3[[#This Row],[Engagements]]/Table3[[#This Row],[Impressions]]</f>
        <v>9.301567908776226E-2</v>
      </c>
      <c r="C648" s="4">
        <f>Table3[[#This Row],[Clicks]]/Table3[[#This Row],[Impressions]]</f>
        <v>1.6566890653634713E-2</v>
      </c>
      <c r="D648" s="4">
        <f>Table3[[#This Row],[Conversions]]/Table3[[#This Row],[Clicks]]</f>
        <v>0.1677236971484759</v>
      </c>
      <c r="E648" s="4">
        <f>(Table3[[#This Row],[Revenue Generated ($)]]-Table3[[#This Row],[Campaign Spend ($)]])/Table3[[#This Row],[Campaign Spend ($)]]</f>
        <v>3.5971968312004874</v>
      </c>
      <c r="F648" s="5">
        <f>Table3[[#This Row],[Campaign Spend ($)]]/Table3[[#This Row],[Engagements]]</f>
        <v>3.5923817863397552E-2</v>
      </c>
    </row>
    <row r="649" spans="1:6" x14ac:dyDescent="0.3">
      <c r="A649" t="s">
        <v>659</v>
      </c>
      <c r="B649" s="4">
        <f>Table3[[#This Row],[Engagements]]/Table3[[#This Row],[Impressions]]</f>
        <v>9.3016163464470961E-2</v>
      </c>
      <c r="C649" s="4">
        <f>Table3[[#This Row],[Clicks]]/Table3[[#This Row],[Impressions]]</f>
        <v>1.656704279760091E-2</v>
      </c>
      <c r="D649" s="4">
        <f>Table3[[#This Row],[Conversions]]/Table3[[#This Row],[Clicks]]</f>
        <v>0.16772412100386574</v>
      </c>
      <c r="E649" s="4">
        <f>(Table3[[#This Row],[Revenue Generated ($)]]-Table3[[#This Row],[Campaign Spend ($)]])/Table3[[#This Row],[Campaign Spend ($)]]</f>
        <v>3.5972010952236082</v>
      </c>
      <c r="F649" s="5">
        <f>Table3[[#This Row],[Campaign Spend ($)]]/Table3[[#This Row],[Engagements]]</f>
        <v>3.5923497267759563E-2</v>
      </c>
    </row>
    <row r="650" spans="1:6" x14ac:dyDescent="0.3">
      <c r="A650" t="s">
        <v>660</v>
      </c>
      <c r="B650" s="4">
        <f>Table3[[#This Row],[Engagements]]/Table3[[#This Row],[Impressions]]</f>
        <v>9.3016646366220146E-2</v>
      </c>
      <c r="C650" s="4">
        <f>Table3[[#This Row],[Clicks]]/Table3[[#This Row],[Impressions]]</f>
        <v>1.6567194478278539E-2</v>
      </c>
      <c r="D650" s="4">
        <f>Table3[[#This Row],[Conversions]]/Table3[[#This Row],[Clicks]]</f>
        <v>0.16772454356083813</v>
      </c>
      <c r="E650" s="4">
        <f>(Table3[[#This Row],[Revenue Generated ($)]]-Table3[[#This Row],[Campaign Spend ($)]])/Table3[[#This Row],[Campaign Spend ($)]]</f>
        <v>3.5972053462940461</v>
      </c>
      <c r="F650" s="5">
        <f>Table3[[#This Row],[Campaign Spend ($)]]/Table3[[#This Row],[Engagements]]</f>
        <v>3.5923177651680488E-2</v>
      </c>
    </row>
    <row r="651" spans="1:6" x14ac:dyDescent="0.3">
      <c r="A651" t="s">
        <v>661</v>
      </c>
      <c r="B651" s="4">
        <f>Table3[[#This Row],[Engagements]]/Table3[[#This Row],[Impressions]]</f>
        <v>9.3017127799736588E-2</v>
      </c>
      <c r="C651" s="4">
        <f>Table3[[#This Row],[Clicks]]/Table3[[#This Row],[Impressions]]</f>
        <v>1.6567345697780497E-2</v>
      </c>
      <c r="D651" s="4">
        <f>Table3[[#This Row],[Conversions]]/Table3[[#This Row],[Clicks]]</f>
        <v>0.16772496482535021</v>
      </c>
      <c r="E651" s="4">
        <f>(Table3[[#This Row],[Revenue Generated ($)]]-Table3[[#This Row],[Campaign Spend ($)]])/Table3[[#This Row],[Campaign Spend ($)]]</f>
        <v>3.5972095844707308</v>
      </c>
      <c r="F651" s="5">
        <f>Table3[[#This Row],[Campaign Spend ($)]]/Table3[[#This Row],[Engagements]]</f>
        <v>3.592285901067771E-2</v>
      </c>
    </row>
    <row r="652" spans="1:6" x14ac:dyDescent="0.3">
      <c r="A652" t="s">
        <v>662</v>
      </c>
      <c r="B652" s="4">
        <f>Table3[[#This Row],[Engagements]]/Table3[[#This Row],[Impressions]]</f>
        <v>9.3017607771706215E-2</v>
      </c>
      <c r="C652" s="4">
        <f>Table3[[#This Row],[Clicks]]/Table3[[#This Row],[Impressions]]</f>
        <v>1.6567496458206855E-2</v>
      </c>
      <c r="D652" s="4">
        <f>Table3[[#This Row],[Conversions]]/Table3[[#This Row],[Clicks]]</f>
        <v>0.16772538480332275</v>
      </c>
      <c r="E652" s="4">
        <f>(Table3[[#This Row],[Revenue Generated ($)]]-Table3[[#This Row],[Campaign Spend ($)]])/Table3[[#This Row],[Campaign Spend ($)]]</f>
        <v>3.597213809812235</v>
      </c>
      <c r="F652" s="5">
        <f>Table3[[#This Row],[Campaign Spend ($)]]/Table3[[#This Row],[Engagements]]</f>
        <v>3.5922541340295912E-2</v>
      </c>
    </row>
    <row r="653" spans="1:6" x14ac:dyDescent="0.3">
      <c r="A653" t="s">
        <v>663</v>
      </c>
      <c r="B653" s="4">
        <f>Table3[[#This Row],[Engagements]]/Table3[[#This Row],[Impressions]]</f>
        <v>9.3018086288774463E-2</v>
      </c>
      <c r="C653" s="4">
        <f>Table3[[#This Row],[Clicks]]/Table3[[#This Row],[Impressions]]</f>
        <v>1.6567646761644957E-2</v>
      </c>
      <c r="D653" s="4">
        <f>Table3[[#This Row],[Conversions]]/Table3[[#This Row],[Clicks]]</f>
        <v>0.16772580350064037</v>
      </c>
      <c r="E653" s="4">
        <f>(Table3[[#This Row],[Revenue Generated ($)]]-Table3[[#This Row],[Campaign Spend ($)]])/Table3[[#This Row],[Campaign Spend ($)]]</f>
        <v>3.5972180223767767</v>
      </c>
      <c r="F653" s="5">
        <f>Table3[[#This Row],[Campaign Spend ($)]]/Table3[[#This Row],[Engagements]]</f>
        <v>3.5922224636106885E-2</v>
      </c>
    </row>
    <row r="654" spans="1:6" x14ac:dyDescent="0.3">
      <c r="A654" t="s">
        <v>664</v>
      </c>
      <c r="B654" s="4">
        <f>Table3[[#This Row],[Engagements]]/Table3[[#This Row],[Impressions]]</f>
        <v>9.3018563357546491E-2</v>
      </c>
      <c r="C654" s="4">
        <f>Table3[[#This Row],[Clicks]]/Table3[[#This Row],[Impressions]]</f>
        <v>1.6567796610169508E-2</v>
      </c>
      <c r="D654" s="4">
        <f>Table3[[#This Row],[Conversions]]/Table3[[#This Row],[Clicks]]</f>
        <v>0.16772622092315187</v>
      </c>
      <c r="E654" s="4">
        <f>(Table3[[#This Row],[Revenue Generated ($)]]-Table3[[#This Row],[Campaign Spend ($)]])/Table3[[#This Row],[Campaign Spend ($)]]</f>
        <v>3.5972222222222223</v>
      </c>
      <c r="F654" s="5">
        <f>Table3[[#This Row],[Campaign Spend ($)]]/Table3[[#This Row],[Engagements]]</f>
        <v>3.5921908893709324E-2</v>
      </c>
    </row>
    <row r="655" spans="1:6" x14ac:dyDescent="0.3">
      <c r="A655" t="s">
        <v>665</v>
      </c>
      <c r="B655" s="4">
        <f>Table3[[#This Row],[Engagements]]/Table3[[#This Row],[Impressions]]</f>
        <v>9.3019038984587576E-2</v>
      </c>
      <c r="C655" s="4">
        <f>Table3[[#This Row],[Clicks]]/Table3[[#This Row],[Impressions]]</f>
        <v>1.6567946005842667E-2</v>
      </c>
      <c r="D655" s="4">
        <f>Table3[[#This Row],[Conversions]]/Table3[[#This Row],[Clicks]]</f>
        <v>0.16772663707667052</v>
      </c>
      <c r="E655" s="4">
        <f>(Table3[[#This Row],[Revenue Generated ($)]]-Table3[[#This Row],[Campaign Spend ($)]])/Table3[[#This Row],[Campaign Spend ($)]]</f>
        <v>3.59722640940609</v>
      </c>
      <c r="F655" s="5">
        <f>Table3[[#This Row],[Campaign Spend ($)]]/Table3[[#This Row],[Engagements]]</f>
        <v>3.5921594108728611E-2</v>
      </c>
    </row>
    <row r="656" spans="1:6" x14ac:dyDescent="0.3">
      <c r="A656" t="s">
        <v>666</v>
      </c>
      <c r="B656" s="4">
        <f>Table3[[#This Row],[Engagements]]/Table3[[#This Row],[Impressions]]</f>
        <v>9.3019513176423346E-2</v>
      </c>
      <c r="C656" s="4">
        <f>Table3[[#This Row],[Clicks]]/Table3[[#This Row],[Impressions]]</f>
        <v>1.6568094950714159E-2</v>
      </c>
      <c r="D656" s="4">
        <f>Table3[[#This Row],[Conversions]]/Table3[[#This Row],[Clicks]]</f>
        <v>0.16772705196697427</v>
      </c>
      <c r="E656" s="4">
        <f>(Table3[[#This Row],[Revenue Generated ($)]]-Table3[[#This Row],[Campaign Spend ($)]])/Table3[[#This Row],[Campaign Spend ($)]]</f>
        <v>3.5972305839855507</v>
      </c>
      <c r="F656" s="5">
        <f>Table3[[#This Row],[Campaign Spend ($)]]/Table3[[#This Row],[Engagements]]</f>
        <v>3.5921280276816611E-2</v>
      </c>
    </row>
    <row r="657" spans="1:6" x14ac:dyDescent="0.3">
      <c r="A657" t="s">
        <v>667</v>
      </c>
      <c r="B657" s="4">
        <f>Table3[[#This Row],[Engagements]]/Table3[[#This Row],[Impressions]]</f>
        <v>9.3019985939540112E-2</v>
      </c>
      <c r="C657" s="4">
        <f>Table3[[#This Row],[Clicks]]/Table3[[#This Row],[Impressions]]</f>
        <v>1.6568243446821347E-2</v>
      </c>
      <c r="D657" s="4">
        <f>Table3[[#This Row],[Conversions]]/Table3[[#This Row],[Clicks]]</f>
        <v>0.16772746559980603</v>
      </c>
      <c r="E657" s="4">
        <f>(Table3[[#This Row],[Revenue Generated ($)]]-Table3[[#This Row],[Campaign Spend ($)]])/Table3[[#This Row],[Campaign Spend ($)]]</f>
        <v>3.597234746017433</v>
      </c>
      <c r="F657" s="5">
        <f>Table3[[#This Row],[Campaign Spend ($)]]/Table3[[#This Row],[Engagements]]</f>
        <v>3.5920967393651478E-2</v>
      </c>
    </row>
    <row r="658" spans="1:6" x14ac:dyDescent="0.3">
      <c r="A658" t="s">
        <v>668</v>
      </c>
      <c r="B658" s="4">
        <f>Table3[[#This Row],[Engagements]]/Table3[[#This Row],[Impressions]]</f>
        <v>9.302045728038516E-2</v>
      </c>
      <c r="C658" s="4">
        <f>Table3[[#This Row],[Clicks]]/Table3[[#This Row],[Impressions]]</f>
        <v>1.6568391496189345E-2</v>
      </c>
      <c r="D658" s="4">
        <f>Table3[[#This Row],[Conversions]]/Table3[[#This Row],[Clicks]]</f>
        <v>0.16772787798087399</v>
      </c>
      <c r="E658" s="4">
        <f>(Table3[[#This Row],[Revenue Generated ($)]]-Table3[[#This Row],[Campaign Spend ($)]])/Table3[[#This Row],[Campaign Spend ($)]]</f>
        <v>3.5972388955582231</v>
      </c>
      <c r="F658" s="5">
        <f>Table3[[#This Row],[Campaign Spend ($)]]/Table3[[#This Row],[Engagements]]</f>
        <v>3.5920655454937472E-2</v>
      </c>
    </row>
    <row r="659" spans="1:6" x14ac:dyDescent="0.3">
      <c r="A659" t="s">
        <v>669</v>
      </c>
      <c r="B659" s="4">
        <f>Table3[[#This Row],[Engagements]]/Table3[[#This Row],[Impressions]]</f>
        <v>9.302092720536706E-2</v>
      </c>
      <c r="C659" s="4">
        <f>Table3[[#This Row],[Clicks]]/Table3[[#This Row],[Impressions]]</f>
        <v>1.6568539100831097E-2</v>
      </c>
      <c r="D659" s="4">
        <f>Table3[[#This Row],[Conversions]]/Table3[[#This Row],[Clicks]]</f>
        <v>0.1677282891158518</v>
      </c>
      <c r="E659" s="4">
        <f>(Table3[[#This Row],[Revenue Generated ($)]]-Table3[[#This Row],[Campaign Spend ($)]])/Table3[[#This Row],[Campaign Spend ($)]]</f>
        <v>3.5972430326640694</v>
      </c>
      <c r="F659" s="5">
        <f>Table3[[#This Row],[Campaign Spend ($)]]/Table3[[#This Row],[Engagements]]</f>
        <v>3.5920344456404733E-2</v>
      </c>
    </row>
    <row r="660" spans="1:6" x14ac:dyDescent="0.3">
      <c r="A660" t="s">
        <v>670</v>
      </c>
      <c r="B660" s="4">
        <f>Table3[[#This Row],[Engagements]]/Table3[[#This Row],[Impressions]]</f>
        <v>9.3021395720855826E-2</v>
      </c>
      <c r="C660" s="4">
        <f>Table3[[#This Row],[Clicks]]/Table3[[#This Row],[Impressions]]</f>
        <v>1.6568686262747451E-2</v>
      </c>
      <c r="D660" s="4">
        <f>Table3[[#This Row],[Conversions]]/Table3[[#This Row],[Clicks]]</f>
        <v>0.16772869901037896</v>
      </c>
      <c r="E660" s="4">
        <f>(Table3[[#This Row],[Revenue Generated ($)]]-Table3[[#This Row],[Campaign Spend ($)]])/Table3[[#This Row],[Campaign Spend ($)]]</f>
        <v>3.5972471573907838</v>
      </c>
      <c r="F660" s="5">
        <f>Table3[[#This Row],[Campaign Spend ($)]]/Table3[[#This Row],[Engagements]]</f>
        <v>3.5920034393809114E-2</v>
      </c>
    </row>
    <row r="661" spans="1:6" x14ac:dyDescent="0.3">
      <c r="A661" t="s">
        <v>671</v>
      </c>
      <c r="B661" s="4">
        <f>Table3[[#This Row],[Engagements]]/Table3[[#This Row],[Impressions]]</f>
        <v>9.3021862833183588E-2</v>
      </c>
      <c r="C661" s="4">
        <f>Table3[[#This Row],[Clicks]]/Table3[[#This Row],[Impressions]]</f>
        <v>1.6568832983927324E-2</v>
      </c>
      <c r="D661" s="4">
        <f>Table3[[#This Row],[Conversions]]/Table3[[#This Row],[Clicks]]</f>
        <v>0.16772910767006086</v>
      </c>
      <c r="E661" s="4">
        <f>(Table3[[#This Row],[Revenue Generated ($)]]-Table3[[#This Row],[Campaign Spend ($)]])/Table3[[#This Row],[Campaign Spend ($)]]</f>
        <v>3.597251269793845</v>
      </c>
      <c r="F661" s="5">
        <f>Table3[[#This Row],[Campaign Spend ($)]]/Table3[[#This Row],[Engagements]]</f>
        <v>3.591972526293196E-2</v>
      </c>
    </row>
    <row r="662" spans="1:6" x14ac:dyDescent="0.3">
      <c r="A662" t="s">
        <v>672</v>
      </c>
      <c r="B662" s="4">
        <f>Table3[[#This Row],[Engagements]]/Table3[[#This Row],[Impressions]]</f>
        <v>9.302232854864434E-2</v>
      </c>
      <c r="C662" s="4">
        <f>Table3[[#This Row],[Clicks]]/Table3[[#This Row],[Impressions]]</f>
        <v>1.6568979266347688E-2</v>
      </c>
      <c r="D662" s="4">
        <f>Table3[[#This Row],[Conversions]]/Table3[[#This Row],[Clicks]]</f>
        <v>0.16772951510046927</v>
      </c>
      <c r="E662" s="4">
        <f>(Table3[[#This Row],[Revenue Generated ($)]]-Table3[[#This Row],[Campaign Spend ($)]])/Table3[[#This Row],[Campaign Spend ($)]]</f>
        <v>3.5972553699284009</v>
      </c>
      <c r="F662" s="5">
        <f>Table3[[#This Row],[Campaign Spend ($)]]/Table3[[#This Row],[Engagements]]</f>
        <v>3.591941705957994E-2</v>
      </c>
    </row>
    <row r="663" spans="1:6" x14ac:dyDescent="0.3">
      <c r="A663" t="s">
        <v>673</v>
      </c>
      <c r="B663" s="4">
        <f>Table3[[#This Row],[Engagements]]/Table3[[#This Row],[Impressions]]</f>
        <v>9.3022792873494575E-2</v>
      </c>
      <c r="C663" s="4">
        <f>Table3[[#This Row],[Clicks]]/Table3[[#This Row],[Impressions]]</f>
        <v>1.6569125111973722E-2</v>
      </c>
      <c r="D663" s="4">
        <f>Table3[[#This Row],[Conversions]]/Table3[[#This Row],[Clicks]]</f>
        <v>0.16772992130714243</v>
      </c>
      <c r="E663" s="4">
        <f>(Table3[[#This Row],[Revenue Generated ($)]]-Table3[[#This Row],[Campaign Spend ($)]])/Table3[[#This Row],[Campaign Spend ($)]]</f>
        <v>3.5972594578492703</v>
      </c>
      <c r="F663" s="5">
        <f>Table3[[#This Row],[Campaign Spend ($)]]/Table3[[#This Row],[Engagements]]</f>
        <v>3.5919109779584846E-2</v>
      </c>
    </row>
    <row r="664" spans="1:6" x14ac:dyDescent="0.3">
      <c r="A664" t="s">
        <v>674</v>
      </c>
      <c r="B664" s="4">
        <f>Table3[[#This Row],[Engagements]]/Table3[[#This Row],[Impressions]]</f>
        <v>9.3023255813953487E-2</v>
      </c>
      <c r="C664" s="4">
        <f>Table3[[#This Row],[Clicks]]/Table3[[#This Row],[Impressions]]</f>
        <v>1.6569270522758896E-2</v>
      </c>
      <c r="D664" s="4">
        <f>Table3[[#This Row],[Conversions]]/Table3[[#This Row],[Clicks]]</f>
        <v>0.1677303262955854</v>
      </c>
      <c r="E664" s="4">
        <f>(Table3[[#This Row],[Revenue Generated ($)]]-Table3[[#This Row],[Campaign Spend ($)]])/Table3[[#This Row],[Campaign Spend ($)]]</f>
        <v>3.597263533610946</v>
      </c>
      <c r="F664" s="5">
        <f>Table3[[#This Row],[Campaign Spend ($)]]/Table3[[#This Row],[Engagements]]</f>
        <v>3.5918803418803422E-2</v>
      </c>
    </row>
    <row r="665" spans="1:6" x14ac:dyDescent="0.3">
      <c r="A665" t="s">
        <v>675</v>
      </c>
      <c r="B665" s="4">
        <f>Table3[[#This Row],[Engagements]]/Table3[[#This Row],[Impressions]]</f>
        <v>9.3023717376203241E-2</v>
      </c>
      <c r="C665" s="4">
        <f>Table3[[#This Row],[Clicks]]/Table3[[#This Row],[Impressions]]</f>
        <v>1.6569415500645033E-2</v>
      </c>
      <c r="D665" s="4">
        <f>Table3[[#This Row],[Conversions]]/Table3[[#This Row],[Clicks]]</f>
        <v>0.16773073007127029</v>
      </c>
      <c r="E665" s="4">
        <f>(Table3[[#This Row],[Revenue Generated ($)]]-Table3[[#This Row],[Campaign Spend ($)]])/Table3[[#This Row],[Campaign Spend ($)]]</f>
        <v>3.5972675972675972</v>
      </c>
      <c r="F665" s="5">
        <f>Table3[[#This Row],[Campaign Spend ($)]]/Table3[[#This Row],[Engagements]]</f>
        <v>3.5918497973117129E-2</v>
      </c>
    </row>
    <row r="666" spans="1:6" x14ac:dyDescent="0.3">
      <c r="A666" t="s">
        <v>676</v>
      </c>
      <c r="B666" s="4">
        <f>Table3[[#This Row],[Engagements]]/Table3[[#This Row],[Impressions]]</f>
        <v>9.3024177566389213E-2</v>
      </c>
      <c r="C666" s="4">
        <f>Table3[[#This Row],[Clicks]]/Table3[[#This Row],[Impressions]]</f>
        <v>1.6569560047562427E-2</v>
      </c>
      <c r="D666" s="4">
        <f>Table3[[#This Row],[Conversions]]/Table3[[#This Row],[Clicks]]</f>
        <v>0.1677311326396364</v>
      </c>
      <c r="E666" s="4">
        <f>(Table3[[#This Row],[Revenue Generated ($)]]-Table3[[#This Row],[Campaign Spend ($)]])/Table3[[#This Row],[Campaign Spend ($)]]</f>
        <v>3.5972716488730723</v>
      </c>
      <c r="F666" s="5">
        <f>Table3[[#This Row],[Campaign Spend ($)]]/Table3[[#This Row],[Engagements]]</f>
        <v>3.5918193438432042E-2</v>
      </c>
    </row>
    <row r="667" spans="1:6" x14ac:dyDescent="0.3">
      <c r="A667" t="s">
        <v>677</v>
      </c>
      <c r="B667" s="4">
        <f>Table3[[#This Row],[Engagements]]/Table3[[#This Row],[Impressions]]</f>
        <v>9.3024636390620363E-2</v>
      </c>
      <c r="C667" s="4">
        <f>Table3[[#This Row],[Clicks]]/Table3[[#This Row],[Impressions]]</f>
        <v>1.65697041654299E-2</v>
      </c>
      <c r="D667" s="4">
        <f>Table3[[#This Row],[Conversions]]/Table3[[#This Row],[Clicks]]</f>
        <v>0.16773153400609064</v>
      </c>
      <c r="E667" s="4">
        <f>(Table3[[#This Row],[Revenue Generated ($)]]-Table3[[#This Row],[Campaign Spend ($)]])/Table3[[#This Row],[Campaign Spend ($)]]</f>
        <v>3.5972756884809001</v>
      </c>
      <c r="F667" s="5">
        <f>Table3[[#This Row],[Campaign Spend ($)]]/Table3[[#This Row],[Engagements]]</f>
        <v>3.5917889810678581E-2</v>
      </c>
    </row>
    <row r="668" spans="1:6" x14ac:dyDescent="0.3">
      <c r="A668" t="s">
        <v>678</v>
      </c>
      <c r="B668" s="4">
        <f>Table3[[#This Row],[Engagements]]/Table3[[#This Row],[Impressions]]</f>
        <v>9.3025093854969376E-2</v>
      </c>
      <c r="C668" s="4">
        <f>Table3[[#This Row],[Clicks]]/Table3[[#This Row],[Impressions]]</f>
        <v>1.656984785615491E-2</v>
      </c>
      <c r="D668" s="4">
        <f>Table3[[#This Row],[Conversions]]/Table3[[#This Row],[Clicks]]</f>
        <v>0.16773193417600762</v>
      </c>
      <c r="E668" s="4">
        <f>(Table3[[#This Row],[Revenue Generated ($)]]-Table3[[#This Row],[Campaign Spend ($)]])/Table3[[#This Row],[Campaign Spend ($)]]</f>
        <v>3.5972797161442935</v>
      </c>
      <c r="F668" s="5">
        <f>Table3[[#This Row],[Campaign Spend ($)]]/Table3[[#This Row],[Engagements]]</f>
        <v>3.5917587085811387E-2</v>
      </c>
    </row>
    <row r="669" spans="1:6" x14ac:dyDescent="0.3">
      <c r="A669" t="s">
        <v>679</v>
      </c>
      <c r="B669" s="4">
        <f>Table3[[#This Row],[Engagements]]/Table3[[#This Row],[Impressions]]</f>
        <v>9.302554996547302E-2</v>
      </c>
      <c r="C669" s="4">
        <f>Table3[[#This Row],[Clicks]]/Table3[[#This Row],[Impressions]]</f>
        <v>1.6569991121633619E-2</v>
      </c>
      <c r="D669" s="4">
        <f>Table3[[#This Row],[Conversions]]/Table3[[#This Row],[Clicks]]</f>
        <v>0.16773233315473002</v>
      </c>
      <c r="E669" s="4">
        <f>(Table3[[#This Row],[Revenue Generated ($)]]-Table3[[#This Row],[Campaign Spend ($)]])/Table3[[#This Row],[Campaign Spend ($)]]</f>
        <v>3.5972837319161499</v>
      </c>
      <c r="F669" s="5">
        <f>Table3[[#This Row],[Campaign Spend ($)]]/Table3[[#This Row],[Engagements]]</f>
        <v>3.5917285259809119E-2</v>
      </c>
    </row>
    <row r="670" spans="1:6" x14ac:dyDescent="0.3">
      <c r="A670" t="s">
        <v>680</v>
      </c>
      <c r="B670" s="4">
        <f>Table3[[#This Row],[Engagements]]/Table3[[#This Row],[Impressions]]</f>
        <v>9.3026004728132383E-2</v>
      </c>
      <c r="C670" s="4">
        <f>Table3[[#This Row],[Clicks]]/Table3[[#This Row],[Impressions]]</f>
        <v>1.6570133963750986E-2</v>
      </c>
      <c r="D670" s="4">
        <f>Table3[[#This Row],[Conversions]]/Table3[[#This Row],[Clicks]]</f>
        <v>0.16773273094756866</v>
      </c>
      <c r="E670" s="4">
        <f>(Table3[[#This Row],[Revenue Generated ($)]]-Table3[[#This Row],[Campaign Spend ($)]])/Table3[[#This Row],[Campaign Spend ($)]]</f>
        <v>3.5972877358490565</v>
      </c>
      <c r="F670" s="5">
        <f>Table3[[#This Row],[Campaign Spend ($)]]/Table3[[#This Row],[Engagements]]</f>
        <v>3.5916984328674288E-2</v>
      </c>
    </row>
    <row r="671" spans="1:6" x14ac:dyDescent="0.3">
      <c r="A671" t="s">
        <v>681</v>
      </c>
      <c r="B671" s="4">
        <f>Table3[[#This Row],[Engagements]]/Table3[[#This Row],[Impressions]]</f>
        <v>9.3026458148913152E-2</v>
      </c>
      <c r="C671" s="4">
        <f>Table3[[#This Row],[Clicks]]/Table3[[#This Row],[Impressions]]</f>
        <v>1.6570276384380841E-2</v>
      </c>
      <c r="D671" s="4">
        <f>Table3[[#This Row],[Conversions]]/Table3[[#This Row],[Clicks]]</f>
        <v>0.16773312755980294</v>
      </c>
      <c r="E671" s="4">
        <f>(Table3[[#This Row],[Revenue Generated ($)]]-Table3[[#This Row],[Campaign Spend ($)]])/Table3[[#This Row],[Campaign Spend ($)]]</f>
        <v>3.5972917279952901</v>
      </c>
      <c r="F671" s="5">
        <f>Table3[[#This Row],[Campaign Spend ($)]]/Table3[[#This Row],[Engagements]]</f>
        <v>3.5916684288433073E-2</v>
      </c>
    </row>
    <row r="672" spans="1:6" x14ac:dyDescent="0.3">
      <c r="A672" t="s">
        <v>682</v>
      </c>
      <c r="B672" s="4">
        <f>Table3[[#This Row],[Engagements]]/Table3[[#This Row],[Impressions]]</f>
        <v>9.3026910233745833E-2</v>
      </c>
      <c r="C672" s="4">
        <f>Table3[[#This Row],[Clicks]]/Table3[[#This Row],[Impressions]]</f>
        <v>1.6570418385385977E-2</v>
      </c>
      <c r="D672" s="4">
        <f>Table3[[#This Row],[Conversions]]/Table3[[#This Row],[Clicks]]</f>
        <v>0.1677335229966809</v>
      </c>
      <c r="E672" s="4">
        <f>(Table3[[#This Row],[Revenue Generated ($)]]-Table3[[#This Row],[Campaign Spend ($)]])/Table3[[#This Row],[Campaign Spend ($)]]</f>
        <v>3.5972957084068193</v>
      </c>
      <c r="F672" s="5">
        <f>Table3[[#This Row],[Campaign Spend ($)]]/Table3[[#This Row],[Engagements]]</f>
        <v>3.5916385135135134E-2</v>
      </c>
    </row>
    <row r="673" spans="1:6" x14ac:dyDescent="0.3">
      <c r="A673" t="s">
        <v>683</v>
      </c>
      <c r="B673" s="4">
        <f>Table3[[#This Row],[Engagements]]/Table3[[#This Row],[Impressions]]</f>
        <v>9.3027360988526042E-2</v>
      </c>
      <c r="C673" s="4">
        <f>Table3[[#This Row],[Clicks]]/Table3[[#This Row],[Impressions]]</f>
        <v>1.6570559968618222E-2</v>
      </c>
      <c r="D673" s="4">
        <f>Table3[[#This Row],[Conversions]]/Table3[[#This Row],[Clicks]]</f>
        <v>0.16773391726341955</v>
      </c>
      <c r="E673" s="4">
        <f>(Table3[[#This Row],[Revenue Generated ($)]]-Table3[[#This Row],[Campaign Spend ($)]])/Table3[[#This Row],[Campaign Spend ($)]]</f>
        <v>3.5972996771353096</v>
      </c>
      <c r="F673" s="5">
        <f>Table3[[#This Row],[Campaign Spend ($)]]/Table3[[#This Row],[Engagements]]</f>
        <v>3.5916086864853466E-2</v>
      </c>
    </row>
    <row r="674" spans="1:6" x14ac:dyDescent="0.3">
      <c r="A674" t="s">
        <v>684</v>
      </c>
      <c r="B674" s="4">
        <f>Table3[[#This Row],[Engagements]]/Table3[[#This Row],[Impressions]]</f>
        <v>9.3027810419114773E-2</v>
      </c>
      <c r="C674" s="4">
        <f>Table3[[#This Row],[Clicks]]/Table3[[#This Row],[Impressions]]</f>
        <v>1.6570701135918527E-2</v>
      </c>
      <c r="D674" s="4">
        <f>Table3[[#This Row],[Conversions]]/Table3[[#This Row],[Clicks]]</f>
        <v>0.16773431036520506</v>
      </c>
      <c r="E674" s="4">
        <f>(Table3[[#This Row],[Revenue Generated ($)]]-Table3[[#This Row],[Campaign Spend ($)]])/Table3[[#This Row],[Campaign Spend ($)]]</f>
        <v>3.5973036342321221</v>
      </c>
      <c r="F674" s="5">
        <f>Table3[[#This Row],[Campaign Spend ($)]]/Table3[[#This Row],[Engagements]]</f>
        <v>3.5915789473684213E-2</v>
      </c>
    </row>
    <row r="675" spans="1:6" x14ac:dyDescent="0.3">
      <c r="A675" t="s">
        <v>685</v>
      </c>
      <c r="B675" s="4">
        <f>Table3[[#This Row],[Engagements]]/Table3[[#This Row],[Impressions]]</f>
        <v>9.3028258531338615E-2</v>
      </c>
      <c r="C675" s="4">
        <f>Table3[[#This Row],[Clicks]]/Table3[[#This Row],[Impressions]]</f>
        <v>1.6570841889117043E-2</v>
      </c>
      <c r="D675" s="4">
        <f>Table3[[#This Row],[Conversions]]/Table3[[#This Row],[Clicks]]</f>
        <v>0.16773470230719301</v>
      </c>
      <c r="E675" s="4">
        <f>(Table3[[#This Row],[Revenue Generated ($)]]-Table3[[#This Row],[Campaign Spend ($)]])/Table3[[#This Row],[Campaign Spend ($)]]</f>
        <v>3.5973075797483172</v>
      </c>
      <c r="F675" s="5">
        <f>Table3[[#This Row],[Campaign Spend ($)]]/Table3[[#This Row],[Engagements]]</f>
        <v>3.591549295774648E-2</v>
      </c>
    </row>
    <row r="676" spans="1:6" x14ac:dyDescent="0.3">
      <c r="A676" t="s">
        <v>686</v>
      </c>
      <c r="B676" s="4">
        <f>Table3[[#This Row],[Engagements]]/Table3[[#This Row],[Impressions]]</f>
        <v>9.3028705330990044E-2</v>
      </c>
      <c r="C676" s="4">
        <f>Table3[[#This Row],[Clicks]]/Table3[[#This Row],[Impressions]]</f>
        <v>1.6570982230033195E-2</v>
      </c>
      <c r="D676" s="4">
        <f>Table3[[#This Row],[Conversions]]/Table3[[#This Row],[Clicks]]</f>
        <v>0.1677350930945086</v>
      </c>
      <c r="E676" s="4">
        <f>(Table3[[#This Row],[Revenue Generated ($)]]-Table3[[#This Row],[Campaign Spend ($)]])/Table3[[#This Row],[Campaign Spend ($)]]</f>
        <v>3.5973115137346583</v>
      </c>
      <c r="F676" s="5">
        <f>Table3[[#This Row],[Campaign Spend ($)]]/Table3[[#This Row],[Engagements]]</f>
        <v>3.5915197313182198E-2</v>
      </c>
    </row>
    <row r="677" spans="1:6" x14ac:dyDescent="0.3">
      <c r="A677" t="s">
        <v>687</v>
      </c>
      <c r="B677" s="4">
        <f>Table3[[#This Row],[Engagements]]/Table3[[#This Row],[Impressions]]</f>
        <v>9.3029150823827636E-2</v>
      </c>
      <c r="C677" s="4">
        <f>Table3[[#This Row],[Clicks]]/Table3[[#This Row],[Impressions]]</f>
        <v>1.6571122160475772E-2</v>
      </c>
      <c r="D677" s="4">
        <f>Table3[[#This Row],[Conversions]]/Table3[[#This Row],[Clicks]]</f>
        <v>0.16773548273224687</v>
      </c>
      <c r="E677" s="4">
        <f>(Table3[[#This Row],[Revenue Generated ($)]]-Table3[[#This Row],[Campaign Spend ($)]])/Table3[[#This Row],[Campaign Spend ($)]]</f>
        <v>3.5973154362416109</v>
      </c>
      <c r="F677" s="5">
        <f>Table3[[#This Row],[Campaign Spend ($)]]/Table3[[#This Row],[Engagements]]</f>
        <v>3.5914902536155945E-2</v>
      </c>
    </row>
    <row r="678" spans="1:6" x14ac:dyDescent="0.3">
      <c r="A678" t="s">
        <v>688</v>
      </c>
      <c r="B678" s="4">
        <f>Table3[[#This Row],[Engagements]]/Table3[[#This Row],[Impressions]]</f>
        <v>9.3029595015576325E-2</v>
      </c>
      <c r="C678" s="4">
        <f>Table3[[#This Row],[Clicks]]/Table3[[#This Row],[Impressions]]</f>
        <v>1.6571261682242992E-2</v>
      </c>
      <c r="D678" s="4">
        <f>Table3[[#This Row],[Conversions]]/Table3[[#This Row],[Clicks]]</f>
        <v>0.16773587122547293</v>
      </c>
      <c r="E678" s="4">
        <f>(Table3[[#This Row],[Revenue Generated ($)]]-Table3[[#This Row],[Campaign Spend ($)]])/Table3[[#This Row],[Campaign Spend ($)]]</f>
        <v>3.5973193473193472</v>
      </c>
      <c r="F678" s="5">
        <f>Table3[[#This Row],[Campaign Spend ($)]]/Table3[[#This Row],[Engagements]]</f>
        <v>3.5914608622854748E-2</v>
      </c>
    </row>
    <row r="679" spans="1:6" x14ac:dyDescent="0.3">
      <c r="A679" t="s">
        <v>689</v>
      </c>
      <c r="B679" s="4">
        <f>Table3[[#This Row],[Engagements]]/Table3[[#This Row],[Impressions]]</f>
        <v>9.3030037911927682E-2</v>
      </c>
      <c r="C679" s="4">
        <f>Table3[[#This Row],[Clicks]]/Table3[[#This Row],[Impressions]]</f>
        <v>1.6571400797122583E-2</v>
      </c>
      <c r="D679" s="4">
        <f>Table3[[#This Row],[Conversions]]/Table3[[#This Row],[Clicks]]</f>
        <v>0.16773625857922214</v>
      </c>
      <c r="E679" s="4">
        <f>(Table3[[#This Row],[Revenue Generated ($)]]-Table3[[#This Row],[Campaign Spend ($)]])/Table3[[#This Row],[Campaign Spend ($)]]</f>
        <v>3.5973232470177479</v>
      </c>
      <c r="F679" s="5">
        <f>Table3[[#This Row],[Campaign Spend ($)]]/Table3[[#This Row],[Engagements]]</f>
        <v>3.591431556948798E-2</v>
      </c>
    </row>
    <row r="680" spans="1:6" x14ac:dyDescent="0.3">
      <c r="A680" t="s">
        <v>690</v>
      </c>
      <c r="B680" s="4">
        <f>Table3[[#This Row],[Engagements]]/Table3[[#This Row],[Impressions]]</f>
        <v>9.3030479518540085E-2</v>
      </c>
      <c r="C680" s="4">
        <f>Table3[[#This Row],[Clicks]]/Table3[[#This Row],[Impressions]]</f>
        <v>1.6571539506891865E-2</v>
      </c>
      <c r="D680" s="4">
        <f>Table3[[#This Row],[Conversions]]/Table3[[#This Row],[Clicks]]</f>
        <v>0.16773664479850048</v>
      </c>
      <c r="E680" s="4">
        <f>(Table3[[#This Row],[Revenue Generated ($)]]-Table3[[#This Row],[Campaign Spend ($)]])/Table3[[#This Row],[Campaign Spend ($)]]</f>
        <v>3.5973271353864034</v>
      </c>
      <c r="F680" s="5">
        <f>Table3[[#This Row],[Campaign Spend ($)]]/Table3[[#This Row],[Engagements]]</f>
        <v>3.5914023372287142E-2</v>
      </c>
    </row>
    <row r="681" spans="1:6" x14ac:dyDescent="0.3">
      <c r="A681" t="s">
        <v>691</v>
      </c>
      <c r="B681" s="4">
        <f>Table3[[#This Row],[Engagements]]/Table3[[#This Row],[Impressions]]</f>
        <v>9.3030919841039061E-2</v>
      </c>
      <c r="C681" s="4">
        <f>Table3[[#This Row],[Clicks]]/Table3[[#This Row],[Impressions]]</f>
        <v>1.6571677813317826E-2</v>
      </c>
      <c r="D681" s="4">
        <f>Table3[[#This Row],[Conversions]]/Table3[[#This Row],[Clicks]]</f>
        <v>0.16773702988828448</v>
      </c>
      <c r="E681" s="4">
        <f>(Table3[[#This Row],[Revenue Generated ($)]]-Table3[[#This Row],[Campaign Spend ($)]])/Table3[[#This Row],[Campaign Spend ($)]]</f>
        <v>3.5973310124746156</v>
      </c>
      <c r="F681" s="5">
        <f>Table3[[#This Row],[Campaign Spend ($)]]/Table3[[#This Row],[Engagements]]</f>
        <v>3.5913732027505731E-2</v>
      </c>
    </row>
    <row r="682" spans="1:6" x14ac:dyDescent="0.3">
      <c r="A682" t="s">
        <v>692</v>
      </c>
      <c r="B682" s="4">
        <f>Table3[[#This Row],[Engagements]]/Table3[[#This Row],[Impressions]]</f>
        <v>9.3031358885017415E-2</v>
      </c>
      <c r="C682" s="4">
        <f>Table3[[#This Row],[Clicks]]/Table3[[#This Row],[Impressions]]</f>
        <v>1.6571815718157183E-2</v>
      </c>
      <c r="D682" s="4">
        <f>Table3[[#This Row],[Conversions]]/Table3[[#This Row],[Clicks]]</f>
        <v>0.16773741385352178</v>
      </c>
      <c r="E682" s="4">
        <f>(Table3[[#This Row],[Revenue Generated ($)]]-Table3[[#This Row],[Campaign Spend ($)]])/Table3[[#This Row],[Campaign Spend ($)]]</f>
        <v>3.5973348783314019</v>
      </c>
      <c r="F682" s="5">
        <f>Table3[[#This Row],[Campaign Spend ($)]]/Table3[[#This Row],[Engagements]]</f>
        <v>3.5913441531419059E-2</v>
      </c>
    </row>
    <row r="683" spans="1:6" x14ac:dyDescent="0.3">
      <c r="A683" t="s">
        <v>693</v>
      </c>
      <c r="B683" s="4">
        <f>Table3[[#This Row],[Engagements]]/Table3[[#This Row],[Impressions]]</f>
        <v>9.3031796656035559E-2</v>
      </c>
      <c r="C683" s="4">
        <f>Table3[[#This Row],[Clicks]]/Table3[[#This Row],[Impressions]]</f>
        <v>1.6571953223156469E-2</v>
      </c>
      <c r="D683" s="4">
        <f>Table3[[#This Row],[Conversions]]/Table3[[#This Row],[Clicks]]</f>
        <v>0.16773779669913105</v>
      </c>
      <c r="E683" s="4">
        <f>(Table3[[#This Row],[Revenue Generated ($)]]-Table3[[#This Row],[Campaign Spend ($)]])/Table3[[#This Row],[Campaign Spend ($)]]</f>
        <v>3.597338733005496</v>
      </c>
      <c r="F683" s="5">
        <f>Table3[[#This Row],[Campaign Spend ($)]]/Table3[[#This Row],[Engagements]]</f>
        <v>3.5913151880324123E-2</v>
      </c>
    </row>
    <row r="684" spans="1:6" x14ac:dyDescent="0.3">
      <c r="A684" t="s">
        <v>694</v>
      </c>
      <c r="B684" s="4">
        <f>Table3[[#This Row],[Engagements]]/Table3[[#This Row],[Impressions]]</f>
        <v>9.3032233159621697E-2</v>
      </c>
      <c r="C684" s="4">
        <f>Table3[[#This Row],[Clicks]]/Table3[[#This Row],[Impressions]]</f>
        <v>1.6572090330052112E-2</v>
      </c>
      <c r="D684" s="4">
        <f>Table3[[#This Row],[Conversions]]/Table3[[#This Row],[Clicks]]</f>
        <v>0.16773817843000233</v>
      </c>
      <c r="E684" s="4">
        <f>(Table3[[#This Row],[Revenue Generated ($)]]-Table3[[#This Row],[Campaign Spend ($)]])/Table3[[#This Row],[Campaign Spend ($)]]</f>
        <v>3.5973425765453495</v>
      </c>
      <c r="F684" s="5">
        <f>Table3[[#This Row],[Campaign Spend ($)]]/Table3[[#This Row],[Engagements]]</f>
        <v>3.5912863070539418E-2</v>
      </c>
    </row>
    <row r="685" spans="1:6" x14ac:dyDescent="0.3">
      <c r="A685" t="s">
        <v>695</v>
      </c>
      <c r="B685" s="4">
        <f>Table3[[#This Row],[Engagements]]/Table3[[#This Row],[Impressions]]</f>
        <v>9.3032668401272042E-2</v>
      </c>
      <c r="C685" s="4">
        <f>Table3[[#This Row],[Clicks]]/Table3[[#This Row],[Impressions]]</f>
        <v>1.6572227040570493E-2</v>
      </c>
      <c r="D685" s="4">
        <f>Table3[[#This Row],[Conversions]]/Table3[[#This Row],[Clicks]]</f>
        <v>0.16773855905099727</v>
      </c>
      <c r="E685" s="4">
        <f>(Table3[[#This Row],[Revenue Generated ($)]]-Table3[[#This Row],[Campaign Spend ($)]])/Table3[[#This Row],[Campaign Spend ($)]]</f>
        <v>3.5973464089991345</v>
      </c>
      <c r="F685" s="5">
        <f>Table3[[#This Row],[Campaign Spend ($)]]/Table3[[#This Row],[Engagements]]</f>
        <v>3.5912575098404807E-2</v>
      </c>
    </row>
    <row r="686" spans="1:6" x14ac:dyDescent="0.3">
      <c r="A686" t="s">
        <v>696</v>
      </c>
      <c r="B686" s="4">
        <f>Table3[[#This Row],[Engagements]]/Table3[[#This Row],[Impressions]]</f>
        <v>9.3033102386451114E-2</v>
      </c>
      <c r="C686" s="4">
        <f>Table3[[#This Row],[Clicks]]/Table3[[#This Row],[Impressions]]</f>
        <v>1.6572363356428022E-2</v>
      </c>
      <c r="D686" s="4">
        <f>Table3[[#This Row],[Conversions]]/Table3[[#This Row],[Clicks]]</f>
        <v>0.16773893856694924</v>
      </c>
      <c r="E686" s="4">
        <f>(Table3[[#This Row],[Revenue Generated ($)]]-Table3[[#This Row],[Campaign Spend ($)]])/Table3[[#This Row],[Campaign Spend ($)]]</f>
        <v>3.5973502304147464</v>
      </c>
      <c r="F686" s="5">
        <f>Table3[[#This Row],[Campaign Spend ($)]]/Table3[[#This Row],[Engagements]]</f>
        <v>3.5912287960281342E-2</v>
      </c>
    </row>
    <row r="687" spans="1:6" x14ac:dyDescent="0.3">
      <c r="A687" t="s">
        <v>697</v>
      </c>
      <c r="B687" s="4">
        <f>Table3[[#This Row],[Engagements]]/Table3[[#This Row],[Impressions]]</f>
        <v>9.3033535120591912E-2</v>
      </c>
      <c r="C687" s="4">
        <f>Table3[[#This Row],[Clicks]]/Table3[[#This Row],[Impressions]]</f>
        <v>1.6572499279331219E-2</v>
      </c>
      <c r="D687" s="4">
        <f>Table3[[#This Row],[Conversions]]/Table3[[#This Row],[Clicks]]</f>
        <v>0.16773931698266364</v>
      </c>
      <c r="E687" s="4">
        <f>(Table3[[#This Row],[Revenue Generated ($)]]-Table3[[#This Row],[Campaign Spend ($)]])/Table3[[#This Row],[Campaign Spend ($)]]</f>
        <v>3.5973540408398046</v>
      </c>
      <c r="F687" s="5">
        <f>Table3[[#This Row],[Campaign Spend ($)]]/Table3[[#This Row],[Engagements]]</f>
        <v>3.5912001652551123E-2</v>
      </c>
    </row>
    <row r="688" spans="1:6" x14ac:dyDescent="0.3">
      <c r="A688" t="s">
        <v>698</v>
      </c>
      <c r="B688" s="4">
        <f>Table3[[#This Row],[Engagements]]/Table3[[#This Row],[Impressions]]</f>
        <v>9.3033966609096144E-2</v>
      </c>
      <c r="C688" s="4">
        <f>Table3[[#This Row],[Clicks]]/Table3[[#This Row],[Impressions]]</f>
        <v>1.6572634810976782E-2</v>
      </c>
      <c r="D688" s="4">
        <f>Table3[[#This Row],[Conversions]]/Table3[[#This Row],[Clicks]]</f>
        <v>0.16773969430291802</v>
      </c>
      <c r="E688" s="4">
        <f>(Table3[[#This Row],[Revenue Generated ($)]]-Table3[[#This Row],[Campaign Spend ($)]])/Table3[[#This Row],[Campaign Spend ($)]]</f>
        <v>3.5973578403216542</v>
      </c>
      <c r="F688" s="5">
        <f>Table3[[#This Row],[Campaign Spend ($)]]/Table3[[#This Row],[Engagements]]</f>
        <v>3.5911716171617161E-2</v>
      </c>
    </row>
    <row r="689" spans="1:6" x14ac:dyDescent="0.3">
      <c r="A689" t="s">
        <v>699</v>
      </c>
      <c r="B689" s="4">
        <f>Table3[[#This Row],[Engagements]]/Table3[[#This Row],[Impressions]]</f>
        <v>9.3034396857334486E-2</v>
      </c>
      <c r="C689" s="4">
        <f>Table3[[#This Row],[Clicks]]/Table3[[#This Row],[Impressions]]</f>
        <v>1.6572769953051642E-2</v>
      </c>
      <c r="D689" s="4">
        <f>Table3[[#This Row],[Conversions]]/Table3[[#This Row],[Clicks]]</f>
        <v>0.16774007053246229</v>
      </c>
      <c r="E689" s="4">
        <f>(Table3[[#This Row],[Revenue Generated ($)]]-Table3[[#This Row],[Campaign Spend ($)]])/Table3[[#This Row],[Campaign Spend ($)]]</f>
        <v>3.5973616289073704</v>
      </c>
      <c r="F689" s="5">
        <f>Table3[[#This Row],[Campaign Spend ($)]]/Table3[[#This Row],[Engagements]]</f>
        <v>3.5911431513903191E-2</v>
      </c>
    </row>
    <row r="690" spans="1:6" x14ac:dyDescent="0.3">
      <c r="A690" t="s">
        <v>700</v>
      </c>
      <c r="B690" s="4">
        <f>Table3[[#This Row],[Engagements]]/Table3[[#This Row],[Impressions]]</f>
        <v>9.3034825870646765E-2</v>
      </c>
      <c r="C690" s="4">
        <f>Table3[[#This Row],[Clicks]]/Table3[[#This Row],[Impressions]]</f>
        <v>1.6572904707233067E-2</v>
      </c>
      <c r="D690" s="4">
        <f>Table3[[#This Row],[Conversions]]/Table3[[#This Row],[Clicks]]</f>
        <v>0.16774044567601892</v>
      </c>
      <c r="E690" s="4">
        <f>(Table3[[#This Row],[Revenue Generated ($)]]-Table3[[#This Row],[Campaign Spend ($)]])/Table3[[#This Row],[Campaign Spend ($)]]</f>
        <v>3.5973654066437573</v>
      </c>
      <c r="F690" s="5">
        <f>Table3[[#This Row],[Campaign Spend ($)]]/Table3[[#This Row],[Engagements]]</f>
        <v>3.5911147675853558E-2</v>
      </c>
    </row>
    <row r="691" spans="1:6" x14ac:dyDescent="0.3">
      <c r="A691" t="s">
        <v>701</v>
      </c>
      <c r="B691" s="4">
        <f>Table3[[#This Row],[Engagements]]/Table3[[#This Row],[Impressions]]</f>
        <v>9.3035253654342218E-2</v>
      </c>
      <c r="C691" s="4">
        <f>Table3[[#This Row],[Clicks]]/Table3[[#This Row],[Impressions]]</f>
        <v>1.657303907518869E-2</v>
      </c>
      <c r="D691" s="4">
        <f>Table3[[#This Row],[Conversions]]/Table3[[#This Row],[Clicks]]</f>
        <v>0.16774081973828328</v>
      </c>
      <c r="E691" s="4">
        <f>(Table3[[#This Row],[Revenue Generated ($)]]-Table3[[#This Row],[Campaign Spend ($)]])/Table3[[#This Row],[Campaign Spend ($)]]</f>
        <v>3.5973691735773521</v>
      </c>
      <c r="F691" s="5">
        <f>Table3[[#This Row],[Campaign Spend ($)]]/Table3[[#This Row],[Engagements]]</f>
        <v>3.5910864653933047E-2</v>
      </c>
    </row>
    <row r="692" spans="1:6" x14ac:dyDescent="0.3">
      <c r="A692" t="s">
        <v>702</v>
      </c>
      <c r="B692" s="4">
        <f>Table3[[#This Row],[Engagements]]/Table3[[#This Row],[Impressions]]</f>
        <v>9.3035680213699679E-2</v>
      </c>
      <c r="C692" s="4">
        <f>Table3[[#This Row],[Clicks]]/Table3[[#This Row],[Impressions]]</f>
        <v>1.6573173058576609E-2</v>
      </c>
      <c r="D692" s="4">
        <f>Table3[[#This Row],[Conversions]]/Table3[[#This Row],[Clicks]]</f>
        <v>0.16774119272392354</v>
      </c>
      <c r="E692" s="4">
        <f>(Table3[[#This Row],[Revenue Generated ($)]]-Table3[[#This Row],[Campaign Spend ($)]])/Table3[[#This Row],[Campaign Spend ($)]]</f>
        <v>3.5973729297544259</v>
      </c>
      <c r="F692" s="5">
        <f>Table3[[#This Row],[Campaign Spend ($)]]/Table3[[#This Row],[Engagements]]</f>
        <v>3.5910582444626742E-2</v>
      </c>
    </row>
    <row r="693" spans="1:6" x14ac:dyDescent="0.3">
      <c r="A693" t="s">
        <v>703</v>
      </c>
      <c r="B693" s="4">
        <f>Table3[[#This Row],[Engagements]]/Table3[[#This Row],[Impressions]]</f>
        <v>9.3036105553967796E-2</v>
      </c>
      <c r="C693" s="4">
        <f>Table3[[#This Row],[Clicks]]/Table3[[#This Row],[Impressions]]</f>
        <v>1.6573306659045443E-2</v>
      </c>
      <c r="D693" s="4">
        <f>Table3[[#This Row],[Conversions]]/Table3[[#This Row],[Clicks]]</f>
        <v>0.16774156463758119</v>
      </c>
      <c r="E693" s="4">
        <f>(Table3[[#This Row],[Revenue Generated ($)]]-Table3[[#This Row],[Campaign Spend ($)]])/Table3[[#This Row],[Campaign Spend ($)]]</f>
        <v>3.5973766752209868</v>
      </c>
      <c r="F693" s="5">
        <f>Table3[[#This Row],[Campaign Spend ($)]]/Table3[[#This Row],[Engagements]]</f>
        <v>3.5910301044439895E-2</v>
      </c>
    </row>
    <row r="694" spans="1:6" x14ac:dyDescent="0.3">
      <c r="A694" t="s">
        <v>704</v>
      </c>
      <c r="B694" s="4">
        <f>Table3[[#This Row],[Engagements]]/Table3[[#This Row],[Impressions]]</f>
        <v>9.3036529680365299E-2</v>
      </c>
      <c r="C694" s="4">
        <f>Table3[[#This Row],[Clicks]]/Table3[[#This Row],[Impressions]]</f>
        <v>1.6573439878234397E-2</v>
      </c>
      <c r="D694" s="4">
        <f>Table3[[#This Row],[Conversions]]/Table3[[#This Row],[Clicks]]</f>
        <v>0.16774193548387098</v>
      </c>
      <c r="E694" s="4">
        <f>(Table3[[#This Row],[Revenue Generated ($)]]-Table3[[#This Row],[Campaign Spend ($)]])/Table3[[#This Row],[Campaign Spend ($)]]</f>
        <v>3.5973804100227791</v>
      </c>
      <c r="F694" s="5">
        <f>Table3[[#This Row],[Campaign Spend ($)]]/Table3[[#This Row],[Engagements]]</f>
        <v>3.5910020449897752E-2</v>
      </c>
    </row>
    <row r="695" spans="1:6" x14ac:dyDescent="0.3">
      <c r="A695" t="s">
        <v>705</v>
      </c>
      <c r="B695" s="4">
        <f>Table3[[#This Row],[Engagements]]/Table3[[#This Row],[Impressions]]</f>
        <v>9.3036952598081119E-2</v>
      </c>
      <c r="C695" s="4">
        <f>Table3[[#This Row],[Clicks]]/Table3[[#This Row],[Impressions]]</f>
        <v>1.6573572717773346E-2</v>
      </c>
      <c r="D695" s="4">
        <f>Table3[[#This Row],[Conversions]]/Table3[[#This Row],[Clicks]]</f>
        <v>0.16774230526738121</v>
      </c>
      <c r="E695" s="4">
        <f>(Table3[[#This Row],[Revenue Generated ($)]]-Table3[[#This Row],[Campaign Spend ($)]])/Table3[[#This Row],[Campaign Spend ($)]]</f>
        <v>3.5973841342052886</v>
      </c>
      <c r="F695" s="5">
        <f>Table3[[#This Row],[Campaign Spend ($)]]/Table3[[#This Row],[Engagements]]</f>
        <v>3.5909740657545437E-2</v>
      </c>
    </row>
    <row r="696" spans="1:6" x14ac:dyDescent="0.3">
      <c r="A696" t="s">
        <v>706</v>
      </c>
      <c r="B696" s="4">
        <f>Table3[[#This Row],[Engagements]]/Table3[[#This Row],[Impressions]]</f>
        <v>9.3037374312274712E-2</v>
      </c>
      <c r="C696" s="4">
        <f>Table3[[#This Row],[Clicks]]/Table3[[#This Row],[Impressions]]</f>
        <v>1.6573705179282867E-2</v>
      </c>
      <c r="D696" s="4">
        <f>Table3[[#This Row],[Conversions]]/Table3[[#This Row],[Clicks]]</f>
        <v>0.16774267399267398</v>
      </c>
      <c r="E696" s="4">
        <f>(Table3[[#This Row],[Revenue Generated ($)]]-Table3[[#This Row],[Campaign Spend ($)]])/Table3[[#This Row],[Campaign Spend ($)]]</f>
        <v>3.5973878478137422</v>
      </c>
      <c r="F696" s="5">
        <f>Table3[[#This Row],[Campaign Spend ($)]]/Table3[[#This Row],[Engagements]]</f>
        <v>3.5909461663947796E-2</v>
      </c>
    </row>
    <row r="697" spans="1:6" x14ac:dyDescent="0.3">
      <c r="A697" t="s">
        <v>707</v>
      </c>
      <c r="B697" s="4">
        <f>Table3[[#This Row],[Engagements]]/Table3[[#This Row],[Impressions]]</f>
        <v>9.3037794828076156E-2</v>
      </c>
      <c r="C697" s="4">
        <f>Table3[[#This Row],[Clicks]]/Table3[[#This Row],[Impressions]]</f>
        <v>1.657383726437435E-2</v>
      </c>
      <c r="D697" s="4">
        <f>Table3[[#This Row],[Conversions]]/Table3[[#This Row],[Clicks]]</f>
        <v>0.1677430416642853</v>
      </c>
      <c r="E697" s="4">
        <f>(Table3[[#This Row],[Revenue Generated ($)]]-Table3[[#This Row],[Campaign Spend ($)]])/Table3[[#This Row],[Campaign Spend ($)]]</f>
        <v>3.5973915508931102</v>
      </c>
      <c r="F697" s="5">
        <f>Table3[[#This Row],[Campaign Spend ($)]]/Table3[[#This Row],[Engagements]]</f>
        <v>3.5909183465689269E-2</v>
      </c>
    </row>
    <row r="698" spans="1:6" x14ac:dyDescent="0.3">
      <c r="A698" t="s">
        <v>708</v>
      </c>
      <c r="B698" s="4">
        <f>Table3[[#This Row],[Engagements]]/Table3[[#This Row],[Impressions]]</f>
        <v>9.3038214150586454E-2</v>
      </c>
      <c r="C698" s="4">
        <f>Table3[[#This Row],[Clicks]]/Table3[[#This Row],[Impressions]]</f>
        <v>1.6573968974650018E-2</v>
      </c>
      <c r="D698" s="4">
        <f>Table3[[#This Row],[Conversions]]/Table3[[#This Row],[Clicks]]</f>
        <v>0.16774340828672527</v>
      </c>
      <c r="E698" s="4">
        <f>(Table3[[#This Row],[Revenue Generated ($)]]-Table3[[#This Row],[Campaign Spend ($)]])/Table3[[#This Row],[Campaign Spend ($)]]</f>
        <v>3.5973952434881089</v>
      </c>
      <c r="F698" s="5">
        <f>Table3[[#This Row],[Campaign Spend ($)]]/Table3[[#This Row],[Engagements]]</f>
        <v>3.5908906059373732E-2</v>
      </c>
    </row>
    <row r="699" spans="1:6" x14ac:dyDescent="0.3">
      <c r="A699" t="s">
        <v>709</v>
      </c>
      <c r="B699" s="4">
        <f>Table3[[#This Row],[Engagements]]/Table3[[#This Row],[Impressions]]</f>
        <v>9.3038632284877687E-2</v>
      </c>
      <c r="C699" s="4">
        <f>Table3[[#This Row],[Clicks]]/Table3[[#This Row],[Impressions]]</f>
        <v>1.6574100311703033E-2</v>
      </c>
      <c r="D699" s="4">
        <f>Table3[[#This Row],[Conversions]]/Table3[[#This Row],[Clicks]]</f>
        <v>0.16774377386447825</v>
      </c>
      <c r="E699" s="4">
        <f>(Table3[[#This Row],[Revenue Generated ($)]]-Table3[[#This Row],[Campaign Spend ($)]])/Table3[[#This Row],[Campaign Spend ($)]]</f>
        <v>3.5973989256432004</v>
      </c>
      <c r="F699" s="5">
        <f>Table3[[#This Row],[Campaign Spend ($)]]/Table3[[#This Row],[Engagements]]</f>
        <v>3.5908629441624366E-2</v>
      </c>
    </row>
    <row r="700" spans="1:6" x14ac:dyDescent="0.3">
      <c r="A700" t="s">
        <v>710</v>
      </c>
      <c r="B700" s="4">
        <f>Table3[[#This Row],[Engagements]]/Table3[[#This Row],[Impressions]]</f>
        <v>9.303904923599321E-2</v>
      </c>
      <c r="C700" s="4">
        <f>Table3[[#This Row],[Clicks]]/Table3[[#This Row],[Impressions]]</f>
        <v>1.6574231277117525E-2</v>
      </c>
      <c r="D700" s="4">
        <f>Table3[[#This Row],[Conversions]]/Table3[[#This Row],[Clicks]]</f>
        <v>0.1677441384020032</v>
      </c>
      <c r="E700" s="4">
        <f>(Table3[[#This Row],[Revenue Generated ($)]]-Table3[[#This Row],[Campaign Spend ($)]])/Table3[[#This Row],[Campaign Spend ($)]]</f>
        <v>3.5974025974025974</v>
      </c>
      <c r="F700" s="5">
        <f>Table3[[#This Row],[Campaign Spend ($)]]/Table3[[#This Row],[Engagements]]</f>
        <v>3.5908353609083538E-2</v>
      </c>
    </row>
    <row r="701" spans="1:6" x14ac:dyDescent="0.3">
      <c r="A701" t="s">
        <v>711</v>
      </c>
      <c r="B701" s="4">
        <f>Table3[[#This Row],[Engagements]]/Table3[[#This Row],[Impressions]]</f>
        <v>9.3039465008947914E-2</v>
      </c>
      <c r="C701" s="4">
        <f>Table3[[#This Row],[Clicks]]/Table3[[#This Row],[Impressions]]</f>
        <v>1.6574361872468683E-2</v>
      </c>
      <c r="D701" s="4">
        <f>Table3[[#This Row],[Conversions]]/Table3[[#This Row],[Clicks]]</f>
        <v>0.16774450190373358</v>
      </c>
      <c r="E701" s="4">
        <f>(Table3[[#This Row],[Revenue Generated ($)]]-Table3[[#This Row],[Campaign Spend ($)]])/Table3[[#This Row],[Campaign Spend ($)]]</f>
        <v>3.597406258810262</v>
      </c>
      <c r="F701" s="5">
        <f>Table3[[#This Row],[Campaign Spend ($)]]/Table3[[#This Row],[Engagements]]</f>
        <v>3.5908078558412632E-2</v>
      </c>
    </row>
    <row r="702" spans="1:6" x14ac:dyDescent="0.3">
      <c r="A702" t="s">
        <v>712</v>
      </c>
      <c r="B702" s="4">
        <f>Table3[[#This Row],[Engagements]]/Table3[[#This Row],[Impressions]]</f>
        <v>9.3039879608728365E-2</v>
      </c>
      <c r="C702" s="4">
        <f>Table3[[#This Row],[Clicks]]/Table3[[#This Row],[Impressions]]</f>
        <v>1.65744920993228E-2</v>
      </c>
      <c r="D702" s="4">
        <f>Table3[[#This Row],[Conversions]]/Table3[[#This Row],[Clicks]]</f>
        <v>0.16774486437407785</v>
      </c>
      <c r="E702" s="4">
        <f>(Table3[[#This Row],[Revenue Generated ($)]]-Table3[[#This Row],[Campaign Spend ($)]])/Table3[[#This Row],[Campaign Spend ($)]]</f>
        <v>3.5974099099099099</v>
      </c>
      <c r="F702" s="5">
        <f>Table3[[#This Row],[Campaign Spend ($)]]/Table3[[#This Row],[Engagements]]</f>
        <v>3.590780428629195E-2</v>
      </c>
    </row>
    <row r="703" spans="1:6" x14ac:dyDescent="0.3">
      <c r="A703" t="s">
        <v>713</v>
      </c>
      <c r="B703" s="4">
        <f>Table3[[#This Row],[Engagements]]/Table3[[#This Row],[Impressions]]</f>
        <v>9.3040293040293043E-2</v>
      </c>
      <c r="C703" s="4">
        <f>Table3[[#This Row],[Clicks]]/Table3[[#This Row],[Impressions]]</f>
        <v>1.6574621959237344E-2</v>
      </c>
      <c r="D703" s="4">
        <f>Table3[[#This Row],[Conversions]]/Table3[[#This Row],[Clicks]]</f>
        <v>0.16774522581741938</v>
      </c>
      <c r="E703" s="4">
        <f>(Table3[[#This Row],[Revenue Generated ($)]]-Table3[[#This Row],[Campaign Spend ($)]])/Table3[[#This Row],[Campaign Spend ($)]]</f>
        <v>3.59741355074501</v>
      </c>
      <c r="F703" s="5">
        <f>Table3[[#This Row],[Campaign Spend ($)]]/Table3[[#This Row],[Engagements]]</f>
        <v>3.590753078942055E-2</v>
      </c>
    </row>
    <row r="704" spans="1:6" x14ac:dyDescent="0.3">
      <c r="A704" t="s">
        <v>714</v>
      </c>
      <c r="B704" s="4">
        <f>Table3[[#This Row],[Engagements]]/Table3[[#This Row],[Impressions]]</f>
        <v>9.3040705308572502E-2</v>
      </c>
      <c r="C704" s="4">
        <f>Table3[[#This Row],[Clicks]]/Table3[[#This Row],[Impressions]]</f>
        <v>1.657475145376102E-2</v>
      </c>
      <c r="D704" s="4">
        <f>Table3[[#This Row],[Conversions]]/Table3[[#This Row],[Clicks]]</f>
        <v>0.16774558623811681</v>
      </c>
      <c r="E704" s="4">
        <f>(Table3[[#This Row],[Revenue Generated ($)]]-Table3[[#This Row],[Campaign Spend ($)]])/Table3[[#This Row],[Campaign Spend ($)]]</f>
        <v>3.5974171813587872</v>
      </c>
      <c r="F704" s="5">
        <f>Table3[[#This Row],[Campaign Spend ($)]]/Table3[[#This Row],[Engagements]]</f>
        <v>3.5907258064516126E-2</v>
      </c>
    </row>
    <row r="705" spans="1:6" x14ac:dyDescent="0.3">
      <c r="A705" t="s">
        <v>715</v>
      </c>
      <c r="B705" s="4">
        <f>Table3[[#This Row],[Engagements]]/Table3[[#This Row],[Impressions]]</f>
        <v>9.3041116418469613E-2</v>
      </c>
      <c r="C705" s="4">
        <f>Table3[[#This Row],[Clicks]]/Table3[[#This Row],[Impressions]]</f>
        <v>1.6574880584433831E-2</v>
      </c>
      <c r="D705" s="4">
        <f>Table3[[#This Row],[Conversions]]/Table3[[#This Row],[Clicks]]</f>
        <v>0.16774594564050405</v>
      </c>
      <c r="E705" s="4">
        <f>(Table3[[#This Row],[Revenue Generated ($)]]-Table3[[#This Row],[Campaign Spend ($)]])/Table3[[#This Row],[Campaign Spend ($)]]</f>
        <v>3.5974208017942249</v>
      </c>
      <c r="F705" s="5">
        <f>Table3[[#This Row],[Campaign Spend ($)]]/Table3[[#This Row],[Engagements]]</f>
        <v>3.590698610831488E-2</v>
      </c>
    </row>
    <row r="706" spans="1:6" x14ac:dyDescent="0.3">
      <c r="A706" t="s">
        <v>716</v>
      </c>
      <c r="B706" s="4">
        <f>Table3[[#This Row],[Engagements]]/Table3[[#This Row],[Impressions]]</f>
        <v>9.3041526374859712E-2</v>
      </c>
      <c r="C706" s="4">
        <f>Table3[[#This Row],[Clicks]]/Table3[[#This Row],[Impressions]]</f>
        <v>1.6575009352787131E-2</v>
      </c>
      <c r="D706" s="4">
        <f>Table3[[#This Row],[Conversions]]/Table3[[#This Row],[Clicks]]</f>
        <v>0.16774630402889065</v>
      </c>
      <c r="E706" s="4">
        <f>(Table3[[#This Row],[Revenue Generated ($)]]-Table3[[#This Row],[Campaign Spend ($)]])/Table3[[#This Row],[Campaign Spend ($)]]</f>
        <v>3.5974244120940648</v>
      </c>
      <c r="F706" s="5">
        <f>Table3[[#This Row],[Campaign Spend ($)]]/Table3[[#This Row],[Engagements]]</f>
        <v>3.5906714917571372E-2</v>
      </c>
    </row>
    <row r="707" spans="1:6" x14ac:dyDescent="0.3">
      <c r="A707" t="s">
        <v>717</v>
      </c>
      <c r="B707" s="4">
        <f>Table3[[#This Row],[Engagements]]/Table3[[#This Row],[Impressions]]</f>
        <v>9.3041935182590824E-2</v>
      </c>
      <c r="C707" s="4">
        <f>Table3[[#This Row],[Clicks]]/Table3[[#This Row],[Impressions]]</f>
        <v>1.6575137760343701E-2</v>
      </c>
      <c r="D707" s="4">
        <f>Table3[[#This Row],[Conversions]]/Table3[[#This Row],[Clicks]]</f>
        <v>0.16774666140756184</v>
      </c>
      <c r="E707" s="4">
        <f>(Table3[[#This Row],[Revenue Generated ($)]]-Table3[[#This Row],[Campaign Spend ($)]])/Table3[[#This Row],[Campaign Spend ($)]]</f>
        <v>3.5974280123008109</v>
      </c>
      <c r="F707" s="5">
        <f>Table3[[#This Row],[Campaign Spend ($)]]/Table3[[#This Row],[Engagements]]</f>
        <v>3.5906444489058421E-2</v>
      </c>
    </row>
    <row r="708" spans="1:6" x14ac:dyDescent="0.3">
      <c r="A708" t="s">
        <v>718</v>
      </c>
      <c r="B708" s="4">
        <f>Table3[[#This Row],[Engagements]]/Table3[[#This Row],[Impressions]]</f>
        <v>9.3042342846483869E-2</v>
      </c>
      <c r="C708" s="4">
        <f>Table3[[#This Row],[Clicks]]/Table3[[#This Row],[Impressions]]</f>
        <v>1.6575265808617796E-2</v>
      </c>
      <c r="D708" s="4">
        <f>Table3[[#This Row],[Conversions]]/Table3[[#This Row],[Clicks]]</f>
        <v>0.16774701778077875</v>
      </c>
      <c r="E708" s="4">
        <f>(Table3[[#This Row],[Revenue Generated ($)]]-Table3[[#This Row],[Campaign Spend ($)]])/Table3[[#This Row],[Campaign Spend ($)]]</f>
        <v>3.5974316024567279</v>
      </c>
      <c r="F708" s="5">
        <f>Table3[[#This Row],[Campaign Spend ($)]]/Table3[[#This Row],[Engagements]]</f>
        <v>3.5906174819566962E-2</v>
      </c>
    </row>
    <row r="709" spans="1:6" x14ac:dyDescent="0.3">
      <c r="A709" t="s">
        <v>719</v>
      </c>
      <c r="B709" s="4">
        <f>Table3[[#This Row],[Engagements]]/Table3[[#This Row],[Impressions]]</f>
        <v>9.3042749371332778E-2</v>
      </c>
      <c r="C709" s="4">
        <f>Table3[[#This Row],[Clicks]]/Table3[[#This Row],[Impressions]]</f>
        <v>1.6575393499115208E-2</v>
      </c>
      <c r="D709" s="4">
        <f>Table3[[#This Row],[Conversions]]/Table3[[#This Row],[Clicks]]</f>
        <v>0.16774737315277854</v>
      </c>
      <c r="E709" s="4">
        <f>(Table3[[#This Row],[Revenue Generated ($)]]-Table3[[#This Row],[Campaign Spend ($)]])/Table3[[#This Row],[Campaign Spend ($)]]</f>
        <v>3.5974351826038471</v>
      </c>
      <c r="F709" s="5">
        <f>Table3[[#This Row],[Campaign Spend ($)]]/Table3[[#This Row],[Engagements]]</f>
        <v>3.5905905905905908E-2</v>
      </c>
    </row>
    <row r="710" spans="1:6" x14ac:dyDescent="0.3">
      <c r="A710" t="s">
        <v>720</v>
      </c>
      <c r="B710" s="4">
        <f>Table3[[#This Row],[Engagements]]/Table3[[#This Row],[Impressions]]</f>
        <v>9.3043154761904764E-2</v>
      </c>
      <c r="C710" s="4">
        <f>Table3[[#This Row],[Clicks]]/Table3[[#This Row],[Impressions]]</f>
        <v>1.6575520833333333E-2</v>
      </c>
      <c r="D710" s="4">
        <f>Table3[[#This Row],[Conversions]]/Table3[[#This Row],[Clicks]]</f>
        <v>0.16774772752777467</v>
      </c>
      <c r="E710" s="4">
        <f>(Table3[[#This Row],[Revenue Generated ($)]]-Table3[[#This Row],[Campaign Spend ($)]])/Table3[[#This Row],[Campaign Spend ($)]]</f>
        <v>3.5974387527839644</v>
      </c>
      <c r="F710" s="5">
        <f>Table3[[#This Row],[Campaign Spend ($)]]/Table3[[#This Row],[Engagements]]</f>
        <v>3.590563774490204E-2</v>
      </c>
    </row>
    <row r="711" spans="1:6" x14ac:dyDescent="0.3">
      <c r="A711" t="s">
        <v>721</v>
      </c>
      <c r="B711" s="4">
        <f>Table3[[#This Row],[Engagements]]/Table3[[#This Row],[Impressions]]</f>
        <v>9.3043559022940467E-2</v>
      </c>
      <c r="C711" s="4">
        <f>Table3[[#This Row],[Clicks]]/Table3[[#This Row],[Impressions]]</f>
        <v>1.6575647812761215E-2</v>
      </c>
      <c r="D711" s="4">
        <f>Table3[[#This Row],[Conversions]]/Table3[[#This Row],[Clicks]]</f>
        <v>0.16774808090995685</v>
      </c>
      <c r="E711" s="4">
        <f>(Table3[[#This Row],[Revenue Generated ($)]]-Table3[[#This Row],[Campaign Spend ($)]])/Table3[[#This Row],[Campaign Spend ($)]]</f>
        <v>3.5974423130386435</v>
      </c>
      <c r="F711" s="5">
        <f>Table3[[#This Row],[Campaign Spend ($)]]/Table3[[#This Row],[Engagements]]</f>
        <v>3.5905370333399883E-2</v>
      </c>
    </row>
    <row r="712" spans="1:6" x14ac:dyDescent="0.3">
      <c r="A712" t="s">
        <v>722</v>
      </c>
      <c r="B712" s="4">
        <f>Table3[[#This Row],[Engagements]]/Table3[[#This Row],[Impressions]]</f>
        <v>9.3043962159154142E-2</v>
      </c>
      <c r="C712" s="4">
        <f>Table3[[#This Row],[Clicks]]/Table3[[#This Row],[Impressions]]</f>
        <v>1.6575774438879615E-2</v>
      </c>
      <c r="D712" s="4">
        <f>Table3[[#This Row],[Conversions]]/Table3[[#This Row],[Clicks]]</f>
        <v>0.16774843330349148</v>
      </c>
      <c r="E712" s="4">
        <f>(Table3[[#This Row],[Revenue Generated ($)]]-Table3[[#This Row],[Campaign Spend ($)]])/Table3[[#This Row],[Campaign Spend ($)]]</f>
        <v>3.597445863409217</v>
      </c>
      <c r="F712" s="5">
        <f>Table3[[#This Row],[Campaign Spend ($)]]/Table3[[#This Row],[Engagements]]</f>
        <v>3.5905103668261565E-2</v>
      </c>
    </row>
    <row r="713" spans="1:6" x14ac:dyDescent="0.3">
      <c r="A713" t="s">
        <v>723</v>
      </c>
      <c r="B713" s="4">
        <f>Table3[[#This Row],[Engagements]]/Table3[[#This Row],[Impressions]]</f>
        <v>9.304436417523386E-2</v>
      </c>
      <c r="C713" s="4">
        <f>Table3[[#This Row],[Clicks]]/Table3[[#This Row],[Impressions]]</f>
        <v>1.6575900713161063E-2</v>
      </c>
      <c r="D713" s="4">
        <f>Table3[[#This Row],[Conversions]]/Table3[[#This Row],[Clicks]]</f>
        <v>0.16774878471252166</v>
      </c>
      <c r="E713" s="4">
        <f>(Table3[[#This Row],[Revenue Generated ($)]]-Table3[[#This Row],[Campaign Spend ($)]])/Table3[[#This Row],[Campaign Spend ($)]]</f>
        <v>3.5974494039367895</v>
      </c>
      <c r="F713" s="5">
        <f>Table3[[#This Row],[Campaign Spend ($)]]/Table3[[#This Row],[Engagements]]</f>
        <v>3.5904837746366713E-2</v>
      </c>
    </row>
    <row r="714" spans="1:6" x14ac:dyDescent="0.3">
      <c r="A714" t="s">
        <v>724</v>
      </c>
      <c r="B714" s="4">
        <f>Table3[[#This Row],[Engagements]]/Table3[[#This Row],[Impressions]]</f>
        <v>9.3044765075841654E-2</v>
      </c>
      <c r="C714" s="4">
        <f>Table3[[#This Row],[Clicks]]/Table3[[#This Row],[Impressions]]</f>
        <v>1.6576026637069922E-2</v>
      </c>
      <c r="D714" s="4">
        <f>Table3[[#This Row],[Conversions]]/Table3[[#This Row],[Clicks]]</f>
        <v>0.16774913514116729</v>
      </c>
      <c r="E714" s="4">
        <f>(Table3[[#This Row],[Revenue Generated ($)]]-Table3[[#This Row],[Campaign Spend ($)]])/Table3[[#This Row],[Campaign Spend ($)]]</f>
        <v>3.597452934662237</v>
      </c>
      <c r="F714" s="5">
        <f>Table3[[#This Row],[Campaign Spend ($)]]/Table3[[#This Row],[Engagements]]</f>
        <v>3.5904572564612325E-2</v>
      </c>
    </row>
    <row r="715" spans="1:6" x14ac:dyDescent="0.3">
      <c r="A715" t="s">
        <v>725</v>
      </c>
      <c r="B715" s="4">
        <f>Table3[[#This Row],[Engagements]]/Table3[[#This Row],[Impressions]]</f>
        <v>9.3045164865613747E-2</v>
      </c>
      <c r="C715" s="4">
        <f>Table3[[#This Row],[Clicks]]/Table3[[#This Row],[Impressions]]</f>
        <v>1.6576152212062437E-2</v>
      </c>
      <c r="D715" s="4">
        <f>Table3[[#This Row],[Conversions]]/Table3[[#This Row],[Clicks]]</f>
        <v>0.16774948459352537</v>
      </c>
      <c r="E715" s="4">
        <f>(Table3[[#This Row],[Revenue Generated ($)]]-Table3[[#This Row],[Campaign Spend ($)]])/Table3[[#This Row],[Campaign Spend ($)]]</f>
        <v>3.5974564556262094</v>
      </c>
      <c r="F715" s="5">
        <f>Table3[[#This Row],[Campaign Spend ($)]]/Table3[[#This Row],[Engagements]]</f>
        <v>3.5904308119912645E-2</v>
      </c>
    </row>
    <row r="716" spans="1:6" x14ac:dyDescent="0.3">
      <c r="A716" t="s">
        <v>726</v>
      </c>
      <c r="B716" s="4">
        <f>Table3[[#This Row],[Engagements]]/Table3[[#This Row],[Impressions]]</f>
        <v>9.3045563549160673E-2</v>
      </c>
      <c r="C716" s="4">
        <f>Table3[[#This Row],[Clicks]]/Table3[[#This Row],[Impressions]]</f>
        <v>1.6576277439586791E-2</v>
      </c>
      <c r="D716" s="4">
        <f>Table3[[#This Row],[Conversions]]/Table3[[#This Row],[Clicks]]</f>
        <v>0.16774983307367014</v>
      </c>
      <c r="E716" s="4">
        <f>(Table3[[#This Row],[Revenue Generated ($)]]-Table3[[#This Row],[Campaign Spend ($)]])/Table3[[#This Row],[Campaign Spend ($)]]</f>
        <v>3.5974599668691329</v>
      </c>
      <c r="F716" s="5">
        <f>Table3[[#This Row],[Campaign Spend ($)]]/Table3[[#This Row],[Engagements]]</f>
        <v>3.5904044409199046E-2</v>
      </c>
    </row>
    <row r="717" spans="1:6" x14ac:dyDescent="0.3">
      <c r="A717" t="s">
        <v>727</v>
      </c>
      <c r="B717" s="4">
        <f>Table3[[#This Row],[Engagements]]/Table3[[#This Row],[Impressions]]</f>
        <v>9.3045961131067514E-2</v>
      </c>
      <c r="C717" s="4">
        <f>Table3[[#This Row],[Clicks]]/Table3[[#This Row],[Impressions]]</f>
        <v>1.6576402321083171E-2</v>
      </c>
      <c r="D717" s="4">
        <f>Table3[[#This Row],[Conversions]]/Table3[[#This Row],[Clicks]]</f>
        <v>0.16775018058565316</v>
      </c>
      <c r="E717" s="4">
        <f>(Table3[[#This Row],[Revenue Generated ($)]]-Table3[[#This Row],[Campaign Spend ($)]])/Table3[[#This Row],[Campaign Spend ($)]]</f>
        <v>3.5974634684312106</v>
      </c>
      <c r="F717" s="5">
        <f>Table3[[#This Row],[Campaign Spend ($)]]/Table3[[#This Row],[Engagements]]</f>
        <v>3.5903781429419919E-2</v>
      </c>
    </row>
    <row r="718" spans="1:6" x14ac:dyDescent="0.3">
      <c r="A718" t="s">
        <v>728</v>
      </c>
      <c r="B718" s="4">
        <f>Table3[[#This Row],[Engagements]]/Table3[[#This Row],[Impressions]]</f>
        <v>9.304635761589404E-2</v>
      </c>
      <c r="C718" s="4">
        <f>Table3[[#This Row],[Clicks]]/Table3[[#This Row],[Impressions]]</f>
        <v>1.657652685798381E-2</v>
      </c>
      <c r="D718" s="4">
        <f>Table3[[#This Row],[Conversions]]/Table3[[#This Row],[Clicks]]</f>
        <v>0.1677505271335035</v>
      </c>
      <c r="E718" s="4">
        <f>(Table3[[#This Row],[Revenue Generated ($)]]-Table3[[#This Row],[Campaign Spend ($)]])/Table3[[#This Row],[Campaign Spend ($)]]</f>
        <v>3.5974669603524227</v>
      </c>
      <c r="F718" s="5">
        <f>Table3[[#This Row],[Campaign Spend ($)]]/Table3[[#This Row],[Engagements]]</f>
        <v>3.5903519177540533E-2</v>
      </c>
    </row>
    <row r="719" spans="1:6" x14ac:dyDescent="0.3">
      <c r="A719" t="s">
        <v>729</v>
      </c>
      <c r="B719" s="4">
        <f>Table3[[#This Row],[Engagements]]/Table3[[#This Row],[Impressions]]</f>
        <v>9.3046753008174887E-2</v>
      </c>
      <c r="C719" s="4">
        <f>Table3[[#This Row],[Clicks]]/Table3[[#This Row],[Impressions]]</f>
        <v>1.6576651051713052E-2</v>
      </c>
      <c r="D719" s="4">
        <f>Table3[[#This Row],[Conversions]]/Table3[[#This Row],[Clicks]]</f>
        <v>0.16775087272122791</v>
      </c>
      <c r="E719" s="4">
        <f>(Table3[[#This Row],[Revenue Generated ($)]]-Table3[[#This Row],[Campaign Spend ($)]])/Table3[[#This Row],[Campaign Spend ($)]]</f>
        <v>3.5974704426725324</v>
      </c>
      <c r="F719" s="5">
        <f>Table3[[#This Row],[Campaign Spend ($)]]/Table3[[#This Row],[Engagements]]</f>
        <v>3.590325765054294E-2</v>
      </c>
    </row>
    <row r="720" spans="1:6" x14ac:dyDescent="0.3">
      <c r="A720" t="s">
        <v>730</v>
      </c>
      <c r="B720" s="4">
        <f>Table3[[#This Row],[Engagements]]/Table3[[#This Row],[Impressions]]</f>
        <v>9.304714731241974E-2</v>
      </c>
      <c r="C720" s="4">
        <f>Table3[[#This Row],[Clicks]]/Table3[[#This Row],[Impressions]]</f>
        <v>1.6576774903687398E-2</v>
      </c>
      <c r="D720" s="4">
        <f>Table3[[#This Row],[Conversions]]/Table3[[#This Row],[Clicks]]</f>
        <v>0.16775121735281098</v>
      </c>
      <c r="E720" s="4">
        <f>(Table3[[#This Row],[Revenue Generated ($)]]-Table3[[#This Row],[Campaign Spend ($)]])/Table3[[#This Row],[Campaign Spend ($)]]</f>
        <v>3.597473915431082</v>
      </c>
      <c r="F720" s="5">
        <f>Table3[[#This Row],[Campaign Spend ($)]]/Table3[[#This Row],[Engagements]]</f>
        <v>3.5902996845425868E-2</v>
      </c>
    </row>
    <row r="721" spans="1:6" x14ac:dyDescent="0.3">
      <c r="A721" t="s">
        <v>731</v>
      </c>
      <c r="B721" s="4">
        <f>Table3[[#This Row],[Engagements]]/Table3[[#This Row],[Impressions]]</f>
        <v>9.3047540533113496E-2</v>
      </c>
      <c r="C721" s="4">
        <f>Table3[[#This Row],[Clicks]]/Table3[[#This Row],[Impressions]]</f>
        <v>1.6576898415315563E-2</v>
      </c>
      <c r="D721" s="4">
        <f>Table3[[#This Row],[Conversions]]/Table3[[#This Row],[Clicks]]</f>
        <v>0.16775156103221528</v>
      </c>
      <c r="E721" s="4">
        <f>(Table3[[#This Row],[Revenue Generated ($)]]-Table3[[#This Row],[Campaign Spend ($)]])/Table3[[#This Row],[Campaign Spend ($)]]</f>
        <v>3.5974773786673979</v>
      </c>
      <c r="F721" s="5">
        <f>Table3[[#This Row],[Campaign Spend ($)]]/Table3[[#This Row],[Engagements]]</f>
        <v>3.5902736759204565E-2</v>
      </c>
    </row>
    <row r="722" spans="1:6" x14ac:dyDescent="0.3">
      <c r="A722" t="s">
        <v>732</v>
      </c>
      <c r="B722" s="4">
        <f>Table3[[#This Row],[Engagements]]/Table3[[#This Row],[Impressions]]</f>
        <v>9.3047932674716435E-2</v>
      </c>
      <c r="C722" s="4">
        <f>Table3[[#This Row],[Clicks]]/Table3[[#This Row],[Impressions]]</f>
        <v>1.6577021587998536E-2</v>
      </c>
      <c r="D722" s="4">
        <f>Table3[[#This Row],[Conversions]]/Table3[[#This Row],[Clicks]]</f>
        <v>0.16775190376338153</v>
      </c>
      <c r="E722" s="4">
        <f>(Table3[[#This Row],[Revenue Generated ($)]]-Table3[[#This Row],[Campaign Spend ($)]])/Table3[[#This Row],[Campaign Spend ($)]]</f>
        <v>3.5974808324205916</v>
      </c>
      <c r="F722" s="5">
        <f>Table3[[#This Row],[Campaign Spend ($)]]/Table3[[#This Row],[Engagements]]</f>
        <v>3.5902477388910732E-2</v>
      </c>
    </row>
    <row r="723" spans="1:6" x14ac:dyDescent="0.3">
      <c r="A723" t="s">
        <v>733</v>
      </c>
      <c r="B723" s="4">
        <f>Table3[[#This Row],[Engagements]]/Table3[[#This Row],[Impressions]]</f>
        <v>9.3048323741664385E-2</v>
      </c>
      <c r="C723" s="4">
        <f>Table3[[#This Row],[Clicks]]/Table3[[#This Row],[Impressions]]</f>
        <v>1.6577144423129624E-2</v>
      </c>
      <c r="D723" s="4">
        <f>Table3[[#This Row],[Conversions]]/Table3[[#This Row],[Clicks]]</f>
        <v>0.16775224555022869</v>
      </c>
      <c r="E723" s="4">
        <f>(Table3[[#This Row],[Revenue Generated ($)]]-Table3[[#This Row],[Campaign Spend ($)]])/Table3[[#This Row],[Campaign Spend ($)]]</f>
        <v>3.5974842767295598</v>
      </c>
      <c r="F723" s="5">
        <f>Table3[[#This Row],[Campaign Spend ($)]]/Table3[[#This Row],[Engagements]]</f>
        <v>3.5902218731592384E-2</v>
      </c>
    </row>
    <row r="724" spans="1:6" x14ac:dyDescent="0.3">
      <c r="A724" t="s">
        <v>734</v>
      </c>
      <c r="B724" s="4">
        <f>Table3[[#This Row],[Engagements]]/Table3[[#This Row],[Impressions]]</f>
        <v>9.3048713738368913E-2</v>
      </c>
      <c r="C724" s="4">
        <f>Table3[[#This Row],[Clicks]]/Table3[[#This Row],[Impressions]]</f>
        <v>1.6577266922094509E-2</v>
      </c>
      <c r="D724" s="4">
        <f>Table3[[#This Row],[Conversions]]/Table3[[#This Row],[Clicks]]</f>
        <v>0.16775258639665419</v>
      </c>
      <c r="E724" s="4">
        <f>(Table3[[#This Row],[Revenue Generated ($)]]-Table3[[#This Row],[Campaign Spend ($)]])/Table3[[#This Row],[Campaign Spend ($)]]</f>
        <v>3.5974877116329873</v>
      </c>
      <c r="F724" s="5">
        <f>Table3[[#This Row],[Campaign Spend ($)]]/Table3[[#This Row],[Engagements]]</f>
        <v>3.5901960784313729E-2</v>
      </c>
    </row>
    <row r="725" spans="1:6" x14ac:dyDescent="0.3">
      <c r="A725" t="s">
        <v>735</v>
      </c>
      <c r="B725" s="4">
        <f>Table3[[#This Row],[Engagements]]/Table3[[#This Row],[Impressions]]</f>
        <v>9.3049102669217454E-2</v>
      </c>
      <c r="C725" s="4">
        <f>Table3[[#This Row],[Clicks]]/Table3[[#This Row],[Impressions]]</f>
        <v>1.6577389086271294E-2</v>
      </c>
      <c r="D725" s="4">
        <f>Table3[[#This Row],[Conversions]]/Table3[[#This Row],[Clicks]]</f>
        <v>0.16775292630653404</v>
      </c>
      <c r="E725" s="4">
        <f>(Table3[[#This Row],[Revenue Generated ($)]]-Table3[[#This Row],[Campaign Spend ($)]])/Table3[[#This Row],[Campaign Spend ($)]]</f>
        <v>3.5974911371693481</v>
      </c>
      <c r="F725" s="5">
        <f>Table3[[#This Row],[Campaign Spend ($)]]/Table3[[#This Row],[Engagements]]</f>
        <v>3.5901703544155082E-2</v>
      </c>
    </row>
    <row r="726" spans="1:6" x14ac:dyDescent="0.3">
      <c r="A726" t="s">
        <v>736</v>
      </c>
      <c r="B726" s="4">
        <f>Table3[[#This Row],[Engagements]]/Table3[[#This Row],[Impressions]]</f>
        <v>9.3049490538573504E-2</v>
      </c>
      <c r="C726" s="4">
        <f>Table3[[#This Row],[Clicks]]/Table3[[#This Row],[Impressions]]</f>
        <v>1.6577510917030566E-2</v>
      </c>
      <c r="D726" s="4">
        <f>Table3[[#This Row],[Conversions]]/Table3[[#This Row],[Clicks]]</f>
        <v>0.16775326528372297</v>
      </c>
      <c r="E726" s="4">
        <f>(Table3[[#This Row],[Revenue Generated ($)]]-Table3[[#This Row],[Campaign Spend ($)]])/Table3[[#This Row],[Campaign Spend ($)]]</f>
        <v>3.5974945533769063</v>
      </c>
      <c r="F726" s="5">
        <f>Table3[[#This Row],[Campaign Spend ($)]]/Table3[[#This Row],[Engagements]]</f>
        <v>3.5901447008212746E-2</v>
      </c>
    </row>
    <row r="727" spans="1:6" x14ac:dyDescent="0.3">
      <c r="A727" t="s">
        <v>737</v>
      </c>
      <c r="B727" s="4">
        <f>Table3[[#This Row],[Engagements]]/Table3[[#This Row],[Impressions]]</f>
        <v>9.3049877350776772E-2</v>
      </c>
      <c r="C727" s="4">
        <f>Table3[[#This Row],[Clicks]]/Table3[[#This Row],[Impressions]]</f>
        <v>1.6577632415735441E-2</v>
      </c>
      <c r="D727" s="4">
        <f>Table3[[#This Row],[Conversions]]/Table3[[#This Row],[Clicks]]</f>
        <v>0.16775360333205458</v>
      </c>
      <c r="E727" s="4">
        <f>(Table3[[#This Row],[Revenue Generated ($)]]-Table3[[#This Row],[Campaign Spend ($)]])/Table3[[#This Row],[Campaign Spend ($)]]</f>
        <v>3.5974979602937176</v>
      </c>
      <c r="F727" s="5">
        <f>Table3[[#This Row],[Campaign Spend ($)]]/Table3[[#This Row],[Engagements]]</f>
        <v>3.5901191173598905E-2</v>
      </c>
    </row>
    <row r="728" spans="1:6" x14ac:dyDescent="0.3">
      <c r="A728" t="s">
        <v>738</v>
      </c>
      <c r="B728" s="4">
        <f>Table3[[#This Row],[Engagements]]/Table3[[#This Row],[Impressions]]</f>
        <v>9.3050263110143347E-2</v>
      </c>
      <c r="C728" s="4">
        <f>Table3[[#This Row],[Clicks]]/Table3[[#This Row],[Impressions]]</f>
        <v>1.6577753583741608E-2</v>
      </c>
      <c r="D728" s="4">
        <f>Table3[[#This Row],[Conversions]]/Table3[[#This Row],[Clicks]]</f>
        <v>0.1677539404553415</v>
      </c>
      <c r="E728" s="4">
        <f>(Table3[[#This Row],[Revenue Generated ($)]]-Table3[[#This Row],[Campaign Spend ($)]])/Table3[[#This Row],[Campaign Spend ($)]]</f>
        <v>3.5975013579576318</v>
      </c>
      <c r="F728" s="5">
        <f>Table3[[#This Row],[Campaign Spend ($)]]/Table3[[#This Row],[Engagements]]</f>
        <v>3.5900936037441496E-2</v>
      </c>
    </row>
    <row r="729" spans="1:6" x14ac:dyDescent="0.3">
      <c r="A729" t="s">
        <v>739</v>
      </c>
      <c r="B729" s="4">
        <f>Table3[[#This Row],[Engagements]]/Table3[[#This Row],[Impressions]]</f>
        <v>9.3050647820965837E-2</v>
      </c>
      <c r="C729" s="4">
        <f>Table3[[#This Row],[Clicks]]/Table3[[#This Row],[Impressions]]</f>
        <v>1.6577874422397391E-2</v>
      </c>
      <c r="D729" s="4">
        <f>Table3[[#This Row],[Conversions]]/Table3[[#This Row],[Clicks]]</f>
        <v>0.16775427665737552</v>
      </c>
      <c r="E729" s="4">
        <f>(Table3[[#This Row],[Revenue Generated ($)]]-Table3[[#This Row],[Campaign Spend ($)]])/Table3[[#This Row],[Campaign Spend ($)]]</f>
        <v>3.5975047464062926</v>
      </c>
      <c r="F729" s="5">
        <f>Table3[[#This Row],[Campaign Spend ($)]]/Table3[[#This Row],[Engagements]]</f>
        <v>3.5900681596884129E-2</v>
      </c>
    </row>
    <row r="730" spans="1:6" x14ac:dyDescent="0.3">
      <c r="A730" t="s">
        <v>740</v>
      </c>
      <c r="B730" s="4">
        <f>Table3[[#This Row],[Engagements]]/Table3[[#This Row],[Impressions]]</f>
        <v>9.3051031487513577E-2</v>
      </c>
      <c r="C730" s="4">
        <f>Table3[[#This Row],[Clicks]]/Table3[[#This Row],[Impressions]]</f>
        <v>1.6577994933043794E-2</v>
      </c>
      <c r="D730" s="4">
        <f>Table3[[#This Row],[Conversions]]/Table3[[#This Row],[Clicks]]</f>
        <v>0.16775461194192773</v>
      </c>
      <c r="E730" s="4">
        <f>(Table3[[#This Row],[Revenue Generated ($)]]-Table3[[#This Row],[Campaign Spend ($)]])/Table3[[#This Row],[Campaign Spend ($)]]</f>
        <v>3.5975081256771397</v>
      </c>
      <c r="F730" s="5">
        <f>Table3[[#This Row],[Campaign Spend ($)]]/Table3[[#This Row],[Engagements]]</f>
        <v>3.590042784908596E-2</v>
      </c>
    </row>
    <row r="731" spans="1:6" x14ac:dyDescent="0.3">
      <c r="A731" t="s">
        <v>741</v>
      </c>
      <c r="B731" s="4">
        <f>Table3[[#This Row],[Engagements]]/Table3[[#This Row],[Impressions]]</f>
        <v>9.3051414114032713E-2</v>
      </c>
      <c r="C731" s="4">
        <f>Table3[[#This Row],[Clicks]]/Table3[[#This Row],[Impressions]]</f>
        <v>1.6578115117014548E-2</v>
      </c>
      <c r="D731" s="4">
        <f>Table3[[#This Row],[Conversions]]/Table3[[#This Row],[Clicks]]</f>
        <v>0.16775494631274868</v>
      </c>
      <c r="E731" s="4">
        <f>(Table3[[#This Row],[Revenue Generated ($)]]-Table3[[#This Row],[Campaign Spend ($)]])/Table3[[#This Row],[Campaign Spend ($)]]</f>
        <v>3.5975114958074115</v>
      </c>
      <c r="F731" s="5">
        <f>Table3[[#This Row],[Campaign Spend ($)]]/Table3[[#This Row],[Engagements]]</f>
        <v>3.5900174791221595E-2</v>
      </c>
    </row>
    <row r="732" spans="1:6" x14ac:dyDescent="0.3">
      <c r="A732" t="s">
        <v>742</v>
      </c>
      <c r="B732" s="4">
        <f>Table3[[#This Row],[Engagements]]/Table3[[#This Row],[Impressions]]</f>
        <v>9.3051795704746434E-2</v>
      </c>
      <c r="C732" s="4">
        <f>Table3[[#This Row],[Clicks]]/Table3[[#This Row],[Impressions]]</f>
        <v>1.6578234975636166E-2</v>
      </c>
      <c r="D732" s="4">
        <f>Table3[[#This Row],[Conversions]]/Table3[[#This Row],[Clicks]]</f>
        <v>0.16775527977356847</v>
      </c>
      <c r="E732" s="4">
        <f>(Table3[[#This Row],[Revenue Generated ($)]]-Table3[[#This Row],[Campaign Spend ($)]])/Table3[[#This Row],[Campaign Spend ($)]]</f>
        <v>3.5975148568341435</v>
      </c>
      <c r="F732" s="5">
        <f>Table3[[#This Row],[Campaign Spend ($)]]/Table3[[#This Row],[Engagements]]</f>
        <v>3.5899922420480991E-2</v>
      </c>
    </row>
    <row r="733" spans="1:6" x14ac:dyDescent="0.3">
      <c r="A733" t="s">
        <v>743</v>
      </c>
      <c r="B733" s="4">
        <f>Table3[[#This Row],[Engagements]]/Table3[[#This Row],[Impressions]]</f>
        <v>9.3052176263855091E-2</v>
      </c>
      <c r="C733" s="4">
        <f>Table3[[#This Row],[Clicks]]/Table3[[#This Row],[Impressions]]</f>
        <v>1.6578354510227988E-2</v>
      </c>
      <c r="D733" s="4">
        <f>Table3[[#This Row],[Conversions]]/Table3[[#This Row],[Clicks]]</f>
        <v>0.16775561232809696</v>
      </c>
      <c r="E733" s="4">
        <f>(Table3[[#This Row],[Revenue Generated ($)]]-Table3[[#This Row],[Campaign Spend ($)]])/Table3[[#This Row],[Campaign Spend ($)]]</f>
        <v>3.5975182087941731</v>
      </c>
      <c r="F733" s="5">
        <f>Table3[[#This Row],[Campaign Spend ($)]]/Table3[[#This Row],[Engagements]]</f>
        <v>3.5899670734069342E-2</v>
      </c>
    </row>
    <row r="734" spans="1:6" x14ac:dyDescent="0.3">
      <c r="A734" t="s">
        <v>744</v>
      </c>
      <c r="B734" s="4">
        <f>Table3[[#This Row],[Engagements]]/Table3[[#This Row],[Impressions]]</f>
        <v>9.3052555795536354E-2</v>
      </c>
      <c r="C734" s="4">
        <f>Table3[[#This Row],[Clicks]]/Table3[[#This Row],[Impressions]]</f>
        <v>1.6578473722102232E-2</v>
      </c>
      <c r="D734" s="4">
        <f>Table3[[#This Row],[Conversions]]/Table3[[#This Row],[Clicks]]</f>
        <v>0.16775594398002389</v>
      </c>
      <c r="E734" s="4">
        <f>(Table3[[#This Row],[Revenue Generated ($)]]-Table3[[#This Row],[Campaign Spend ($)]])/Table3[[#This Row],[Campaign Spend ($)]]</f>
        <v>3.5975215517241379</v>
      </c>
      <c r="F734" s="5">
        <f>Table3[[#This Row],[Campaign Spend ($)]]/Table3[[#This Row],[Engagements]]</f>
        <v>3.5899419729206961E-2</v>
      </c>
    </row>
    <row r="735" spans="1:6" x14ac:dyDescent="0.3">
      <c r="A735" t="s">
        <v>745</v>
      </c>
      <c r="B735" s="4">
        <f>Table3[[#This Row],[Engagements]]/Table3[[#This Row],[Impressions]]</f>
        <v>9.3052934303945359E-2</v>
      </c>
      <c r="C735" s="4">
        <f>Table3[[#This Row],[Clicks]]/Table3[[#This Row],[Impressions]]</f>
        <v>1.6578592612564034E-2</v>
      </c>
      <c r="D735" s="4">
        <f>Table3[[#This Row],[Conversions]]/Table3[[#This Row],[Clicks]]</f>
        <v>0.16775627473301891</v>
      </c>
      <c r="E735" s="4">
        <f>(Table3[[#This Row],[Revenue Generated ($)]]-Table3[[#This Row],[Campaign Spend ($)]])/Table3[[#This Row],[Campaign Spend ($)]]</f>
        <v>3.5975248856604787</v>
      </c>
      <c r="F735" s="5">
        <f>Table3[[#This Row],[Campaign Spend ($)]]/Table3[[#This Row],[Engagements]]</f>
        <v>3.5899169403129226E-2</v>
      </c>
    </row>
    <row r="736" spans="1:6" x14ac:dyDescent="0.3">
      <c r="A736" t="s">
        <v>746</v>
      </c>
      <c r="B736" s="4">
        <f>Table3[[#This Row],[Engagements]]/Table3[[#This Row],[Impressions]]</f>
        <v>9.3053311793214868E-2</v>
      </c>
      <c r="C736" s="4">
        <f>Table3[[#This Row],[Clicks]]/Table3[[#This Row],[Impressions]]</f>
        <v>1.6578711182911505E-2</v>
      </c>
      <c r="D736" s="4">
        <f>Table3[[#This Row],[Conversions]]/Table3[[#This Row],[Clicks]]</f>
        <v>0.16775660459073191</v>
      </c>
      <c r="E736" s="4">
        <f>(Table3[[#This Row],[Revenue Generated ($)]]-Table3[[#This Row],[Campaign Spend ($)]])/Table3[[#This Row],[Campaign Spend ($)]]</f>
        <v>3.5975282106394411</v>
      </c>
      <c r="F736" s="5">
        <f>Table3[[#This Row],[Campaign Spend ($)]]/Table3[[#This Row],[Engagements]]</f>
        <v>3.5898919753086421E-2</v>
      </c>
    </row>
    <row r="737" spans="1:6" x14ac:dyDescent="0.3">
      <c r="A737" t="s">
        <v>747</v>
      </c>
      <c r="B737" s="4">
        <f>Table3[[#This Row],[Engagements]]/Table3[[#This Row],[Impressions]]</f>
        <v>9.3053688267455414E-2</v>
      </c>
      <c r="C737" s="4">
        <f>Table3[[#This Row],[Clicks]]/Table3[[#This Row],[Impressions]]</f>
        <v>1.6578829434435779E-2</v>
      </c>
      <c r="D737" s="4">
        <f>Table3[[#This Row],[Conversions]]/Table3[[#This Row],[Clicks]]</f>
        <v>0.167756933556793</v>
      </c>
      <c r="E737" s="4">
        <f>(Table3[[#This Row],[Revenue Generated ($)]]-Table3[[#This Row],[Campaign Spend ($)]])/Table3[[#This Row],[Campaign Spend ($)]]</f>
        <v>3.5975315266970753</v>
      </c>
      <c r="F737" s="5">
        <f>Table3[[#This Row],[Campaign Spend ($)]]/Table3[[#This Row],[Engagements]]</f>
        <v>3.589867077634367E-2</v>
      </c>
    </row>
    <row r="738" spans="1:6" x14ac:dyDescent="0.3">
      <c r="A738" t="s">
        <v>748</v>
      </c>
      <c r="B738" s="4">
        <f>Table3[[#This Row],[Engagements]]/Table3[[#This Row],[Impressions]]</f>
        <v>9.3054063730755462E-2</v>
      </c>
      <c r="C738" s="4">
        <f>Table3[[#This Row],[Clicks]]/Table3[[#This Row],[Impressions]]</f>
        <v>1.6578947368421054E-2</v>
      </c>
      <c r="D738" s="4">
        <f>Table3[[#This Row],[Conversions]]/Table3[[#This Row],[Clicks]]</f>
        <v>0.16775726163481267</v>
      </c>
      <c r="E738" s="4">
        <f>(Table3[[#This Row],[Revenue Generated ($)]]-Table3[[#This Row],[Campaign Spend ($)]])/Table3[[#This Row],[Campaign Spend ($)]]</f>
        <v>3.597534833869239</v>
      </c>
      <c r="F738" s="5">
        <f>Table3[[#This Row],[Campaign Spend ($)]]/Table3[[#This Row],[Engagements]]</f>
        <v>3.5898422470180838E-2</v>
      </c>
    </row>
    <row r="739" spans="1:6" x14ac:dyDescent="0.3">
      <c r="A739" t="s">
        <v>749</v>
      </c>
      <c r="B739" s="4">
        <f>Table3[[#This Row],[Engagements]]/Table3[[#This Row],[Impressions]]</f>
        <v>9.3054438187181551E-2</v>
      </c>
      <c r="C739" s="4">
        <f>Table3[[#This Row],[Clicks]]/Table3[[#This Row],[Impressions]]</f>
        <v>1.6579064986144632E-2</v>
      </c>
      <c r="D739" s="4">
        <f>Table3[[#This Row],[Conversions]]/Table3[[#This Row],[Clicks]]</f>
        <v>0.16775758882838196</v>
      </c>
      <c r="E739" s="4">
        <f>(Table3[[#This Row],[Revenue Generated ($)]]-Table3[[#This Row],[Campaign Spend ($)]])/Table3[[#This Row],[Campaign Spend ($)]]</f>
        <v>3.5975381321915973</v>
      </c>
      <c r="F739" s="5">
        <f>Table3[[#This Row],[Campaign Spend ($)]]/Table3[[#This Row],[Engagements]]</f>
        <v>3.5898174831892414E-2</v>
      </c>
    </row>
    <row r="740" spans="1:6" x14ac:dyDescent="0.3">
      <c r="A740" t="s">
        <v>750</v>
      </c>
      <c r="B740" s="4">
        <f>Table3[[#This Row],[Engagements]]/Table3[[#This Row],[Impressions]]</f>
        <v>9.3054811640778431E-2</v>
      </c>
      <c r="C740" s="4">
        <f>Table3[[#This Row],[Clicks]]/Table3[[#This Row],[Impressions]]</f>
        <v>1.6579182288876986E-2</v>
      </c>
      <c r="D740" s="4">
        <f>Table3[[#This Row],[Conversions]]/Table3[[#This Row],[Clicks]]</f>
        <v>0.16775791514107258</v>
      </c>
      <c r="E740" s="4">
        <f>(Table3[[#This Row],[Revenue Generated ($)]]-Table3[[#This Row],[Campaign Spend ($)]])/Table3[[#This Row],[Campaign Spend ($)]]</f>
        <v>3.597541421699626</v>
      </c>
      <c r="F740" s="5">
        <f>Table3[[#This Row],[Campaign Spend ($)]]/Table3[[#This Row],[Engagements]]</f>
        <v>3.5897927858787412E-2</v>
      </c>
    </row>
    <row r="741" spans="1:6" x14ac:dyDescent="0.3">
      <c r="A741" t="s">
        <v>751</v>
      </c>
      <c r="B741" s="4">
        <f>Table3[[#This Row],[Engagements]]/Table3[[#This Row],[Impressions]]</f>
        <v>9.3055184095569232E-2</v>
      </c>
      <c r="C741" s="4">
        <f>Table3[[#This Row],[Clicks]]/Table3[[#This Row],[Impressions]]</f>
        <v>1.6579299277881786E-2</v>
      </c>
      <c r="D741" s="4">
        <f>Table3[[#This Row],[Conversions]]/Table3[[#This Row],[Clicks]]</f>
        <v>0.16775824057643707</v>
      </c>
      <c r="E741" s="4">
        <f>(Table3[[#This Row],[Revenue Generated ($)]]-Table3[[#This Row],[Campaign Spend ($)]])/Table3[[#This Row],[Campaign Spend ($)]]</f>
        <v>3.5975447024286096</v>
      </c>
      <c r="F741" s="5">
        <f>Table3[[#This Row],[Campaign Spend ($)]]/Table3[[#This Row],[Engagements]]</f>
        <v>3.5897681548189307E-2</v>
      </c>
    </row>
    <row r="742" spans="1:6" x14ac:dyDescent="0.3">
      <c r="A742" t="s">
        <v>752</v>
      </c>
      <c r="B742" s="4">
        <f>Table3[[#This Row],[Engagements]]/Table3[[#This Row],[Impressions]]</f>
        <v>9.3055555555555558E-2</v>
      </c>
      <c r="C742" s="4">
        <f>Table3[[#This Row],[Clicks]]/Table3[[#This Row],[Impressions]]</f>
        <v>1.6579415954415956E-2</v>
      </c>
      <c r="D742" s="4">
        <f>Table3[[#This Row],[Conversions]]/Table3[[#This Row],[Clicks]]</f>
        <v>0.1677585651380088</v>
      </c>
      <c r="E742" s="4">
        <f>(Table3[[#This Row],[Revenue Generated ($)]]-Table3[[#This Row],[Campaign Spend ($)]])/Table3[[#This Row],[Campaign Spend ($)]]</f>
        <v>3.5975479744136463</v>
      </c>
      <c r="F742" s="5">
        <f>Table3[[#This Row],[Campaign Spend ($)]]/Table3[[#This Row],[Engagements]]</f>
        <v>3.5897435897435895E-2</v>
      </c>
    </row>
    <row r="743" spans="1:6" x14ac:dyDescent="0.3">
      <c r="A743" t="s">
        <v>753</v>
      </c>
      <c r="B743" s="4">
        <f>Table3[[#This Row],[Engagements]]/Table3[[#This Row],[Impressions]]</f>
        <v>9.3055926024717697E-2</v>
      </c>
      <c r="C743" s="4">
        <f>Table3[[#This Row],[Clicks]]/Table3[[#This Row],[Impressions]]</f>
        <v>1.6579532319729706E-2</v>
      </c>
      <c r="D743" s="4">
        <f>Table3[[#This Row],[Conversions]]/Table3[[#This Row],[Clicks]]</f>
        <v>0.16775888882930229</v>
      </c>
      <c r="E743" s="4">
        <f>(Table3[[#This Row],[Revenue Generated ($)]]-Table3[[#This Row],[Campaign Spend ($)]])/Table3[[#This Row],[Campaign Spend ($)]]</f>
        <v>3.5975512376896459</v>
      </c>
      <c r="F743" s="5">
        <f>Table3[[#This Row],[Campaign Spend ($)]]/Table3[[#This Row],[Engagements]]</f>
        <v>3.5897190903879231E-2</v>
      </c>
    </row>
    <row r="744" spans="1:6" x14ac:dyDescent="0.3">
      <c r="A744" t="s">
        <v>754</v>
      </c>
      <c r="B744" s="4">
        <f>Table3[[#This Row],[Engagements]]/Table3[[#This Row],[Impressions]]</f>
        <v>9.3056295507014733E-2</v>
      </c>
      <c r="C744" s="4">
        <f>Table3[[#This Row],[Clicks]]/Table3[[#This Row],[Impressions]]</f>
        <v>1.6579648375066595E-2</v>
      </c>
      <c r="D744" s="4">
        <f>Table3[[#This Row],[Conversions]]/Table3[[#This Row],[Clicks]]</f>
        <v>0.16775921165381319</v>
      </c>
      <c r="E744" s="4">
        <f>(Table3[[#This Row],[Revenue Generated ($)]]-Table3[[#This Row],[Campaign Spend ($)]])/Table3[[#This Row],[Campaign Spend ($)]]</f>
        <v>3.5975544922913345</v>
      </c>
      <c r="F744" s="5">
        <f>Table3[[#This Row],[Campaign Spend ($)]]/Table3[[#This Row],[Engagements]]</f>
        <v>3.5896946564885499E-2</v>
      </c>
    </row>
    <row r="745" spans="1:6" x14ac:dyDescent="0.3">
      <c r="A745" t="s">
        <v>755</v>
      </c>
      <c r="B745" s="4">
        <f>Table3[[#This Row],[Engagements]]/Table3[[#This Row],[Impressions]]</f>
        <v>9.3056664006384682E-2</v>
      </c>
      <c r="C745" s="4">
        <f>Table3[[#This Row],[Clicks]]/Table3[[#This Row],[Impressions]]</f>
        <v>1.6579764121663561E-2</v>
      </c>
      <c r="D745" s="4">
        <f>Table3[[#This Row],[Conversions]]/Table3[[#This Row],[Clicks]]</f>
        <v>0.16775953361501844</v>
      </c>
      <c r="E745" s="4">
        <f>(Table3[[#This Row],[Revenue Generated ($)]]-Table3[[#This Row],[Campaign Spend ($)]])/Table3[[#This Row],[Campaign Spend ($)]]</f>
        <v>3.597557738253252</v>
      </c>
      <c r="F745" s="5">
        <f>Table3[[#This Row],[Campaign Spend ($)]]/Table3[[#This Row],[Engagements]]</f>
        <v>3.5896702877834953E-2</v>
      </c>
    </row>
    <row r="746" spans="1:6" x14ac:dyDescent="0.3">
      <c r="A746" t="s">
        <v>756</v>
      </c>
      <c r="B746" s="4">
        <f>Table3[[#This Row],[Engagements]]/Table3[[#This Row],[Impressions]]</f>
        <v>9.3057031526744605E-2</v>
      </c>
      <c r="C746" s="4">
        <f>Table3[[#This Row],[Clicks]]/Table3[[#This Row],[Impressions]]</f>
        <v>1.6579879560750976E-2</v>
      </c>
      <c r="D746" s="4">
        <f>Table3[[#This Row],[Conversions]]/Table3[[#This Row],[Clicks]]</f>
        <v>0.16775985471637644</v>
      </c>
      <c r="E746" s="4">
        <f>(Table3[[#This Row],[Revenue Generated ($)]]-Table3[[#This Row],[Campaign Spend ($)]])/Table3[[#This Row],[Campaign Spend ($)]]</f>
        <v>3.5975609756097562</v>
      </c>
      <c r="F746" s="5">
        <f>Table3[[#This Row],[Campaign Spend ($)]]/Table3[[#This Row],[Engagements]]</f>
        <v>3.5896459840121811E-2</v>
      </c>
    </row>
    <row r="747" spans="1:6" x14ac:dyDescent="0.3">
      <c r="A747" t="s">
        <v>757</v>
      </c>
      <c r="B747" s="4">
        <f>Table3[[#This Row],[Engagements]]/Table3[[#This Row],[Impressions]]</f>
        <v>9.3057398071990802E-2</v>
      </c>
      <c r="C747" s="4">
        <f>Table3[[#This Row],[Clicks]]/Table3[[#This Row],[Impressions]]</f>
        <v>1.6579994693552667E-2</v>
      </c>
      <c r="D747" s="4">
        <f>Table3[[#This Row],[Conversions]]/Table3[[#This Row],[Clicks]]</f>
        <v>0.16776017496132714</v>
      </c>
      <c r="E747" s="4">
        <f>(Table3[[#This Row],[Revenue Generated ($)]]-Table3[[#This Row],[Campaign Spend ($)]])/Table3[[#This Row],[Campaign Spend ($)]]</f>
        <v>3.5975642043950224</v>
      </c>
      <c r="F747" s="5">
        <f>Table3[[#This Row],[Campaign Spend ($)]]/Table3[[#This Row],[Engagements]]</f>
        <v>3.5896217449154152E-2</v>
      </c>
    </row>
    <row r="748" spans="1:6" x14ac:dyDescent="0.3">
      <c r="A748" t="s">
        <v>758</v>
      </c>
      <c r="B748" s="4">
        <f>Table3[[#This Row],[Engagements]]/Table3[[#This Row],[Impressions]]</f>
        <v>9.3057763645998937E-2</v>
      </c>
      <c r="C748" s="4">
        <f>Table3[[#This Row],[Clicks]]/Table3[[#This Row],[Impressions]]</f>
        <v>1.6580109521285993E-2</v>
      </c>
      <c r="D748" s="4">
        <f>Table3[[#This Row],[Conversions]]/Table3[[#This Row],[Clicks]]</f>
        <v>0.16776049435329213</v>
      </c>
      <c r="E748" s="4">
        <f>(Table3[[#This Row],[Revenue Generated ($)]]-Table3[[#This Row],[Campaign Spend ($)]])/Table3[[#This Row],[Campaign Spend ($)]]</f>
        <v>3.5975674246430458</v>
      </c>
      <c r="F748" s="5">
        <f>Table3[[#This Row],[Campaign Spend ($)]]/Table3[[#This Row],[Engagements]]</f>
        <v>3.5895975702353831E-2</v>
      </c>
    </row>
    <row r="749" spans="1:6" x14ac:dyDescent="0.3">
      <c r="A749" t="s">
        <v>759</v>
      </c>
      <c r="B749" s="4">
        <f>Table3[[#This Row],[Engagements]]/Table3[[#This Row],[Impressions]]</f>
        <v>9.3058128252624148E-2</v>
      </c>
      <c r="C749" s="4">
        <f>Table3[[#This Row],[Clicks]]/Table3[[#This Row],[Impressions]]</f>
        <v>1.6580224045161858E-2</v>
      </c>
      <c r="D749" s="4">
        <f>Table3[[#This Row],[Conversions]]/Table3[[#This Row],[Clicks]]</f>
        <v>0.16776081289567485</v>
      </c>
      <c r="E749" s="4">
        <f>(Table3[[#This Row],[Revenue Generated ($)]]-Table3[[#This Row],[Campaign Spend ($)]])/Table3[[#This Row],[Campaign Spend ($)]]</f>
        <v>3.5975706363876419</v>
      </c>
      <c r="F749" s="5">
        <f>Table3[[#This Row],[Campaign Spend ($)]]/Table3[[#This Row],[Engagements]]</f>
        <v>3.5895734597156399E-2</v>
      </c>
    </row>
    <row r="750" spans="1:6" x14ac:dyDescent="0.3">
      <c r="A750" t="s">
        <v>760</v>
      </c>
      <c r="B750" s="4">
        <f>Table3[[#This Row],[Engagements]]/Table3[[#This Row],[Impressions]]</f>
        <v>9.3058491895701201E-2</v>
      </c>
      <c r="C750" s="4">
        <f>Table3[[#This Row],[Clicks]]/Table3[[#This Row],[Impressions]]</f>
        <v>1.6580338266384779E-2</v>
      </c>
      <c r="D750" s="4">
        <f>Table3[[#This Row],[Conversions]]/Table3[[#This Row],[Clicks]]</f>
        <v>0.1677611305918606</v>
      </c>
      <c r="E750" s="4">
        <f>(Table3[[#This Row],[Revenue Generated ($)]]-Table3[[#This Row],[Campaign Spend ($)]])/Table3[[#This Row],[Campaign Spend ($)]]</f>
        <v>3.5975738396624473</v>
      </c>
      <c r="F750" s="5">
        <f>Table3[[#This Row],[Campaign Spend ($)]]/Table3[[#This Row],[Engagements]]</f>
        <v>3.589549413101098E-2</v>
      </c>
    </row>
    <row r="751" spans="1:6" x14ac:dyDescent="0.3">
      <c r="A751" t="s">
        <v>761</v>
      </c>
      <c r="B751" s="4">
        <f>Table3[[#This Row],[Engagements]]/Table3[[#This Row],[Impressions]]</f>
        <v>9.30588545790446E-2</v>
      </c>
      <c r="C751" s="4">
        <f>Table3[[#This Row],[Clicks]]/Table3[[#This Row],[Impressions]]</f>
        <v>1.6580452186152898E-2</v>
      </c>
      <c r="D751" s="4">
        <f>Table3[[#This Row],[Conversions]]/Table3[[#This Row],[Clicks]]</f>
        <v>0.16776144744521673</v>
      </c>
      <c r="E751" s="4">
        <f>(Table3[[#This Row],[Revenue Generated ($)]]-Table3[[#This Row],[Campaign Spend ($)]])/Table3[[#This Row],[Campaign Spend ($)]]</f>
        <v>3.5975770345009219</v>
      </c>
      <c r="F751" s="5">
        <f>Table3[[#This Row],[Campaign Spend ($)]]/Table3[[#This Row],[Engagements]]</f>
        <v>3.5895254301380221E-2</v>
      </c>
    </row>
    <row r="752" spans="1:6" x14ac:dyDescent="0.3">
      <c r="A752" t="s">
        <v>762</v>
      </c>
      <c r="B752" s="4">
        <f>Table3[[#This Row],[Engagements]]/Table3[[#This Row],[Impressions]]</f>
        <v>9.3059216306448783E-2</v>
      </c>
      <c r="C752" s="4">
        <f>Table3[[#This Row],[Clicks]]/Table3[[#This Row],[Impressions]]</f>
        <v>1.6580565805658056E-2</v>
      </c>
      <c r="D752" s="4">
        <f>Table3[[#This Row],[Conversions]]/Table3[[#This Row],[Clicks]]</f>
        <v>0.16776176345909283</v>
      </c>
      <c r="E752" s="4">
        <f>(Table3[[#This Row],[Revenue Generated ($)]]-Table3[[#This Row],[Campaign Spend ($)]])/Table3[[#This Row],[Campaign Spend ($)]]</f>
        <v>3.5975802209363494</v>
      </c>
      <c r="F752" s="5">
        <f>Table3[[#This Row],[Campaign Spend ($)]]/Table3[[#This Row],[Engagements]]</f>
        <v>3.5895015105740183E-2</v>
      </c>
    </row>
    <row r="753" spans="1:6" x14ac:dyDescent="0.3">
      <c r="A753" t="s">
        <v>763</v>
      </c>
      <c r="B753" s="4">
        <f>Table3[[#This Row],[Engagements]]/Table3[[#This Row],[Impressions]]</f>
        <v>9.3059577081688161E-2</v>
      </c>
      <c r="C753" s="4">
        <f>Table3[[#This Row],[Clicks]]/Table3[[#This Row],[Impressions]]</f>
        <v>1.6580679126085813E-2</v>
      </c>
      <c r="D753" s="4">
        <f>Table3[[#This Row],[Conversions]]/Table3[[#This Row],[Clicks]]</f>
        <v>0.16776207863682066</v>
      </c>
      <c r="E753" s="4">
        <f>(Table3[[#This Row],[Revenue Generated ($)]]-Table3[[#This Row],[Campaign Spend ($)]])/Table3[[#This Row],[Campaign Spend ($)]]</f>
        <v>3.5975833990018389</v>
      </c>
      <c r="F753" s="5">
        <f>Table3[[#This Row],[Campaign Spend ($)]]/Table3[[#This Row],[Engagements]]</f>
        <v>3.5894776541580235E-2</v>
      </c>
    </row>
    <row r="754" spans="1:6" x14ac:dyDescent="0.3">
      <c r="A754" t="s">
        <v>764</v>
      </c>
      <c r="B754" s="4">
        <f>Table3[[#This Row],[Engagements]]/Table3[[#This Row],[Impressions]]</f>
        <v>9.3059936908517354E-2</v>
      </c>
      <c r="C754" s="4">
        <f>Table3[[#This Row],[Clicks]]/Table3[[#This Row],[Impressions]]</f>
        <v>1.6580792148615492E-2</v>
      </c>
      <c r="D754" s="4">
        <f>Table3[[#This Row],[Conversions]]/Table3[[#This Row],[Clicks]]</f>
        <v>0.16776239298171441</v>
      </c>
      <c r="E754" s="4">
        <f>(Table3[[#This Row],[Revenue Generated ($)]]-Table3[[#This Row],[Campaign Spend ($)]])/Table3[[#This Row],[Campaign Spend ($)]]</f>
        <v>3.5975865687303252</v>
      </c>
      <c r="F754" s="5">
        <f>Table3[[#This Row],[Campaign Spend ($)]]/Table3[[#This Row],[Engagements]]</f>
        <v>3.5894538606403015E-2</v>
      </c>
    </row>
    <row r="755" spans="1:6" x14ac:dyDescent="0.3">
      <c r="A755" t="s">
        <v>765</v>
      </c>
      <c r="B755" s="4">
        <f>Table3[[#This Row],[Engagements]]/Table3[[#This Row],[Impressions]]</f>
        <v>9.3060295790671224E-2</v>
      </c>
      <c r="C755" s="4">
        <f>Table3[[#This Row],[Clicks]]/Table3[[#This Row],[Impressions]]</f>
        <v>1.6580904874420231E-2</v>
      </c>
      <c r="D755" s="4">
        <f>Table3[[#This Row],[Conversions]]/Table3[[#This Row],[Clicks]]</f>
        <v>0.16776270649707078</v>
      </c>
      <c r="E755" s="4">
        <f>(Table3[[#This Row],[Revenue Generated ($)]]-Table3[[#This Row],[Campaign Spend ($)]])/Table3[[#This Row],[Campaign Spend ($)]]</f>
        <v>3.5975897301545716</v>
      </c>
      <c r="F755" s="5">
        <f>Table3[[#This Row],[Campaign Spend ($)]]/Table3[[#This Row],[Engagements]]</f>
        <v>3.5894301297724279E-2</v>
      </c>
    </row>
    <row r="756" spans="1:6" x14ac:dyDescent="0.3">
      <c r="A756" t="s">
        <v>766</v>
      </c>
      <c r="B756" s="4">
        <f>Table3[[#This Row],[Engagements]]/Table3[[#This Row],[Impressions]]</f>
        <v>9.3060653731865062E-2</v>
      </c>
      <c r="C756" s="4">
        <f>Table3[[#This Row],[Clicks]]/Table3[[#This Row],[Impressions]]</f>
        <v>1.6581017304667017E-2</v>
      </c>
      <c r="D756" s="4">
        <f>Table3[[#This Row],[Conversions]]/Table3[[#This Row],[Clicks]]</f>
        <v>0.16776301918616909</v>
      </c>
      <c r="E756" s="4">
        <f>(Table3[[#This Row],[Revenue Generated ($)]]-Table3[[#This Row],[Campaign Spend ($)]])/Table3[[#This Row],[Campaign Spend ($)]]</f>
        <v>3.5975928833071689</v>
      </c>
      <c r="F756" s="5">
        <f>Table3[[#This Row],[Campaign Spend ($)]]/Table3[[#This Row],[Engagements]]</f>
        <v>3.589406461307288E-2</v>
      </c>
    </row>
    <row r="757" spans="1:6" x14ac:dyDescent="0.3">
      <c r="A757" t="s">
        <v>767</v>
      </c>
      <c r="B757" s="4">
        <f>Table3[[#This Row],[Engagements]]/Table3[[#This Row],[Impressions]]</f>
        <v>9.3061010735794716E-2</v>
      </c>
      <c r="C757" s="4">
        <f>Table3[[#This Row],[Clicks]]/Table3[[#This Row],[Impressions]]</f>
        <v>1.6581129440516713E-2</v>
      </c>
      <c r="D757" s="4">
        <f>Table3[[#This Row],[Conversions]]/Table3[[#This Row],[Clicks]]</f>
        <v>0.16776333105227142</v>
      </c>
      <c r="E757" s="4">
        <f>(Table3[[#This Row],[Revenue Generated ($)]]-Table3[[#This Row],[Campaign Spend ($)]])/Table3[[#This Row],[Campaign Spend ($)]]</f>
        <v>3.5975960282205381</v>
      </c>
      <c r="F757" s="5">
        <f>Table3[[#This Row],[Campaign Spend ($)]]/Table3[[#This Row],[Engagements]]</f>
        <v>3.5893828549990618E-2</v>
      </c>
    </row>
    <row r="758" spans="1:6" x14ac:dyDescent="0.3">
      <c r="A758" t="s">
        <v>768</v>
      </c>
      <c r="B758" s="4">
        <f>Table3[[#This Row],[Engagements]]/Table3[[#This Row],[Impressions]]</f>
        <v>9.3061366806136678E-2</v>
      </c>
      <c r="C758" s="4">
        <f>Table3[[#This Row],[Clicks]]/Table3[[#This Row],[Impressions]]</f>
        <v>1.6581241283124128E-2</v>
      </c>
      <c r="D758" s="4">
        <f>Table3[[#This Row],[Conversions]]/Table3[[#This Row],[Clicks]]</f>
        <v>0.16776364209862266</v>
      </c>
      <c r="E758" s="4">
        <f>(Table3[[#This Row],[Revenue Generated ($)]]-Table3[[#This Row],[Campaign Spend ($)]])/Table3[[#This Row],[Campaign Spend ($)]]</f>
        <v>3.597599164926931</v>
      </c>
      <c r="F758" s="5">
        <f>Table3[[#This Row],[Campaign Spend ($)]]/Table3[[#This Row],[Engagements]]</f>
        <v>3.5893593106032219E-2</v>
      </c>
    </row>
    <row r="759" spans="1:6" x14ac:dyDescent="0.3">
      <c r="A759" t="s">
        <v>769</v>
      </c>
      <c r="B759" s="4">
        <f>Table3[[#This Row],[Engagements]]/Table3[[#This Row],[Impressions]]</f>
        <v>9.306172194654827E-2</v>
      </c>
      <c r="C759" s="4">
        <f>Table3[[#This Row],[Clicks]]/Table3[[#This Row],[Impressions]]</f>
        <v>1.6581352833638027E-2</v>
      </c>
      <c r="D759" s="4">
        <f>Table3[[#This Row],[Conversions]]/Table3[[#This Row],[Clicks]]</f>
        <v>0.16776395232845068</v>
      </c>
      <c r="E759" s="4">
        <f>(Table3[[#This Row],[Revenue Generated ($)]]-Table3[[#This Row],[Campaign Spend ($)]])/Table3[[#This Row],[Campaign Spend ($)]]</f>
        <v>3.5976022934584311</v>
      </c>
      <c r="F759" s="5">
        <f>Table3[[#This Row],[Campaign Spend ($)]]/Table3[[#This Row],[Engagements]]</f>
        <v>3.5893358278765199E-2</v>
      </c>
    </row>
    <row r="760" spans="1:6" x14ac:dyDescent="0.3">
      <c r="A760" t="s">
        <v>770</v>
      </c>
      <c r="B760" s="4">
        <f>Table3[[#This Row],[Engagements]]/Table3[[#This Row],[Impressions]]</f>
        <v>9.3062076160667709E-2</v>
      </c>
      <c r="C760" s="4">
        <f>Table3[[#This Row],[Clicks]]/Table3[[#This Row],[Impressions]]</f>
        <v>1.6581464093201184E-2</v>
      </c>
      <c r="D760" s="4">
        <f>Table3[[#This Row],[Conversions]]/Table3[[#This Row],[Clicks]]</f>
        <v>0.16776426174496645</v>
      </c>
      <c r="E760" s="4">
        <f>(Table3[[#This Row],[Revenue Generated ($)]]-Table3[[#This Row],[Campaign Spend ($)]])/Table3[[#This Row],[Campaign Spend ($)]]</f>
        <v>3.5976054138469546</v>
      </c>
      <c r="F760" s="5">
        <f>Table3[[#This Row],[Campaign Spend ($)]]/Table3[[#This Row],[Engagements]]</f>
        <v>3.5893124065769805E-2</v>
      </c>
    </row>
    <row r="761" spans="1:6" x14ac:dyDescent="0.3">
      <c r="A761" t="s">
        <v>771</v>
      </c>
      <c r="B761" s="4">
        <f>Table3[[#This Row],[Engagements]]/Table3[[#This Row],[Impressions]]</f>
        <v>9.3062429452114265E-2</v>
      </c>
      <c r="C761" s="4">
        <f>Table3[[#This Row],[Clicks]]/Table3[[#This Row],[Impressions]]</f>
        <v>1.658157506295042E-2</v>
      </c>
      <c r="D761" s="4">
        <f>Table3[[#This Row],[Conversions]]/Table3[[#This Row],[Clicks]]</f>
        <v>0.16776457035136408</v>
      </c>
      <c r="E761" s="4">
        <f>(Table3[[#This Row],[Revenue Generated ($)]]-Table3[[#This Row],[Campaign Spend ($)]])/Table3[[#This Row],[Campaign Spend ($)]]</f>
        <v>3.5976085261242527</v>
      </c>
      <c r="F761" s="5">
        <f>Table3[[#This Row],[Campaign Spend ($)]]/Table3[[#This Row],[Engagements]]</f>
        <v>3.5892890464638928E-2</v>
      </c>
    </row>
    <row r="762" spans="1:6" x14ac:dyDescent="0.3">
      <c r="A762" t="s">
        <v>772</v>
      </c>
      <c r="B762" s="4">
        <f>Table3[[#This Row],[Engagements]]/Table3[[#This Row],[Impressions]]</f>
        <v>9.3062781824488378E-2</v>
      </c>
      <c r="C762" s="4">
        <f>Table3[[#This Row],[Clicks]]/Table3[[#This Row],[Impressions]]</f>
        <v>1.6581685744016649E-2</v>
      </c>
      <c r="D762" s="4">
        <f>Table3[[#This Row],[Conversions]]/Table3[[#This Row],[Clicks]]</f>
        <v>0.16776487815082106</v>
      </c>
      <c r="E762" s="4">
        <f>(Table3[[#This Row],[Revenue Generated ($)]]-Table3[[#This Row],[Campaign Spend ($)]])/Table3[[#This Row],[Campaign Spend ($)]]</f>
        <v>3.5976116303219108</v>
      </c>
      <c r="F762" s="5">
        <f>Table3[[#This Row],[Campaign Spend ($)]]/Table3[[#This Row],[Engagements]]</f>
        <v>3.5892657472978012E-2</v>
      </c>
    </row>
    <row r="763" spans="1:6" x14ac:dyDescent="0.3">
      <c r="A763" t="s">
        <v>773</v>
      </c>
      <c r="B763" s="4">
        <f>Table3[[#This Row],[Engagements]]/Table3[[#This Row],[Impressions]]</f>
        <v>9.3063133281371779E-2</v>
      </c>
      <c r="C763" s="4">
        <f>Table3[[#This Row],[Clicks]]/Table3[[#This Row],[Impressions]]</f>
        <v>1.6581796137524897E-2</v>
      </c>
      <c r="D763" s="4">
        <f>Table3[[#This Row],[Conversions]]/Table3[[#This Row],[Clicks]]</f>
        <v>0.16776518514649816</v>
      </c>
      <c r="E763" s="4">
        <f>(Table3[[#This Row],[Revenue Generated ($)]]-Table3[[#This Row],[Campaign Spend ($)]])/Table3[[#This Row],[Campaign Spend ($)]]</f>
        <v>3.5976147264713507</v>
      </c>
      <c r="F763" s="5">
        <f>Table3[[#This Row],[Campaign Spend ($)]]/Table3[[#This Row],[Engagements]]</f>
        <v>3.589242508840499E-2</v>
      </c>
    </row>
    <row r="764" spans="1:6" x14ac:dyDescent="0.3">
      <c r="A764" t="s">
        <v>774</v>
      </c>
      <c r="B764" s="4">
        <f>Table3[[#This Row],[Engagements]]/Table3[[#This Row],[Impressions]]</f>
        <v>9.306348382632762E-2</v>
      </c>
      <c r="C764" s="4">
        <f>Table3[[#This Row],[Clicks]]/Table3[[#This Row],[Impressions]]</f>
        <v>1.6581906244594363E-2</v>
      </c>
      <c r="D764" s="4">
        <f>Table3[[#This Row],[Conversions]]/Table3[[#This Row],[Clicks]]</f>
        <v>0.16776549134153976</v>
      </c>
      <c r="E764" s="4">
        <f>(Table3[[#This Row],[Revenue Generated ($)]]-Table3[[#This Row],[Campaign Spend ($)]])/Table3[[#This Row],[Campaign Spend ($)]]</f>
        <v>3.597617814603832</v>
      </c>
      <c r="F764" s="5">
        <f>Table3[[#This Row],[Campaign Spend ($)]]/Table3[[#This Row],[Engagements]]</f>
        <v>3.5892193308550188E-2</v>
      </c>
    </row>
    <row r="765" spans="1:6" x14ac:dyDescent="0.3">
      <c r="A765" t="s">
        <v>775</v>
      </c>
      <c r="B765" s="4">
        <f>Table3[[#This Row],[Engagements]]/Table3[[#This Row],[Impressions]]</f>
        <v>9.3063833462900578E-2</v>
      </c>
      <c r="C765" s="4">
        <f>Table3[[#This Row],[Clicks]]/Table3[[#This Row],[Impressions]]</f>
        <v>1.6582016066338429E-2</v>
      </c>
      <c r="D765" s="4">
        <f>Table3[[#This Row],[Conversions]]/Table3[[#This Row],[Clicks]]</f>
        <v>0.16776579673907382</v>
      </c>
      <c r="E765" s="4">
        <f>(Table3[[#This Row],[Revenue Generated ($)]]-Table3[[#This Row],[Campaign Spend ($)]])/Table3[[#This Row],[Campaign Spend ($)]]</f>
        <v>3.5976208947504524</v>
      </c>
      <c r="F765" s="5">
        <f>Table3[[#This Row],[Campaign Spend ($)]]/Table3[[#This Row],[Engagements]]</f>
        <v>3.5891962131056249E-2</v>
      </c>
    </row>
    <row r="766" spans="1:6" x14ac:dyDescent="0.3">
      <c r="A766" t="s">
        <v>776</v>
      </c>
      <c r="B766" s="4">
        <f>Table3[[#This Row],[Engagements]]/Table3[[#This Row],[Impressions]]</f>
        <v>9.3064182194616971E-2</v>
      </c>
      <c r="C766" s="4">
        <f>Table3[[#This Row],[Clicks]]/Table3[[#This Row],[Impressions]]</f>
        <v>1.6582125603864736E-2</v>
      </c>
      <c r="D766" s="4">
        <f>Table3[[#This Row],[Conversions]]/Table3[[#This Row],[Clicks]]</f>
        <v>0.16776610134221204</v>
      </c>
      <c r="E766" s="4">
        <f>(Table3[[#This Row],[Revenue Generated ($)]]-Table3[[#This Row],[Campaign Spend ($)]])/Table3[[#This Row],[Campaign Spend ($)]]</f>
        <v>3.5976239669421486</v>
      </c>
      <c r="F766" s="5">
        <f>Table3[[#This Row],[Campaign Spend ($)]]/Table3[[#This Row],[Engagements]]</f>
        <v>3.5891731553578048E-2</v>
      </c>
    </row>
    <row r="767" spans="1:6" x14ac:dyDescent="0.3">
      <c r="A767" t="s">
        <v>777</v>
      </c>
      <c r="B767" s="4">
        <f>Table3[[#This Row],[Engagements]]/Table3[[#This Row],[Impressions]]</f>
        <v>9.3064530024984923E-2</v>
      </c>
      <c r="C767" s="4">
        <f>Table3[[#This Row],[Clicks]]/Table3[[#This Row],[Impressions]]</f>
        <v>1.6582234858275178E-2</v>
      </c>
      <c r="D767" s="4">
        <f>Table3[[#This Row],[Conversions]]/Table3[[#This Row],[Clicks]]</f>
        <v>0.16776640515404997</v>
      </c>
      <c r="E767" s="4">
        <f>(Table3[[#This Row],[Revenue Generated ($)]]-Table3[[#This Row],[Campaign Spend ($)]])/Table3[[#This Row],[Campaign Spend ($)]]</f>
        <v>3.5976270312096981</v>
      </c>
      <c r="F767" s="5">
        <f>Table3[[#This Row],[Campaign Spend ($)]]/Table3[[#This Row],[Engagements]]</f>
        <v>3.5891501573782632E-2</v>
      </c>
    </row>
    <row r="768" spans="1:6" x14ac:dyDescent="0.3">
      <c r="A768" t="s">
        <v>778</v>
      </c>
      <c r="B768" s="4">
        <f>Table3[[#This Row],[Engagements]]/Table3[[#This Row],[Impressions]]</f>
        <v>9.3064876957494408E-2</v>
      </c>
      <c r="C768" s="4">
        <f>Table3[[#This Row],[Clicks]]/Table3[[#This Row],[Impressions]]</f>
        <v>1.658234383066598E-2</v>
      </c>
      <c r="D768" s="4">
        <f>Table3[[#This Row],[Conversions]]/Table3[[#This Row],[Clicks]]</f>
        <v>0.16776670817766709</v>
      </c>
      <c r="E768" s="4">
        <f>(Table3[[#This Row],[Revenue Generated ($)]]-Table3[[#This Row],[Campaign Spend ($)]])/Table3[[#This Row],[Campaign Spend ($)]]</f>
        <v>3.5976300875837199</v>
      </c>
      <c r="F768" s="5">
        <f>Table3[[#This Row],[Campaign Spend ($)]]/Table3[[#This Row],[Engagements]]</f>
        <v>3.5891272189349115E-2</v>
      </c>
    </row>
    <row r="769" spans="1:6" x14ac:dyDescent="0.3">
      <c r="A769" t="s">
        <v>779</v>
      </c>
      <c r="B769" s="4">
        <f>Table3[[#This Row],[Engagements]]/Table3[[#This Row],[Impressions]]</f>
        <v>9.3065222995617425E-2</v>
      </c>
      <c r="C769" s="4">
        <f>Table3[[#This Row],[Clicks]]/Table3[[#This Row],[Impressions]]</f>
        <v>1.6582452522127696E-2</v>
      </c>
      <c r="D769" s="4">
        <f>Table3[[#This Row],[Conversions]]/Table3[[#This Row],[Clicks]]</f>
        <v>0.16776701041612685</v>
      </c>
      <c r="E769" s="4">
        <f>(Table3[[#This Row],[Revenue Generated ($)]]-Table3[[#This Row],[Campaign Spend ($)]])/Table3[[#This Row],[Campaign Spend ($)]]</f>
        <v>3.5976331360946747</v>
      </c>
      <c r="F769" s="5">
        <f>Table3[[#This Row],[Campaign Spend ($)]]/Table3[[#This Row],[Engagements]]</f>
        <v>3.5891043397968607E-2</v>
      </c>
    </row>
    <row r="770" spans="1:6" x14ac:dyDescent="0.3">
      <c r="A770" t="s">
        <v>780</v>
      </c>
      <c r="B770" s="4">
        <f>Table3[[#This Row],[Engagements]]/Table3[[#This Row],[Impressions]]</f>
        <v>9.30655681428081E-2</v>
      </c>
      <c r="C770" s="4">
        <f>Table3[[#This Row],[Clicks]]/Table3[[#This Row],[Impressions]]</f>
        <v>1.6582560933745279E-2</v>
      </c>
      <c r="D770" s="4">
        <f>Table3[[#This Row],[Conversions]]/Table3[[#This Row],[Clicks]]</f>
        <v>0.16776731187247698</v>
      </c>
      <c r="E770" s="4">
        <f>(Table3[[#This Row],[Revenue Generated ($)]]-Table3[[#This Row],[Campaign Spend ($)]])/Table3[[#This Row],[Campaign Spend ($)]]</f>
        <v>3.5976361767728675</v>
      </c>
      <c r="F770" s="5">
        <f>Table3[[#This Row],[Campaign Spend ($)]]/Table3[[#This Row],[Engagements]]</f>
        <v>3.5890815197344154E-2</v>
      </c>
    </row>
    <row r="771" spans="1:6" x14ac:dyDescent="0.3">
      <c r="A771" t="s">
        <v>781</v>
      </c>
      <c r="B771" s="4">
        <f>Table3[[#This Row],[Engagements]]/Table3[[#This Row],[Impressions]]</f>
        <v>9.3065912402502782E-2</v>
      </c>
      <c r="C771" s="4">
        <f>Table3[[#This Row],[Clicks]]/Table3[[#This Row],[Impressions]]</f>
        <v>1.6582669066598096E-2</v>
      </c>
      <c r="D771" s="4">
        <f>Table3[[#This Row],[Conversions]]/Table3[[#This Row],[Clicks]]</f>
        <v>0.16776761254974931</v>
      </c>
      <c r="E771" s="4">
        <f>(Table3[[#This Row],[Revenue Generated ($)]]-Table3[[#This Row],[Campaign Spend ($)]])/Table3[[#This Row],[Campaign Spend ($)]]</f>
        <v>3.5976392096484475</v>
      </c>
      <c r="F771" s="5">
        <f>Table3[[#This Row],[Campaign Spend ($)]]/Table3[[#This Row],[Engagements]]</f>
        <v>3.5890587585190641E-2</v>
      </c>
    </row>
    <row r="772" spans="1:6" x14ac:dyDescent="0.3">
      <c r="A772" t="s">
        <v>782</v>
      </c>
      <c r="B772" s="4">
        <f>Table3[[#This Row],[Engagements]]/Table3[[#This Row],[Impressions]]</f>
        <v>9.306625577812018E-2</v>
      </c>
      <c r="C772" s="4">
        <f>Table3[[#This Row],[Clicks]]/Table3[[#This Row],[Impressions]]</f>
        <v>1.6582776921759971E-2</v>
      </c>
      <c r="D772" s="4">
        <f>Table3[[#This Row],[Conversions]]/Table3[[#This Row],[Clicks]]</f>
        <v>0.16776791245096015</v>
      </c>
      <c r="E772" s="4">
        <f>(Table3[[#This Row],[Revenue Generated ($)]]-Table3[[#This Row],[Campaign Spend ($)]])/Table3[[#This Row],[Campaign Spend ($)]]</f>
        <v>3.5976422347514094</v>
      </c>
      <c r="F772" s="5">
        <f>Table3[[#This Row],[Campaign Spend ($)]]/Table3[[#This Row],[Engagements]]</f>
        <v>3.5890360559234731E-2</v>
      </c>
    </row>
    <row r="773" spans="1:6" x14ac:dyDescent="0.3">
      <c r="A773" t="s">
        <v>783</v>
      </c>
      <c r="B773" s="4">
        <f>Table3[[#This Row],[Engagements]]/Table3[[#This Row],[Impressions]]</f>
        <v>9.3066598273061463E-2</v>
      </c>
      <c r="C773" s="4">
        <f>Table3[[#This Row],[Clicks]]/Table3[[#This Row],[Impressions]]</f>
        <v>1.6582884500299221E-2</v>
      </c>
      <c r="D773" s="4">
        <f>Table3[[#This Row],[Conversions]]/Table3[[#This Row],[Clicks]]</f>
        <v>0.16776821157911018</v>
      </c>
      <c r="E773" s="4">
        <f>(Table3[[#This Row],[Revenue Generated ($)]]-Table3[[#This Row],[Campaign Spend ($)]])/Table3[[#This Row],[Campaign Spend ($)]]</f>
        <v>3.5976452521115947</v>
      </c>
      <c r="F773" s="5">
        <f>Table3[[#This Row],[Campaign Spend ($)]]/Table3[[#This Row],[Engagements]]</f>
        <v>3.589013411721477E-2</v>
      </c>
    </row>
    <row r="774" spans="1:6" x14ac:dyDescent="0.3">
      <c r="A774" t="s">
        <v>784</v>
      </c>
      <c r="B774" s="4">
        <f>Table3[[#This Row],[Engagements]]/Table3[[#This Row],[Impressions]]</f>
        <v>9.3066939890710382E-2</v>
      </c>
      <c r="C774" s="4">
        <f>Table3[[#This Row],[Clicks]]/Table3[[#This Row],[Impressions]]</f>
        <v>1.6582991803278688E-2</v>
      </c>
      <c r="D774" s="4">
        <f>Table3[[#This Row],[Conversions]]/Table3[[#This Row],[Clicks]]</f>
        <v>0.16776850993718465</v>
      </c>
      <c r="E774" s="4">
        <f>(Table3[[#This Row],[Revenue Generated ($)]]-Table3[[#This Row],[Campaign Spend ($)]])/Table3[[#This Row],[Campaign Spend ($)]]</f>
        <v>3.5976482617586911</v>
      </c>
      <c r="F774" s="5">
        <f>Table3[[#This Row],[Campaign Spend ($)]]/Table3[[#This Row],[Engagements]]</f>
        <v>3.5889908256880737E-2</v>
      </c>
    </row>
    <row r="775" spans="1:6" x14ac:dyDescent="0.3">
      <c r="A775" t="s">
        <v>785</v>
      </c>
      <c r="B775" s="4">
        <f>Table3[[#This Row],[Engagements]]/Table3[[#This Row],[Impressions]]</f>
        <v>9.3067280634433355E-2</v>
      </c>
      <c r="C775" s="4">
        <f>Table3[[#This Row],[Clicks]]/Table3[[#This Row],[Impressions]]</f>
        <v>1.6583098831755776E-2</v>
      </c>
      <c r="D775" s="4">
        <f>Table3[[#This Row],[Conversions]]/Table3[[#This Row],[Clicks]]</f>
        <v>0.16776880752815343</v>
      </c>
      <c r="E775" s="4">
        <f>(Table3[[#This Row],[Revenue Generated ($)]]-Table3[[#This Row],[Campaign Spend ($)]])/Table3[[#This Row],[Campaign Spend ($)]]</f>
        <v>3.5976512637222364</v>
      </c>
      <c r="F775" s="5">
        <f>Table3[[#This Row],[Campaign Spend ($)]]/Table3[[#This Row],[Engagements]]</f>
        <v>3.5889682975994139E-2</v>
      </c>
    </row>
    <row r="776" spans="1:6" x14ac:dyDescent="0.3">
      <c r="A776" t="s">
        <v>786</v>
      </c>
      <c r="B776" s="4">
        <f>Table3[[#This Row],[Engagements]]/Table3[[#This Row],[Impressions]]</f>
        <v>9.3067620507579635E-2</v>
      </c>
      <c r="C776" s="4">
        <f>Table3[[#This Row],[Clicks]]/Table3[[#This Row],[Impressions]]</f>
        <v>1.6583205586782491E-2</v>
      </c>
      <c r="D776" s="4">
        <f>Table3[[#This Row],[Conversions]]/Table3[[#This Row],[Clicks]]</f>
        <v>0.16776910435497125</v>
      </c>
      <c r="E776" s="4">
        <f>(Table3[[#This Row],[Revenue Generated ($)]]-Table3[[#This Row],[Campaign Spend ($)]])/Table3[[#This Row],[Campaign Spend ($)]]</f>
        <v>3.5976542580316164</v>
      </c>
      <c r="F776" s="5">
        <f>Table3[[#This Row],[Campaign Spend ($)]]/Table3[[#This Row],[Engagements]]</f>
        <v>3.5889458272327965E-2</v>
      </c>
    </row>
    <row r="777" spans="1:6" x14ac:dyDescent="0.3">
      <c r="A777" t="s">
        <v>787</v>
      </c>
      <c r="B777" s="4">
        <f>Table3[[#This Row],[Engagements]]/Table3[[#This Row],[Impressions]]</f>
        <v>9.3067959513481333E-2</v>
      </c>
      <c r="C777" s="4">
        <f>Table3[[#This Row],[Clicks]]/Table3[[#This Row],[Impressions]]</f>
        <v>1.658331206940546E-2</v>
      </c>
      <c r="D777" s="4">
        <f>Table3[[#This Row],[Conversions]]/Table3[[#This Row],[Clicks]]</f>
        <v>0.16776940042057753</v>
      </c>
      <c r="E777" s="4">
        <f>(Table3[[#This Row],[Revenue Generated ($)]]-Table3[[#This Row],[Campaign Spend ($)]])/Table3[[#This Row],[Campaign Spend ($)]]</f>
        <v>3.5976572447160682</v>
      </c>
      <c r="F777" s="5">
        <f>Table3[[#This Row],[Campaign Spend ($)]]/Table3[[#This Row],[Engagements]]</f>
        <v>3.5889234143666605E-2</v>
      </c>
    </row>
    <row r="778" spans="1:6" x14ac:dyDescent="0.3">
      <c r="A778" t="s">
        <v>788</v>
      </c>
      <c r="B778" s="4">
        <f>Table3[[#This Row],[Engagements]]/Table3[[#This Row],[Impressions]]</f>
        <v>9.3068297655453616E-2</v>
      </c>
      <c r="C778" s="4">
        <f>Table3[[#This Row],[Clicks]]/Table3[[#This Row],[Impressions]]</f>
        <v>1.6583418280665986E-2</v>
      </c>
      <c r="D778" s="4">
        <f>Table3[[#This Row],[Conversions]]/Table3[[#This Row],[Clicks]]</f>
        <v>0.16776969572789674</v>
      </c>
      <c r="E778" s="4">
        <f>(Table3[[#This Row],[Revenue Generated ($)]]-Table3[[#This Row],[Campaign Spend ($)]])/Table3[[#This Row],[Campaign Spend ($)]]</f>
        <v>3.5976602238046795</v>
      </c>
      <c r="F778" s="5">
        <f>Table3[[#This Row],[Campaign Spend ($)]]/Table3[[#This Row],[Engagements]]</f>
        <v>3.5889010587805768E-2</v>
      </c>
    </row>
    <row r="779" spans="1:6" x14ac:dyDescent="0.3">
      <c r="A779" t="s">
        <v>789</v>
      </c>
      <c r="B779" s="4">
        <f>Table3[[#This Row],[Engagements]]/Table3[[#This Row],[Impressions]]</f>
        <v>9.3068634936794778E-2</v>
      </c>
      <c r="C779" s="4">
        <f>Table3[[#This Row],[Clicks]]/Table3[[#This Row],[Impressions]]</f>
        <v>1.6583524221600067E-2</v>
      </c>
      <c r="D779" s="4">
        <f>Table3[[#This Row],[Conversions]]/Table3[[#This Row],[Clicks]]</f>
        <v>0.16776999027983833</v>
      </c>
      <c r="E779" s="4">
        <f>(Table3[[#This Row],[Revenue Generated ($)]]-Table3[[#This Row],[Campaign Spend ($)]])/Table3[[#This Row],[Campaign Spend ($)]]</f>
        <v>3.5976631953263905</v>
      </c>
      <c r="F779" s="5">
        <f>Table3[[#This Row],[Campaign Spend ($)]]/Table3[[#This Row],[Engagements]]</f>
        <v>3.5888787602552416E-2</v>
      </c>
    </row>
    <row r="780" spans="1:6" x14ac:dyDescent="0.3">
      <c r="A780" t="s">
        <v>790</v>
      </c>
      <c r="B780" s="4">
        <f>Table3[[#This Row],[Engagements]]/Table3[[#This Row],[Impressions]]</f>
        <v>9.3068971360786304E-2</v>
      </c>
      <c r="C780" s="4">
        <f>Table3[[#This Row],[Clicks]]/Table3[[#This Row],[Impressions]]</f>
        <v>1.6583629893238434E-2</v>
      </c>
      <c r="D780" s="4">
        <f>Table3[[#This Row],[Conversions]]/Table3[[#This Row],[Clicks]]</f>
        <v>0.16777028407929695</v>
      </c>
      <c r="E780" s="4">
        <f>(Table3[[#This Row],[Revenue Generated ($)]]-Table3[[#This Row],[Campaign Spend ($)]])/Table3[[#This Row],[Campaign Spend ($)]]</f>
        <v>3.5976661593099948</v>
      </c>
      <c r="F780" s="5">
        <f>Table3[[#This Row],[Campaign Spend ($)]]/Table3[[#This Row],[Engagements]]</f>
        <v>3.588856518572469E-2</v>
      </c>
    </row>
    <row r="781" spans="1:6" x14ac:dyDescent="0.3">
      <c r="A781" t="s">
        <v>791</v>
      </c>
      <c r="B781" s="4">
        <f>Table3[[#This Row],[Engagements]]/Table3[[#This Row],[Impressions]]</f>
        <v>9.3069306930693069E-2</v>
      </c>
      <c r="C781" s="4">
        <f>Table3[[#This Row],[Clicks]]/Table3[[#This Row],[Impressions]]</f>
        <v>1.6583735296606585E-2</v>
      </c>
      <c r="D781" s="4">
        <f>Table3[[#This Row],[Conversions]]/Table3[[#This Row],[Clicks]]</f>
        <v>0.16777057712915242</v>
      </c>
      <c r="E781" s="4">
        <f>(Table3[[#This Row],[Revenue Generated ($)]]-Table3[[#This Row],[Campaign Spend ($)]])/Table3[[#This Row],[Campaign Spend ($)]]</f>
        <v>3.5976691157841398</v>
      </c>
      <c r="F781" s="5">
        <f>Table3[[#This Row],[Campaign Spend ($)]]/Table3[[#This Row],[Engagements]]</f>
        <v>3.5888343335151847E-2</v>
      </c>
    </row>
    <row r="782" spans="1:6" x14ac:dyDescent="0.3">
      <c r="A782" t="s">
        <v>792</v>
      </c>
      <c r="B782" s="4">
        <f>Table3[[#This Row],[Engagements]]/Table3[[#This Row],[Impressions]]</f>
        <v>9.3069641649763349E-2</v>
      </c>
      <c r="C782" s="4">
        <f>Table3[[#This Row],[Clicks]]/Table3[[#This Row],[Impressions]]</f>
        <v>1.6583840432724813E-2</v>
      </c>
      <c r="D782" s="4">
        <f>Table3[[#This Row],[Conversions]]/Table3[[#This Row],[Clicks]]</f>
        <v>0.1677708694322699</v>
      </c>
      <c r="E782" s="4">
        <f>(Table3[[#This Row],[Revenue Generated ($)]]-Table3[[#This Row],[Campaign Spend ($)]])/Table3[[#This Row],[Campaign Spend ($)]]</f>
        <v>3.5976720647773281</v>
      </c>
      <c r="F782" s="5">
        <f>Table3[[#This Row],[Campaign Spend ($)]]/Table3[[#This Row],[Engagements]]</f>
        <v>3.588812204867417E-2</v>
      </c>
    </row>
    <row r="783" spans="1:6" x14ac:dyDescent="0.3">
      <c r="A783" t="s">
        <v>793</v>
      </c>
      <c r="B783" s="4">
        <f>Table3[[#This Row],[Engagements]]/Table3[[#This Row],[Impressions]]</f>
        <v>9.3069975521229004E-2</v>
      </c>
      <c r="C783" s="4">
        <f>Table3[[#This Row],[Clicks]]/Table3[[#This Row],[Impressions]]</f>
        <v>1.6583945302608254E-2</v>
      </c>
      <c r="D783" s="4">
        <f>Table3[[#This Row],[Conversions]]/Table3[[#This Row],[Clicks]]</f>
        <v>0.16777116099149997</v>
      </c>
      <c r="E783" s="4">
        <f>(Table3[[#This Row],[Revenue Generated ($)]]-Table3[[#This Row],[Campaign Spend ($)]])/Table3[[#This Row],[Campaign Spend ($)]]</f>
        <v>3.5976750063179175</v>
      </c>
      <c r="F783" s="5">
        <f>Table3[[#This Row],[Campaign Spend ($)]]/Table3[[#This Row],[Engagements]]</f>
        <v>3.5887901324142935E-2</v>
      </c>
    </row>
    <row r="784" spans="1:6" x14ac:dyDescent="0.3">
      <c r="A784" t="s">
        <v>794</v>
      </c>
      <c r="B784" s="4">
        <f>Table3[[#This Row],[Engagements]]/Table3[[#This Row],[Impressions]]</f>
        <v>9.3070308548305516E-2</v>
      </c>
      <c r="C784" s="4">
        <f>Table3[[#This Row],[Clicks]]/Table3[[#This Row],[Impressions]]</f>
        <v>1.6584049907266904E-2</v>
      </c>
      <c r="D784" s="4">
        <f>Table3[[#This Row],[Conversions]]/Table3[[#This Row],[Clicks]]</f>
        <v>0.16777145180967873</v>
      </c>
      <c r="E784" s="4">
        <f>(Table3[[#This Row],[Revenue Generated ($)]]-Table3[[#This Row],[Campaign Spend ($)]])/Table3[[#This Row],[Campaign Spend ($)]]</f>
        <v>3.5976779404341244</v>
      </c>
      <c r="F784" s="5">
        <f>Table3[[#This Row],[Campaign Spend ($)]]/Table3[[#This Row],[Engagements]]</f>
        <v>3.5887681159420287E-2</v>
      </c>
    </row>
    <row r="785" spans="1:6" x14ac:dyDescent="0.3">
      <c r="A785" t="s">
        <v>795</v>
      </c>
      <c r="B785" s="4">
        <f>Table3[[#This Row],[Engagements]]/Table3[[#This Row],[Impressions]]</f>
        <v>9.3070640734192134E-2</v>
      </c>
      <c r="C785" s="4">
        <f>Table3[[#This Row],[Clicks]]/Table3[[#This Row],[Impressions]]</f>
        <v>1.6584154247705648E-2</v>
      </c>
      <c r="D785" s="4">
        <f>Table3[[#This Row],[Conversions]]/Table3[[#This Row],[Clicks]]</f>
        <v>0.16777174188962787</v>
      </c>
      <c r="E785" s="4">
        <f>(Table3[[#This Row],[Revenue Generated ($)]]-Table3[[#This Row],[Campaign Spend ($)]])/Table3[[#This Row],[Campaign Spend ($)]]</f>
        <v>3.5976808671540206</v>
      </c>
      <c r="F785" s="5">
        <f>Table3[[#This Row],[Campaign Spend ($)]]/Table3[[#This Row],[Engagements]]</f>
        <v>3.5887461552379228E-2</v>
      </c>
    </row>
    <row r="786" spans="1:6" x14ac:dyDescent="0.3">
      <c r="A786" t="s">
        <v>796</v>
      </c>
      <c r="B786" s="4">
        <f>Table3[[#This Row],[Engagements]]/Table3[[#This Row],[Impressions]]</f>
        <v>9.3070972082071976E-2</v>
      </c>
      <c r="C786" s="4">
        <f>Table3[[#This Row],[Clicks]]/Table3[[#This Row],[Impressions]]</f>
        <v>1.6584258324924318E-2</v>
      </c>
      <c r="D786" s="4">
        <f>Table3[[#This Row],[Conversions]]/Table3[[#This Row],[Clicks]]</f>
        <v>0.16777203123415474</v>
      </c>
      <c r="E786" s="4">
        <f>(Table3[[#This Row],[Revenue Generated ($)]]-Table3[[#This Row],[Campaign Spend ($)]])/Table3[[#This Row],[Campaign Spend ($)]]</f>
        <v>3.5976837865055389</v>
      </c>
      <c r="F786" s="5">
        <f>Table3[[#This Row],[Campaign Spend ($)]]/Table3[[#This Row],[Engagements]]</f>
        <v>3.5887242500903506E-2</v>
      </c>
    </row>
    <row r="787" spans="1:6" x14ac:dyDescent="0.3">
      <c r="A787" t="s">
        <v>797</v>
      </c>
      <c r="B787" s="4">
        <f>Table3[[#This Row],[Engagements]]/Table3[[#This Row],[Impressions]]</f>
        <v>9.3071302595112121E-2</v>
      </c>
      <c r="C787" s="4">
        <f>Table3[[#This Row],[Clicks]]/Table3[[#This Row],[Impressions]]</f>
        <v>1.6584362139917694E-2</v>
      </c>
      <c r="D787" s="4">
        <f>Table3[[#This Row],[Conversions]]/Table3[[#This Row],[Clicks]]</f>
        <v>0.16777231984605256</v>
      </c>
      <c r="E787" s="4">
        <f>(Table3[[#This Row],[Revenue Generated ($)]]-Table3[[#This Row],[Campaign Spend ($)]])/Table3[[#This Row],[Campaign Spend ($)]]</f>
        <v>3.5976866985164695</v>
      </c>
      <c r="F787" s="5">
        <f>Table3[[#This Row],[Campaign Spend ($)]]/Table3[[#This Row],[Engagements]]</f>
        <v>3.5887024002887569E-2</v>
      </c>
    </row>
    <row r="788" spans="1:6" x14ac:dyDescent="0.3">
      <c r="A788" t="s">
        <v>798</v>
      </c>
      <c r="B788" s="4">
        <f>Table3[[#This Row],[Engagements]]/Table3[[#This Row],[Impressions]]</f>
        <v>9.3071632276463687E-2</v>
      </c>
      <c r="C788" s="4">
        <f>Table3[[#This Row],[Clicks]]/Table3[[#This Row],[Impressions]]</f>
        <v>1.6584465693675558E-2</v>
      </c>
      <c r="D788" s="4">
        <f>Table3[[#This Row],[Conversions]]/Table3[[#This Row],[Clicks]]</f>
        <v>0.16777260772810035</v>
      </c>
      <c r="E788" s="4">
        <f>(Table3[[#This Row],[Revenue Generated ($)]]-Table3[[#This Row],[Campaign Spend ($)]])/Table3[[#This Row],[Campaign Spend ($)]]</f>
        <v>3.597689603214465</v>
      </c>
      <c r="F788" s="5">
        <f>Table3[[#This Row],[Campaign Spend ($)]]/Table3[[#This Row],[Engagements]]</f>
        <v>3.5886806056236481E-2</v>
      </c>
    </row>
    <row r="789" spans="1:6" x14ac:dyDescent="0.3">
      <c r="A789" t="s">
        <v>799</v>
      </c>
      <c r="B789" s="4">
        <f>Table3[[#This Row],[Engagements]]/Table3[[#This Row],[Impressions]]</f>
        <v>9.3071961129261957E-2</v>
      </c>
      <c r="C789" s="4">
        <f>Table3[[#This Row],[Clicks]]/Table3[[#This Row],[Impressions]]</f>
        <v>1.6584568987182708E-2</v>
      </c>
      <c r="D789" s="4">
        <f>Table3[[#This Row],[Conversions]]/Table3[[#This Row],[Clicks]]</f>
        <v>0.1677728948830631</v>
      </c>
      <c r="E789" s="4">
        <f>(Table3[[#This Row],[Revenue Generated ($)]]-Table3[[#This Row],[Campaign Spend ($)]])/Table3[[#This Row],[Campaign Spend ($)]]</f>
        <v>3.5976925006270379</v>
      </c>
      <c r="F789" s="5">
        <f>Table3[[#This Row],[Campaign Spend ($)]]/Table3[[#This Row],[Engagements]]</f>
        <v>3.5886588658865889E-2</v>
      </c>
    </row>
    <row r="790" spans="1:6" x14ac:dyDescent="0.3">
      <c r="A790" t="s">
        <v>800</v>
      </c>
      <c r="B790" s="4">
        <f>Table3[[#This Row],[Engagements]]/Table3[[#This Row],[Impressions]]</f>
        <v>9.3072289156626506E-2</v>
      </c>
      <c r="C790" s="4">
        <f>Table3[[#This Row],[Clicks]]/Table3[[#This Row],[Impressions]]</f>
        <v>1.6584672021419011E-2</v>
      </c>
      <c r="D790" s="4">
        <f>Table3[[#This Row],[Conversions]]/Table3[[#This Row],[Clicks]]</f>
        <v>0.16777318131369184</v>
      </c>
      <c r="E790" s="4">
        <f>(Table3[[#This Row],[Revenue Generated ($)]]-Table3[[#This Row],[Campaign Spend ($)]])/Table3[[#This Row],[Campaign Spend ($)]]</f>
        <v>3.597695390781563</v>
      </c>
      <c r="F790" s="5">
        <f>Table3[[#This Row],[Campaign Spend ($)]]/Table3[[#This Row],[Engagements]]</f>
        <v>3.5886371808701904E-2</v>
      </c>
    </row>
    <row r="791" spans="1:6" x14ac:dyDescent="0.3">
      <c r="A791" t="s">
        <v>801</v>
      </c>
      <c r="B791" s="4">
        <f>Table3[[#This Row],[Engagements]]/Table3[[#This Row],[Impressions]]</f>
        <v>9.307261636166124E-2</v>
      </c>
      <c r="C791" s="4">
        <f>Table3[[#This Row],[Clicks]]/Table3[[#This Row],[Impressions]]</f>
        <v>1.6584774797359404E-2</v>
      </c>
      <c r="D791" s="4">
        <f>Table3[[#This Row],[Conversions]]/Table3[[#This Row],[Clicks]]</f>
        <v>0.16777346702272383</v>
      </c>
      <c r="E791" s="4">
        <f>(Table3[[#This Row],[Revenue Generated ($)]]-Table3[[#This Row],[Campaign Spend ($)]])/Table3[[#This Row],[Campaign Spend ($)]]</f>
        <v>3.5976982737052792</v>
      </c>
      <c r="F791" s="5">
        <f>Table3[[#This Row],[Campaign Spend ($)]]/Table3[[#This Row],[Engagements]]</f>
        <v>3.5886155503681093E-2</v>
      </c>
    </row>
    <row r="792" spans="1:6" x14ac:dyDescent="0.3">
      <c r="A792" t="s">
        <v>802</v>
      </c>
      <c r="B792" s="4">
        <f>Table3[[#This Row],[Engagements]]/Table3[[#This Row],[Impressions]]</f>
        <v>9.3072942747454521E-2</v>
      </c>
      <c r="C792" s="4">
        <f>Table3[[#This Row],[Clicks]]/Table3[[#This Row],[Impressions]]</f>
        <v>1.658487731597396E-2</v>
      </c>
      <c r="D792" s="4">
        <f>Table3[[#This Row],[Conversions]]/Table3[[#This Row],[Clicks]]</f>
        <v>0.16777375201288244</v>
      </c>
      <c r="E792" s="4">
        <f>(Table3[[#This Row],[Revenue Generated ($)]]-Table3[[#This Row],[Campaign Spend ($)]])/Table3[[#This Row],[Campaign Spend ($)]]</f>
        <v>3.5977011494252875</v>
      </c>
      <c r="F792" s="5">
        <f>Table3[[#This Row],[Campaign Spend ($)]]/Table3[[#This Row],[Engagements]]</f>
        <v>3.5885939741750361E-2</v>
      </c>
    </row>
    <row r="793" spans="1:6" x14ac:dyDescent="0.3">
      <c r="A793" t="s">
        <v>803</v>
      </c>
      <c r="B793" s="4">
        <f>Table3[[#This Row],[Engagements]]/Table3[[#This Row],[Impressions]]</f>
        <v>9.3073268317079266E-2</v>
      </c>
      <c r="C793" s="4">
        <f>Table3[[#This Row],[Clicks]]/Table3[[#This Row],[Impressions]]</f>
        <v>1.6584979578227889E-2</v>
      </c>
      <c r="D793" s="4">
        <f>Table3[[#This Row],[Conversions]]/Table3[[#This Row],[Clicks]]</f>
        <v>0.16777403628687743</v>
      </c>
      <c r="E793" s="4">
        <f>(Table3[[#This Row],[Revenue Generated ($)]]-Table3[[#This Row],[Campaign Spend ($)]])/Table3[[#This Row],[Campaign Spend ($)]]</f>
        <v>3.5977040179685549</v>
      </c>
      <c r="F793" s="5">
        <f>Table3[[#This Row],[Campaign Spend ($)]]/Table3[[#This Row],[Engagements]]</f>
        <v>3.588572452086692E-2</v>
      </c>
    </row>
    <row r="794" spans="1:6" x14ac:dyDescent="0.3">
      <c r="A794" t="s">
        <v>804</v>
      </c>
      <c r="B794" s="4">
        <f>Table3[[#This Row],[Engagements]]/Table3[[#This Row],[Impressions]]</f>
        <v>9.3073593073593072E-2</v>
      </c>
      <c r="C794" s="4">
        <f>Table3[[#This Row],[Clicks]]/Table3[[#This Row],[Impressions]]</f>
        <v>1.6585081585081585E-2</v>
      </c>
      <c r="D794" s="4">
        <f>Table3[[#This Row],[Conversions]]/Table3[[#This Row],[Clicks]]</f>
        <v>0.16777431984740487</v>
      </c>
      <c r="E794" s="4">
        <f>(Table3[[#This Row],[Revenue Generated ($)]]-Table3[[#This Row],[Campaign Spend ($)]])/Table3[[#This Row],[Campaign Spend ($)]]</f>
        <v>3.5977068793619145</v>
      </c>
      <c r="F794" s="5">
        <f>Table3[[#This Row],[Campaign Spend ($)]]/Table3[[#This Row],[Engagements]]</f>
        <v>3.5885509838998214E-2</v>
      </c>
    </row>
    <row r="795" spans="1:6" x14ac:dyDescent="0.3">
      <c r="A795" t="s">
        <v>805</v>
      </c>
      <c r="B795" s="4">
        <f>Table3[[#This Row],[Engagements]]/Table3[[#This Row],[Impressions]]</f>
        <v>9.3073917020038241E-2</v>
      </c>
      <c r="C795" s="4">
        <f>Table3[[#This Row],[Clicks]]/Table3[[#This Row],[Impressions]]</f>
        <v>1.6585183337490646E-2</v>
      </c>
      <c r="D795" s="4">
        <f>Table3[[#This Row],[Conversions]]/Table3[[#This Row],[Clicks]]</f>
        <v>0.16777460269714745</v>
      </c>
      <c r="E795" s="4">
        <f>(Table3[[#This Row],[Revenue Generated ($)]]-Table3[[#This Row],[Campaign Spend ($)]])/Table3[[#This Row],[Campaign Spend ($)]]</f>
        <v>3.5977097336320636</v>
      </c>
      <c r="F795" s="5">
        <f>Table3[[#This Row],[Campaign Spend ($)]]/Table3[[#This Row],[Engagements]]</f>
        <v>3.5885295694121848E-2</v>
      </c>
    </row>
    <row r="796" spans="1:6" x14ac:dyDescent="0.3">
      <c r="A796" t="s">
        <v>806</v>
      </c>
      <c r="B796" s="4">
        <f>Table3[[#This Row],[Engagements]]/Table3[[#This Row],[Impressions]]</f>
        <v>9.3074240159441948E-2</v>
      </c>
      <c r="C796" s="4">
        <f>Table3[[#This Row],[Clicks]]/Table3[[#This Row],[Impressions]]</f>
        <v>1.6585284836405912E-2</v>
      </c>
      <c r="D796" s="4">
        <f>Table3[[#This Row],[Conversions]]/Table3[[#This Row],[Clicks]]</f>
        <v>0.16777488483877429</v>
      </c>
      <c r="E796" s="4">
        <f>(Table3[[#This Row],[Revenue Generated ($)]]-Table3[[#This Row],[Campaign Spend ($)]])/Table3[[#This Row],[Campaign Spend ($)]]</f>
        <v>3.5977125808055694</v>
      </c>
      <c r="F796" s="5">
        <f>Table3[[#This Row],[Campaign Spend ($)]]/Table3[[#This Row],[Engagements]]</f>
        <v>3.5885082084225556E-2</v>
      </c>
    </row>
    <row r="797" spans="1:6" x14ac:dyDescent="0.3">
      <c r="A797" t="s">
        <v>807</v>
      </c>
      <c r="B797" s="4">
        <f>Table3[[#This Row],[Engagements]]/Table3[[#This Row],[Impressions]]</f>
        <v>9.3074562494816285E-2</v>
      </c>
      <c r="C797" s="4">
        <f>Table3[[#This Row],[Clicks]]/Table3[[#This Row],[Impressions]]</f>
        <v>1.6585386082773493E-2</v>
      </c>
      <c r="D797" s="4">
        <f>Table3[[#This Row],[Conversions]]/Table3[[#This Row],[Clicks]]</f>
        <v>0.16777516627494124</v>
      </c>
      <c r="E797" s="4">
        <f>(Table3[[#This Row],[Revenue Generated ($)]]-Table3[[#This Row],[Campaign Spend ($)]])/Table3[[#This Row],[Campaign Spend ($)]]</f>
        <v>3.5977154209088651</v>
      </c>
      <c r="F797" s="5">
        <f>Table3[[#This Row],[Campaign Spend ($)]]/Table3[[#This Row],[Engagements]]</f>
        <v>3.5884869007307078E-2</v>
      </c>
    </row>
    <row r="798" spans="1:6" x14ac:dyDescent="0.3">
      <c r="A798" t="s">
        <v>808</v>
      </c>
      <c r="B798" s="4">
        <f>Table3[[#This Row],[Engagements]]/Table3[[#This Row],[Impressions]]</f>
        <v>9.3074884029158381E-2</v>
      </c>
      <c r="C798" s="4">
        <f>Table3[[#This Row],[Clicks]]/Table3[[#This Row],[Impressions]]</f>
        <v>1.6585487077534791E-2</v>
      </c>
      <c r="D798" s="4">
        <f>Table3[[#This Row],[Conversions]]/Table3[[#This Row],[Clicks]]</f>
        <v>0.16777544700829089</v>
      </c>
      <c r="E798" s="4">
        <f>(Table3[[#This Row],[Revenue Generated ($)]]-Table3[[#This Row],[Campaign Spend ($)]])/Table3[[#This Row],[Campaign Spend ($)]]</f>
        <v>3.597718253968254</v>
      </c>
      <c r="F798" s="5">
        <f>Table3[[#This Row],[Campaign Spend ($)]]/Table3[[#This Row],[Engagements]]</f>
        <v>3.5884656461374155E-2</v>
      </c>
    </row>
    <row r="799" spans="1:6" x14ac:dyDescent="0.3">
      <c r="A799" t="s">
        <v>809</v>
      </c>
      <c r="B799" s="4">
        <f>Table3[[#This Row],[Engagements]]/Table3[[#This Row],[Impressions]]</f>
        <v>9.3075204765450489E-2</v>
      </c>
      <c r="C799" s="4">
        <f>Table3[[#This Row],[Clicks]]/Table3[[#This Row],[Impressions]]</f>
        <v>1.658558782162654E-2</v>
      </c>
      <c r="D799" s="4">
        <f>Table3[[#This Row],[Conversions]]/Table3[[#This Row],[Clicks]]</f>
        <v>0.16777572704145258</v>
      </c>
      <c r="E799" s="4">
        <f>(Table3[[#This Row],[Revenue Generated ($)]]-Table3[[#This Row],[Campaign Spend ($)]])/Table3[[#This Row],[Campaign Spend ($)]]</f>
        <v>3.5977210800099084</v>
      </c>
      <c r="F799" s="5">
        <f>Table3[[#This Row],[Campaign Spend ($)]]/Table3[[#This Row],[Engagements]]</f>
        <v>3.5884444444444441E-2</v>
      </c>
    </row>
    <row r="800" spans="1:6" x14ac:dyDescent="0.3">
      <c r="A800" t="s">
        <v>810</v>
      </c>
      <c r="B800" s="4">
        <f>Table3[[#This Row],[Engagements]]/Table3[[#This Row],[Impressions]]</f>
        <v>9.3075524706660057E-2</v>
      </c>
      <c r="C800" s="4">
        <f>Table3[[#This Row],[Clicks]]/Table3[[#This Row],[Impressions]]</f>
        <v>1.658568831598083E-2</v>
      </c>
      <c r="D800" s="4">
        <f>Table3[[#This Row],[Conversions]]/Table3[[#This Row],[Clicks]]</f>
        <v>0.16777600637704265</v>
      </c>
      <c r="E800" s="4">
        <f>(Table3[[#This Row],[Revenue Generated ($)]]-Table3[[#This Row],[Campaign Spend ($)]])/Table3[[#This Row],[Campaign Spend ($)]]</f>
        <v>3.5977238990598712</v>
      </c>
      <c r="F800" s="5">
        <f>Table3[[#This Row],[Campaign Spend ($)]]/Table3[[#This Row],[Engagements]]</f>
        <v>3.5884232954545452E-2</v>
      </c>
    </row>
    <row r="801" spans="1:6" x14ac:dyDescent="0.3">
      <c r="A801" t="s">
        <v>811</v>
      </c>
      <c r="B801" s="4">
        <f>Table3[[#This Row],[Engagements]]/Table3[[#This Row],[Impressions]]</f>
        <v>9.3075843855739873E-2</v>
      </c>
      <c r="C801" s="4">
        <f>Table3[[#This Row],[Clicks]]/Table3[[#This Row],[Impressions]]</f>
        <v>1.6585788561525129E-2</v>
      </c>
      <c r="D801" s="4">
        <f>Table3[[#This Row],[Conversions]]/Table3[[#This Row],[Clicks]]</f>
        <v>0.16777628501766434</v>
      </c>
      <c r="E801" s="4">
        <f>(Table3[[#This Row],[Revenue Generated ($)]]-Table3[[#This Row],[Campaign Spend ($)]])/Table3[[#This Row],[Campaign Spend ($)]]</f>
        <v>3.5977267111440572</v>
      </c>
      <c r="F801" s="5">
        <f>Table3[[#This Row],[Campaign Spend ($)]]/Table3[[#This Row],[Engagements]]</f>
        <v>3.5884021989714486E-2</v>
      </c>
    </row>
    <row r="802" spans="1:6" x14ac:dyDescent="0.3">
      <c r="A802" t="s">
        <v>812</v>
      </c>
      <c r="B802" s="4">
        <f>Table3[[#This Row],[Engagements]]/Table3[[#This Row],[Impressions]]</f>
        <v>9.3076162215628089E-2</v>
      </c>
      <c r="C802" s="4">
        <f>Table3[[#This Row],[Clicks]]/Table3[[#This Row],[Impressions]]</f>
        <v>1.6585888559182329E-2</v>
      </c>
      <c r="D802" s="4">
        <f>Table3[[#This Row],[Conversions]]/Table3[[#This Row],[Clicks]]</f>
        <v>0.16777656296590795</v>
      </c>
      <c r="E802" s="4">
        <f>(Table3[[#This Row],[Revenue Generated ($)]]-Table3[[#This Row],[Campaign Spend ($)]])/Table3[[#This Row],[Campaign Spend ($)]]</f>
        <v>3.5977295162882528</v>
      </c>
      <c r="F802" s="5">
        <f>Table3[[#This Row],[Campaign Spend ($)]]/Table3[[#This Row],[Engagements]]</f>
        <v>3.5883811547998586E-2</v>
      </c>
    </row>
    <row r="803" spans="1:6" x14ac:dyDescent="0.3">
      <c r="A803" t="s">
        <v>813</v>
      </c>
      <c r="B803" s="4">
        <f>Table3[[#This Row],[Engagements]]/Table3[[#This Row],[Impressions]]</f>
        <v>9.3076479789248379E-2</v>
      </c>
      <c r="C803" s="4">
        <f>Table3[[#This Row],[Clicks]]/Table3[[#This Row],[Impressions]]</f>
        <v>1.658598830987075E-2</v>
      </c>
      <c r="D803" s="4">
        <f>Table3[[#This Row],[Conversions]]/Table3[[#This Row],[Clicks]]</f>
        <v>0.16777684022435102</v>
      </c>
      <c r="E803" s="4">
        <f>(Table3[[#This Row],[Revenue Generated ($)]]-Table3[[#This Row],[Campaign Spend ($)]])/Table3[[#This Row],[Campaign Spend ($)]]</f>
        <v>3.597732314518117</v>
      </c>
      <c r="F803" s="5">
        <f>Table3[[#This Row],[Campaign Spend ($)]]/Table3[[#This Row],[Engagements]]</f>
        <v>3.5883601627454451E-2</v>
      </c>
    </row>
    <row r="804" spans="1:6" x14ac:dyDescent="0.3">
      <c r="A804" t="s">
        <v>814</v>
      </c>
      <c r="B804" s="4">
        <f>Table3[[#This Row],[Engagements]]/Table3[[#This Row],[Impressions]]</f>
        <v>9.3076796579509943E-2</v>
      </c>
      <c r="C804" s="4">
        <f>Table3[[#This Row],[Clicks]]/Table3[[#This Row],[Impressions]]</f>
        <v>1.6586087814504193E-2</v>
      </c>
      <c r="D804" s="4">
        <f>Table3[[#This Row],[Conversions]]/Table3[[#This Row],[Clicks]]</f>
        <v>0.16777711679555821</v>
      </c>
      <c r="E804" s="4">
        <f>(Table3[[#This Row],[Revenue Generated ($)]]-Table3[[#This Row],[Campaign Spend ($)]])/Table3[[#This Row],[Campaign Spend ($)]]</f>
        <v>3.5977351058591829</v>
      </c>
      <c r="F804" s="5">
        <f>Table3[[#This Row],[Campaign Spend ($)]]/Table3[[#This Row],[Engagements]]</f>
        <v>3.5883392226148413E-2</v>
      </c>
    </row>
    <row r="805" spans="1:6" x14ac:dyDescent="0.3">
      <c r="A805" t="s">
        <v>815</v>
      </c>
      <c r="B805" s="4">
        <f>Table3[[#This Row],[Engagements]]/Table3[[#This Row],[Impressions]]</f>
        <v>9.3077112589307717E-2</v>
      </c>
      <c r="C805" s="4">
        <f>Table3[[#This Row],[Clicks]]/Table3[[#This Row],[Impressions]]</f>
        <v>1.6586187073991954E-2</v>
      </c>
      <c r="D805" s="4">
        <f>Table3[[#This Row],[Conversions]]/Table3[[#This Row],[Clicks]]</f>
        <v>0.1677773926820815</v>
      </c>
      <c r="E805" s="4">
        <f>(Table3[[#This Row],[Revenue Generated ($)]]-Table3[[#This Row],[Campaign Spend ($)]])/Table3[[#This Row],[Campaign Spend ($)]]</f>
        <v>3.5977378903368575</v>
      </c>
      <c r="F805" s="5">
        <f>Table3[[#This Row],[Campaign Spend ($)]]/Table3[[#This Row],[Engagements]]</f>
        <v>3.5883183342156344E-2</v>
      </c>
    </row>
    <row r="806" spans="1:6" x14ac:dyDescent="0.3">
      <c r="A806" t="s">
        <v>816</v>
      </c>
      <c r="B806" s="4">
        <f>Table3[[#This Row],[Engagements]]/Table3[[#This Row],[Impressions]]</f>
        <v>9.3077427821522313E-2</v>
      </c>
      <c r="C806" s="4">
        <f>Table3[[#This Row],[Clicks]]/Table3[[#This Row],[Impressions]]</f>
        <v>1.6586286089238844E-2</v>
      </c>
      <c r="D806" s="4">
        <f>Table3[[#This Row],[Conversions]]/Table3[[#This Row],[Clicks]]</f>
        <v>0.16777766788646029</v>
      </c>
      <c r="E806" s="4">
        <f>(Table3[[#This Row],[Revenue Generated ($)]]-Table3[[#This Row],[Campaign Spend ($)]])/Table3[[#This Row],[Campaign Spend ($)]]</f>
        <v>3.5977406679764243</v>
      </c>
      <c r="F806" s="5">
        <f>Table3[[#This Row],[Campaign Spend ($)]]/Table3[[#This Row],[Engagements]]</f>
        <v>3.5882974973563624E-2</v>
      </c>
    </row>
    <row r="807" spans="1:6" x14ac:dyDescent="0.3">
      <c r="A807" t="s">
        <v>817</v>
      </c>
      <c r="B807" s="4">
        <f>Table3[[#This Row],[Engagements]]/Table3[[#This Row],[Impressions]]</f>
        <v>9.3077742279020229E-2</v>
      </c>
      <c r="C807" s="4">
        <f>Table3[[#This Row],[Clicks]]/Table3[[#This Row],[Impressions]]</f>
        <v>1.6586384861145245E-2</v>
      </c>
      <c r="D807" s="4">
        <f>Table3[[#This Row],[Conversions]]/Table3[[#This Row],[Clicks]]</f>
        <v>0.1677779424112214</v>
      </c>
      <c r="E807" s="4">
        <f>(Table3[[#This Row],[Revenue Generated ($)]]-Table3[[#This Row],[Campaign Spend ($)]])/Table3[[#This Row],[Campaign Spend ($)]]</f>
        <v>3.5977434388030414</v>
      </c>
      <c r="F807" s="5">
        <f>Table3[[#This Row],[Campaign Spend ($)]]/Table3[[#This Row],[Engagements]]</f>
        <v>3.588276711846506E-2</v>
      </c>
    </row>
    <row r="808" spans="1:6" x14ac:dyDescent="0.3">
      <c r="A808" t="s">
        <v>818</v>
      </c>
      <c r="B808" s="4">
        <f>Table3[[#This Row],[Engagements]]/Table3[[#This Row],[Impressions]]</f>
        <v>9.3078055964653905E-2</v>
      </c>
      <c r="C808" s="4">
        <f>Table3[[#This Row],[Clicks]]/Table3[[#This Row],[Impressions]]</f>
        <v>1.6586483390607101E-2</v>
      </c>
      <c r="D808" s="4">
        <f>Table3[[#This Row],[Conversions]]/Table3[[#This Row],[Clicks]]</f>
        <v>0.16777821625887923</v>
      </c>
      <c r="E808" s="4">
        <f>(Table3[[#This Row],[Revenue Generated ($)]]-Table3[[#This Row],[Campaign Spend ($)]])/Table3[[#This Row],[Campaign Spend ($)]]</f>
        <v>3.5977462028417442</v>
      </c>
      <c r="F808" s="5">
        <f>Table3[[#This Row],[Campaign Spend ($)]]/Table3[[#This Row],[Engagements]]</f>
        <v>3.5882559774964837E-2</v>
      </c>
    </row>
    <row r="809" spans="1:6" x14ac:dyDescent="0.3">
      <c r="A809" t="s">
        <v>819</v>
      </c>
      <c r="B809" s="4">
        <f>Table3[[#This Row],[Engagements]]/Table3[[#This Row],[Impressions]]</f>
        <v>9.3078368881261753E-2</v>
      </c>
      <c r="C809" s="4">
        <f>Table3[[#This Row],[Clicks]]/Table3[[#This Row],[Impressions]]</f>
        <v>1.6586581678515976E-2</v>
      </c>
      <c r="D809" s="4">
        <f>Table3[[#This Row],[Conversions]]/Table3[[#This Row],[Clicks]]</f>
        <v>0.16777848943193577</v>
      </c>
      <c r="E809" s="4">
        <f>(Table3[[#This Row],[Revenue Generated ($)]]-Table3[[#This Row],[Campaign Spend ($)]])/Table3[[#This Row],[Campaign Spend ($)]]</f>
        <v>3.5977489601174457</v>
      </c>
      <c r="F809" s="5">
        <f>Table3[[#This Row],[Campaign Spend ($)]]/Table3[[#This Row],[Engagements]]</f>
        <v>3.5882352941176469E-2</v>
      </c>
    </row>
    <row r="810" spans="1:6" x14ac:dyDescent="0.3">
      <c r="A810" t="s">
        <v>820</v>
      </c>
      <c r="B810" s="4">
        <f>Table3[[#This Row],[Engagements]]/Table3[[#This Row],[Impressions]]</f>
        <v>9.3078681031668303E-2</v>
      </c>
      <c r="C810" s="4">
        <f>Table3[[#This Row],[Clicks]]/Table3[[#This Row],[Impressions]]</f>
        <v>1.658667972575906E-2</v>
      </c>
      <c r="D810" s="4">
        <f>Table3[[#This Row],[Conversions]]/Table3[[#This Row],[Clicks]]</f>
        <v>0.16777876193288063</v>
      </c>
      <c r="E810" s="4">
        <f>(Table3[[#This Row],[Revenue Generated ($)]]-Table3[[#This Row],[Campaign Spend ($)]])/Table3[[#This Row],[Campaign Spend ($)]]</f>
        <v>3.5977517106549364</v>
      </c>
      <c r="F810" s="5">
        <f>Table3[[#This Row],[Campaign Spend ($)]]/Table3[[#This Row],[Engagements]]</f>
        <v>3.5882146615222731E-2</v>
      </c>
    </row>
    <row r="811" spans="1:6" x14ac:dyDescent="0.3">
      <c r="A811" t="s">
        <v>821</v>
      </c>
      <c r="B811" s="4">
        <f>Table3[[#This Row],[Engagements]]/Table3[[#This Row],[Impressions]]</f>
        <v>9.3078992418684281E-2</v>
      </c>
      <c r="C811" s="4">
        <f>Table3[[#This Row],[Clicks]]/Table3[[#This Row],[Impressions]]</f>
        <v>1.6586777533219205E-2</v>
      </c>
      <c r="D811" s="4">
        <f>Table3[[#This Row],[Conversions]]/Table3[[#This Row],[Clicks]]</f>
        <v>0.16777903376419129</v>
      </c>
      <c r="E811" s="4">
        <f>(Table3[[#This Row],[Revenue Generated ($)]]-Table3[[#This Row],[Campaign Spend ($)]])/Table3[[#This Row],[Campaign Spend ($)]]</f>
        <v>3.5977544544788871</v>
      </c>
      <c r="F811" s="5">
        <f>Table3[[#This Row],[Campaign Spend ($)]]/Table3[[#This Row],[Engagements]]</f>
        <v>3.5881940795235594E-2</v>
      </c>
    </row>
    <row r="812" spans="1:6" x14ac:dyDescent="0.3">
      <c r="A812" t="s">
        <v>822</v>
      </c>
      <c r="B812" s="4">
        <f>Table3[[#This Row],[Engagements]]/Table3[[#This Row],[Impressions]]</f>
        <v>9.3079303045106657E-2</v>
      </c>
      <c r="C812" s="4">
        <f>Table3[[#This Row],[Clicks]]/Table3[[#This Row],[Impressions]]</f>
        <v>1.6586875101774954E-2</v>
      </c>
      <c r="D812" s="4">
        <f>Table3[[#This Row],[Conversions]]/Table3[[#This Row],[Clicks]]</f>
        <v>0.16777930492833301</v>
      </c>
      <c r="E812" s="4">
        <f>(Table3[[#This Row],[Revenue Generated ($)]]-Table3[[#This Row],[Campaign Spend ($)]])/Table3[[#This Row],[Campaign Spend ($)]]</f>
        <v>3.5977571916138471</v>
      </c>
      <c r="F812" s="5">
        <f>Table3[[#This Row],[Campaign Spend ($)]]/Table3[[#This Row],[Engagements]]</f>
        <v>3.5881735479356192E-2</v>
      </c>
    </row>
    <row r="813" spans="1:6" x14ac:dyDescent="0.3">
      <c r="A813" t="s">
        <v>823</v>
      </c>
      <c r="B813" s="4">
        <f>Table3[[#This Row],[Engagements]]/Table3[[#This Row],[Impressions]]</f>
        <v>9.3079612913718787E-2</v>
      </c>
      <c r="C813" s="4">
        <f>Table3[[#This Row],[Clicks]]/Table3[[#This Row],[Impressions]]</f>
        <v>1.6586972432300562E-2</v>
      </c>
      <c r="D813" s="4">
        <f>Table3[[#This Row],[Conversions]]/Table3[[#This Row],[Clicks]]</f>
        <v>0.16777957542775898</v>
      </c>
      <c r="E813" s="4">
        <f>(Table3[[#This Row],[Revenue Generated ($)]]-Table3[[#This Row],[Campaign Spend ($)]])/Table3[[#This Row],[Campaign Spend ($)]]</f>
        <v>3.5977599220842462</v>
      </c>
      <c r="F813" s="5">
        <f>Table3[[#This Row],[Campaign Spend ($)]]/Table3[[#This Row],[Engagements]]</f>
        <v>3.5881530665734754E-2</v>
      </c>
    </row>
    <row r="814" spans="1:6" x14ac:dyDescent="0.3">
      <c r="A814" t="s">
        <v>824</v>
      </c>
      <c r="B814" s="4">
        <f>Table3[[#This Row],[Engagements]]/Table3[[#This Row],[Impressions]]</f>
        <v>9.3079922027290443E-2</v>
      </c>
      <c r="C814" s="4">
        <f>Table3[[#This Row],[Clicks]]/Table3[[#This Row],[Impressions]]</f>
        <v>1.6587069525666017E-2</v>
      </c>
      <c r="D814" s="4">
        <f>Table3[[#This Row],[Conversions]]/Table3[[#This Row],[Clicks]]</f>
        <v>0.16777984526491038</v>
      </c>
      <c r="E814" s="4">
        <f>(Table3[[#This Row],[Revenue Generated ($)]]-Table3[[#This Row],[Campaign Spend ($)]])/Table3[[#This Row],[Campaign Spend ($)]]</f>
        <v>3.597762645914397</v>
      </c>
      <c r="F814" s="5">
        <f>Table3[[#This Row],[Campaign Spend ($)]]/Table3[[#This Row],[Engagements]]</f>
        <v>3.5881326352530538E-2</v>
      </c>
    </row>
    <row r="815" spans="1:6" x14ac:dyDescent="0.3">
      <c r="A815" t="s">
        <v>825</v>
      </c>
      <c r="B815" s="4">
        <f>Table3[[#This Row],[Engagements]]/Table3[[#This Row],[Impressions]]</f>
        <v>9.308023038857792E-2</v>
      </c>
      <c r="C815" s="4">
        <f>Table3[[#This Row],[Clicks]]/Table3[[#This Row],[Impressions]]</f>
        <v>1.6587166382737082E-2</v>
      </c>
      <c r="D815" s="4">
        <f>Table3[[#This Row],[Conversions]]/Table3[[#This Row],[Clicks]]</f>
        <v>0.16778011444221647</v>
      </c>
      <c r="E815" s="4">
        <f>(Table3[[#This Row],[Revenue Generated ($)]]-Table3[[#This Row],[Campaign Spend ($)]])/Table3[[#This Row],[Campaign Spend ($)]]</f>
        <v>3.5977653631284916</v>
      </c>
      <c r="F815" s="5">
        <f>Table3[[#This Row],[Campaign Spend ($)]]/Table3[[#This Row],[Engagements]]</f>
        <v>3.58811225379118E-2</v>
      </c>
    </row>
    <row r="816" spans="1:6" x14ac:dyDescent="0.3">
      <c r="A816" t="s">
        <v>826</v>
      </c>
      <c r="B816" s="4">
        <f>Table3[[#This Row],[Engagements]]/Table3[[#This Row],[Impressions]]</f>
        <v>9.3080538000324092E-2</v>
      </c>
      <c r="C816" s="4">
        <f>Table3[[#This Row],[Clicks]]/Table3[[#This Row],[Impressions]]</f>
        <v>1.6587263004375304E-2</v>
      </c>
      <c r="D816" s="4">
        <f>Table3[[#This Row],[Conversions]]/Table3[[#This Row],[Clicks]]</f>
        <v>0.16778038296209458</v>
      </c>
      <c r="E816" s="4">
        <f>(Table3[[#This Row],[Revenue Generated ($)]]-Table3[[#This Row],[Campaign Spend ($)]])/Table3[[#This Row],[Campaign Spend ($)]]</f>
        <v>3.5977680737506064</v>
      </c>
      <c r="F816" s="5">
        <f>Table3[[#This Row],[Campaign Spend ($)]]/Table3[[#This Row],[Engagements]]</f>
        <v>3.5880919220055707E-2</v>
      </c>
    </row>
    <row r="817" spans="1:6" x14ac:dyDescent="0.3">
      <c r="A817" t="s">
        <v>827</v>
      </c>
      <c r="B817" s="4">
        <f>Table3[[#This Row],[Engagements]]/Table3[[#This Row],[Impressions]]</f>
        <v>9.3080844865258555E-2</v>
      </c>
      <c r="C817" s="4">
        <f>Table3[[#This Row],[Clicks]]/Table3[[#This Row],[Impressions]]</f>
        <v>1.6587359391438052E-2</v>
      </c>
      <c r="D817" s="4">
        <f>Table3[[#This Row],[Conversions]]/Table3[[#This Row],[Clicks]]</f>
        <v>0.16778065082695029</v>
      </c>
      <c r="E817" s="4">
        <f>(Table3[[#This Row],[Revenue Generated ($)]]-Table3[[#This Row],[Campaign Spend ($)]])/Table3[[#This Row],[Campaign Spend ($)]]</f>
        <v>3.5977707778047008</v>
      </c>
      <c r="F817" s="5">
        <f>Table3[[#This Row],[Campaign Spend ($)]]/Table3[[#This Row],[Engagements]]</f>
        <v>3.5880716397148321E-2</v>
      </c>
    </row>
    <row r="818" spans="1:6" x14ac:dyDescent="0.3">
      <c r="A818" t="s">
        <v>828</v>
      </c>
      <c r="B818" s="4">
        <f>Table3[[#This Row],[Engagements]]/Table3[[#This Row],[Impressions]]</f>
        <v>9.3081150986097635E-2</v>
      </c>
      <c r="C818" s="4">
        <f>Table3[[#This Row],[Clicks]]/Table3[[#This Row],[Impressions]]</f>
        <v>1.6587455544778532E-2</v>
      </c>
      <c r="D818" s="4">
        <f>Table3[[#This Row],[Conversions]]/Table3[[#This Row],[Clicks]]</f>
        <v>0.16778091803917747</v>
      </c>
      <c r="E818" s="4">
        <f>(Table3[[#This Row],[Revenue Generated ($)]]-Table3[[#This Row],[Campaign Spend ($)]])/Table3[[#This Row],[Campaign Spend ($)]]</f>
        <v>3.5977734753146176</v>
      </c>
      <c r="F818" s="5">
        <f>Table3[[#This Row],[Campaign Spend ($)]]/Table3[[#This Row],[Engagements]]</f>
        <v>3.588051406738451E-2</v>
      </c>
    </row>
    <row r="819" spans="1:6" x14ac:dyDescent="0.3">
      <c r="A819" t="s">
        <v>829</v>
      </c>
      <c r="B819" s="4">
        <f>Table3[[#This Row],[Engagements]]/Table3[[#This Row],[Impressions]]</f>
        <v>9.3081456365544518E-2</v>
      </c>
      <c r="C819" s="4">
        <f>Table3[[#This Row],[Clicks]]/Table3[[#This Row],[Impressions]]</f>
        <v>1.6587551465245823E-2</v>
      </c>
      <c r="D819" s="4">
        <f>Table3[[#This Row],[Conversions]]/Table3[[#This Row],[Clicks]]</f>
        <v>0.16778118460115832</v>
      </c>
      <c r="E819" s="4">
        <f>(Table3[[#This Row],[Revenue Generated ($)]]-Table3[[#This Row],[Campaign Spend ($)]])/Table3[[#This Row],[Campaign Spend ($)]]</f>
        <v>3.5977761663040853</v>
      </c>
      <c r="F819" s="5">
        <f>Table3[[#This Row],[Campaign Spend ($)]]/Table3[[#This Row],[Engagements]]</f>
        <v>3.5880312228967912E-2</v>
      </c>
    </row>
    <row r="820" spans="1:6" x14ac:dyDescent="0.3">
      <c r="A820" t="s">
        <v>830</v>
      </c>
      <c r="B820" s="4">
        <f>Table3[[#This Row],[Engagements]]/Table3[[#This Row],[Impressions]]</f>
        <v>9.3081761006289301E-2</v>
      </c>
      <c r="C820" s="4">
        <f>Table3[[#This Row],[Clicks]]/Table3[[#This Row],[Impressions]]</f>
        <v>1.6587647153684888E-2</v>
      </c>
      <c r="D820" s="4">
        <f>Table3[[#This Row],[Conversions]]/Table3[[#This Row],[Clicks]]</f>
        <v>0.16778145051526347</v>
      </c>
      <c r="E820" s="4">
        <f>(Table3[[#This Row],[Revenue Generated ($)]]-Table3[[#This Row],[Campaign Spend ($)]])/Table3[[#This Row],[Campaign Spend ($)]]</f>
        <v>3.5977788507967166</v>
      </c>
      <c r="F820" s="5">
        <f>Table3[[#This Row],[Campaign Spend ($)]]/Table3[[#This Row],[Engagements]]</f>
        <v>3.588011088011088E-2</v>
      </c>
    </row>
    <row r="821" spans="1:6" x14ac:dyDescent="0.3">
      <c r="A821" t="s">
        <v>831</v>
      </c>
      <c r="B821" s="4">
        <f>Table3[[#This Row],[Engagements]]/Table3[[#This Row],[Impressions]]</f>
        <v>9.3082064911009094E-2</v>
      </c>
      <c r="C821" s="4">
        <f>Table3[[#This Row],[Clicks]]/Table3[[#This Row],[Impressions]]</f>
        <v>1.658774261093662E-2</v>
      </c>
      <c r="D821" s="4">
        <f>Table3[[#This Row],[Conversions]]/Table3[[#This Row],[Clicks]]</f>
        <v>0.16778171578385201</v>
      </c>
      <c r="E821" s="4">
        <f>(Table3[[#This Row],[Revenue Generated ($)]]-Table3[[#This Row],[Campaign Spend ($)]])/Table3[[#This Row],[Campaign Spend ($)]]</f>
        <v>3.5977815288160118</v>
      </c>
      <c r="F821" s="5">
        <f>Table3[[#This Row],[Campaign Spend ($)]]/Table3[[#This Row],[Engagements]]</f>
        <v>3.5879910019034435E-2</v>
      </c>
    </row>
    <row r="822" spans="1:6" x14ac:dyDescent="0.3">
      <c r="A822" t="s">
        <v>832</v>
      </c>
      <c r="B822" s="4">
        <f>Table3[[#This Row],[Engagements]]/Table3[[#This Row],[Impressions]]</f>
        <v>9.3082368082368083E-2</v>
      </c>
      <c r="C822" s="4">
        <f>Table3[[#This Row],[Clicks]]/Table3[[#This Row],[Impressions]]</f>
        <v>1.6587837837837838E-2</v>
      </c>
      <c r="D822" s="4">
        <f>Table3[[#This Row],[Conversions]]/Table3[[#This Row],[Clicks]]</f>
        <v>0.16778198040927164</v>
      </c>
      <c r="E822" s="4">
        <f>(Table3[[#This Row],[Revenue Generated ($)]]-Table3[[#This Row],[Campaign Spend ($)]])/Table3[[#This Row],[Campaign Spend ($)]]</f>
        <v>3.5977842003853566</v>
      </c>
      <c r="F822" s="5">
        <f>Table3[[#This Row],[Campaign Spend ($)]]/Table3[[#This Row],[Engagements]]</f>
        <v>3.5879709643968201E-2</v>
      </c>
    </row>
    <row r="823" spans="1:6" x14ac:dyDescent="0.3">
      <c r="A823" t="s">
        <v>833</v>
      </c>
      <c r="B823" s="4">
        <f>Table3[[#This Row],[Engagements]]/Table3[[#This Row],[Impressions]]</f>
        <v>9.3082670523017594E-2</v>
      </c>
      <c r="C823" s="4">
        <f>Table3[[#This Row],[Clicks]]/Table3[[#This Row],[Impressions]]</f>
        <v>1.658793283522134E-2</v>
      </c>
      <c r="D823" s="4">
        <f>Table3[[#This Row],[Conversions]]/Table3[[#This Row],[Clicks]]</f>
        <v>0.16778224439385866</v>
      </c>
      <c r="E823" s="4">
        <f>(Table3[[#This Row],[Revenue Generated ($)]]-Table3[[#This Row],[Campaign Spend ($)]])/Table3[[#This Row],[Campaign Spend ($)]]</f>
        <v>3.597786865528025</v>
      </c>
      <c r="F823" s="5">
        <f>Table3[[#This Row],[Campaign Spend ($)]]/Table3[[#This Row],[Engagements]]</f>
        <v>3.5879509753150352E-2</v>
      </c>
    </row>
    <row r="824" spans="1:6" x14ac:dyDescent="0.3">
      <c r="A824" t="s">
        <v>834</v>
      </c>
      <c r="B824" s="4">
        <f>Table3[[#This Row],[Engagements]]/Table3[[#This Row],[Impressions]]</f>
        <v>9.3082972235596209E-2</v>
      </c>
      <c r="C824" s="4">
        <f>Table3[[#This Row],[Clicks]]/Table3[[#This Row],[Impressions]]</f>
        <v>1.6588027603915905E-2</v>
      </c>
      <c r="D824" s="4">
        <f>Table3[[#This Row],[Conversions]]/Table3[[#This Row],[Clicks]]</f>
        <v>0.16778250773993808</v>
      </c>
      <c r="E824" s="4">
        <f>(Table3[[#This Row],[Revenue Generated ($)]]-Table3[[#This Row],[Campaign Spend ($)]])/Table3[[#This Row],[Campaign Spend ($)]]</f>
        <v>3.5977895242671791</v>
      </c>
      <c r="F824" s="5">
        <f>Table3[[#This Row],[Campaign Spend ($)]]/Table3[[#This Row],[Engagements]]</f>
        <v>3.5879310344827588E-2</v>
      </c>
    </row>
    <row r="825" spans="1:6" x14ac:dyDescent="0.3">
      <c r="A825" t="s">
        <v>835</v>
      </c>
      <c r="B825" s="4">
        <f>Table3[[#This Row],[Engagements]]/Table3[[#This Row],[Impressions]]</f>
        <v>9.3083273222729829E-2</v>
      </c>
      <c r="C825" s="4">
        <f>Table3[[#This Row],[Clicks]]/Table3[[#This Row],[Impressions]]</f>
        <v>1.6588122144746333E-2</v>
      </c>
      <c r="D825" s="4">
        <f>Table3[[#This Row],[Conversions]]/Table3[[#This Row],[Clicks]]</f>
        <v>0.16778277044982365</v>
      </c>
      <c r="E825" s="4">
        <f>(Table3[[#This Row],[Revenue Generated ($)]]-Table3[[#This Row],[Campaign Spend ($)]])/Table3[[#This Row],[Campaign Spend ($)]]</f>
        <v>3.59779217662587</v>
      </c>
      <c r="F825" s="5">
        <f>Table3[[#This Row],[Campaign Spend ($)]]/Table3[[#This Row],[Engagements]]</f>
        <v>3.5879111417255034E-2</v>
      </c>
    </row>
    <row r="826" spans="1:6" x14ac:dyDescent="0.3">
      <c r="A826" t="s">
        <v>836</v>
      </c>
      <c r="B826" s="4">
        <f>Table3[[#This Row],[Engagements]]/Table3[[#This Row],[Impressions]]</f>
        <v>9.3083573487031696E-2</v>
      </c>
      <c r="C826" s="4">
        <f>Table3[[#This Row],[Clicks]]/Table3[[#This Row],[Impressions]]</f>
        <v>1.6588216458533461E-2</v>
      </c>
      <c r="D826" s="4">
        <f>Table3[[#This Row],[Conversions]]/Table3[[#This Row],[Clicks]]</f>
        <v>0.16778303252581797</v>
      </c>
      <c r="E826" s="4">
        <f>(Table3[[#This Row],[Revenue Generated ($)]]-Table3[[#This Row],[Campaign Spend ($)]])/Table3[[#This Row],[Campaign Spend ($)]]</f>
        <v>3.5977948226270375</v>
      </c>
      <c r="F826" s="5">
        <f>Table3[[#This Row],[Campaign Spend ($)]]/Table3[[#This Row],[Engagements]]</f>
        <v>3.5878912968696247E-2</v>
      </c>
    </row>
    <row r="827" spans="1:6" x14ac:dyDescent="0.3">
      <c r="A827" t="s">
        <v>837</v>
      </c>
      <c r="B827" s="4">
        <f>Table3[[#This Row],[Engagements]]/Table3[[#This Row],[Impressions]]</f>
        <v>9.3083873031102576E-2</v>
      </c>
      <c r="C827" s="4">
        <f>Table3[[#This Row],[Clicks]]/Table3[[#This Row],[Impressions]]</f>
        <v>1.6588310546094186E-2</v>
      </c>
      <c r="D827" s="4">
        <f>Table3[[#This Row],[Conversions]]/Table3[[#This Row],[Clicks]]</f>
        <v>0.16778329397021255</v>
      </c>
      <c r="E827" s="4">
        <f>(Table3[[#This Row],[Revenue Generated ($)]]-Table3[[#This Row],[Campaign Spend ($)]])/Table3[[#This Row],[Campaign Spend ($)]]</f>
        <v>3.5977974622935123</v>
      </c>
      <c r="F827" s="5">
        <f>Table3[[#This Row],[Campaign Spend ($)]]/Table3[[#This Row],[Engagements]]</f>
        <v>3.5878714997423122E-2</v>
      </c>
    </row>
    <row r="828" spans="1:6" x14ac:dyDescent="0.3">
      <c r="A828" t="s">
        <v>838</v>
      </c>
      <c r="B828" s="4">
        <f>Table3[[#This Row],[Engagements]]/Table3[[#This Row],[Impressions]]</f>
        <v>9.3084171857530748E-2</v>
      </c>
      <c r="C828" s="4">
        <f>Table3[[#This Row],[Clicks]]/Table3[[#This Row],[Impressions]]</f>
        <v>1.6588404408241494E-2</v>
      </c>
      <c r="D828" s="4">
        <f>Table3[[#This Row],[Conversions]]/Table3[[#This Row],[Clicks]]</f>
        <v>0.16778355478528789</v>
      </c>
      <c r="E828" s="4">
        <f>(Table3[[#This Row],[Revenue Generated ($)]]-Table3[[#This Row],[Campaign Spend ($)]])/Table3[[#This Row],[Campaign Spend ($)]]</f>
        <v>3.5978000956480152</v>
      </c>
      <c r="F828" s="5">
        <f>Table3[[#This Row],[Campaign Spend ($)]]/Table3[[#This Row],[Engagements]]</f>
        <v>3.5878517501715855E-2</v>
      </c>
    </row>
    <row r="829" spans="1:6" x14ac:dyDescent="0.3">
      <c r="A829" t="s">
        <v>839</v>
      </c>
      <c r="B829" s="4">
        <f>Table3[[#This Row],[Engagements]]/Table3[[#This Row],[Impressions]]</f>
        <v>9.3084469968892081E-2</v>
      </c>
      <c r="C829" s="4">
        <f>Table3[[#This Row],[Clicks]]/Table3[[#This Row],[Impressions]]</f>
        <v>1.6588498045784477E-2</v>
      </c>
      <c r="D829" s="4">
        <f>Table3[[#This Row],[Conversions]]/Table3[[#This Row],[Clicks]]</f>
        <v>0.16778381497331346</v>
      </c>
      <c r="E829" s="4">
        <f>(Table3[[#This Row],[Revenue Generated ($)]]-Table3[[#This Row],[Campaign Spend ($)]])/Table3[[#This Row],[Campaign Spend ($)]]</f>
        <v>3.5978027227131597</v>
      </c>
      <c r="F829" s="5">
        <f>Table3[[#This Row],[Campaign Spend ($)]]/Table3[[#This Row],[Engagements]]</f>
        <v>3.5878320479862898E-2</v>
      </c>
    </row>
    <row r="830" spans="1:6" x14ac:dyDescent="0.3">
      <c r="A830" t="s">
        <v>840</v>
      </c>
      <c r="B830" s="4">
        <f>Table3[[#This Row],[Engagements]]/Table3[[#This Row],[Impressions]]</f>
        <v>9.3084767367750162E-2</v>
      </c>
      <c r="C830" s="4">
        <f>Table3[[#This Row],[Clicks]]/Table3[[#This Row],[Impressions]]</f>
        <v>1.6588591459528363E-2</v>
      </c>
      <c r="D830" s="4">
        <f>Table3[[#This Row],[Conversions]]/Table3[[#This Row],[Clicks]]</f>
        <v>0.16778407453654789</v>
      </c>
      <c r="E830" s="4">
        <f>(Table3[[#This Row],[Revenue Generated ($)]]-Table3[[#This Row],[Campaign Spend ($)]])/Table3[[#This Row],[Campaign Spend ($)]]</f>
        <v>3.5978053435114505</v>
      </c>
      <c r="F830" s="5">
        <f>Table3[[#This Row],[Campaign Spend ($)]]/Table3[[#This Row],[Engagements]]</f>
        <v>3.5878123930160905E-2</v>
      </c>
    </row>
    <row r="831" spans="1:6" x14ac:dyDescent="0.3">
      <c r="A831" t="s">
        <v>841</v>
      </c>
      <c r="B831" s="4">
        <f>Table3[[#This Row],[Engagements]]/Table3[[#This Row],[Impressions]]</f>
        <v>9.3085064056656328E-2</v>
      </c>
      <c r="C831" s="4">
        <f>Table3[[#This Row],[Clicks]]/Table3[[#This Row],[Impressions]]</f>
        <v>1.6588684650274528E-2</v>
      </c>
      <c r="D831" s="4">
        <f>Table3[[#This Row],[Conversions]]/Table3[[#This Row],[Clicks]]</f>
        <v>0.16778433347723892</v>
      </c>
      <c r="E831" s="4">
        <f>(Table3[[#This Row],[Revenue Generated ($)]]-Table3[[#This Row],[Campaign Spend ($)]])/Table3[[#This Row],[Campaign Spend ($)]]</f>
        <v>3.5978079580652849</v>
      </c>
      <c r="F831" s="5">
        <f>Table3[[#This Row],[Campaign Spend ($)]]/Table3[[#This Row],[Engagements]]</f>
        <v>3.5877927850914683E-2</v>
      </c>
    </row>
    <row r="832" spans="1:6" x14ac:dyDescent="0.3">
      <c r="A832" t="s">
        <v>842</v>
      </c>
      <c r="B832" s="4">
        <f>Table3[[#This Row],[Engagements]]/Table3[[#This Row],[Impressions]]</f>
        <v>9.3085360038149739E-2</v>
      </c>
      <c r="C832" s="4">
        <f>Table3[[#This Row],[Clicks]]/Table3[[#This Row],[Impressions]]</f>
        <v>1.6588777618820539E-2</v>
      </c>
      <c r="D832" s="4">
        <f>Table3[[#This Row],[Conversions]]/Table3[[#This Row],[Clicks]]</f>
        <v>0.16778459179762362</v>
      </c>
      <c r="E832" s="4">
        <f>(Table3[[#This Row],[Revenue Generated ($)]]-Table3[[#This Row],[Campaign Spend ($)]])/Table3[[#This Row],[Campaign Spend ($)]]</f>
        <v>3.5978105663969537</v>
      </c>
      <c r="F832" s="5">
        <f>Table3[[#This Row],[Campaign Spend ($)]]/Table3[[#This Row],[Engagements]]</f>
        <v>3.5877732240437159E-2</v>
      </c>
    </row>
    <row r="833" spans="1:6" x14ac:dyDescent="0.3">
      <c r="A833" t="s">
        <v>843</v>
      </c>
      <c r="B833" s="4">
        <f>Table3[[#This Row],[Engagements]]/Table3[[#This Row],[Impressions]]</f>
        <v>9.3085655314757487E-2</v>
      </c>
      <c r="C833" s="4">
        <f>Table3[[#This Row],[Clicks]]/Table3[[#This Row],[Impressions]]</f>
        <v>1.658887036596015E-2</v>
      </c>
      <c r="D833" s="4">
        <f>Table3[[#This Row],[Conversions]]/Table3[[#This Row],[Clicks]]</f>
        <v>0.16778484949992822</v>
      </c>
      <c r="E833" s="4">
        <f>(Table3[[#This Row],[Revenue Generated ($)]]-Table3[[#This Row],[Campaign Spend ($)]])/Table3[[#This Row],[Campaign Spend ($)]]</f>
        <v>3.5978131685286425</v>
      </c>
      <c r="F833" s="5">
        <f>Table3[[#This Row],[Campaign Spend ($)]]/Table3[[#This Row],[Engagements]]</f>
        <v>3.5877537097049293E-2</v>
      </c>
    </row>
    <row r="834" spans="1:6" x14ac:dyDescent="0.3">
      <c r="A834" t="s">
        <v>844</v>
      </c>
      <c r="B834" s="4">
        <f>Table3[[#This Row],[Engagements]]/Table3[[#This Row],[Impressions]]</f>
        <v>9.3085949888994615E-2</v>
      </c>
      <c r="C834" s="4">
        <f>Table3[[#This Row],[Clicks]]/Table3[[#This Row],[Impressions]]</f>
        <v>1.658896289248335E-2</v>
      </c>
      <c r="D834" s="4">
        <f>Table3[[#This Row],[Conversions]]/Table3[[#This Row],[Clicks]]</f>
        <v>0.16778510658636842</v>
      </c>
      <c r="E834" s="4">
        <f>(Table3[[#This Row],[Revenue Generated ($)]]-Table3[[#This Row],[Campaign Spend ($)]])/Table3[[#This Row],[Campaign Spend ($)]]</f>
        <v>3.5978157644824313</v>
      </c>
      <c r="F834" s="5">
        <f>Table3[[#This Row],[Campaign Spend ($)]]/Table3[[#This Row],[Engagements]]</f>
        <v>3.5877342419080069E-2</v>
      </c>
    </row>
    <row r="835" spans="1:6" x14ac:dyDescent="0.3">
      <c r="A835" t="s">
        <v>845</v>
      </c>
      <c r="B835" s="4">
        <f>Table3[[#This Row],[Engagements]]/Table3[[#This Row],[Impressions]]</f>
        <v>9.3086243763364218E-2</v>
      </c>
      <c r="C835" s="4">
        <f>Table3[[#This Row],[Clicks]]/Table3[[#This Row],[Impressions]]</f>
        <v>1.6589055199176368E-2</v>
      </c>
      <c r="D835" s="4">
        <f>Table3[[#This Row],[Conversions]]/Table3[[#This Row],[Clicks]]</f>
        <v>0.16778536305914929</v>
      </c>
      <c r="E835" s="4">
        <f>(Table3[[#This Row],[Revenue Generated ($)]]-Table3[[#This Row],[Campaign Spend ($)]])/Table3[[#This Row],[Campaign Spend ($)]]</f>
        <v>3.5978183542802942</v>
      </c>
      <c r="F835" s="5">
        <f>Table3[[#This Row],[Campaign Spend ($)]]/Table3[[#This Row],[Engagements]]</f>
        <v>3.5877148204866427E-2</v>
      </c>
    </row>
    <row r="836" spans="1:6" x14ac:dyDescent="0.3">
      <c r="A836" t="s">
        <v>846</v>
      </c>
      <c r="B836" s="4">
        <f>Table3[[#This Row],[Engagements]]/Table3[[#This Row],[Impressions]]</f>
        <v>9.3086536940357539E-2</v>
      </c>
      <c r="C836" s="4">
        <f>Table3[[#This Row],[Clicks]]/Table3[[#This Row],[Impressions]]</f>
        <v>1.6589147286821704E-2</v>
      </c>
      <c r="D836" s="4">
        <f>Table3[[#This Row],[Conversions]]/Table3[[#This Row],[Clicks]]</f>
        <v>0.1677856189204654</v>
      </c>
      <c r="E836" s="4">
        <f>(Table3[[#This Row],[Revenue Generated ($)]]-Table3[[#This Row],[Campaign Spend ($)]])/Table3[[#This Row],[Campaign Spend ($)]]</f>
        <v>3.5978209379441024</v>
      </c>
      <c r="F836" s="5">
        <f>Table3[[#This Row],[Campaign Spend ($)]]/Table3[[#This Row],[Engagements]]</f>
        <v>3.5876954452753226E-2</v>
      </c>
    </row>
    <row r="837" spans="1:6" x14ac:dyDescent="0.3">
      <c r="A837" t="s">
        <v>847</v>
      </c>
      <c r="B837" s="4">
        <f>Table3[[#This Row],[Engagements]]/Table3[[#This Row],[Impressions]]</f>
        <v>9.3086829422453984E-2</v>
      </c>
      <c r="C837" s="4">
        <f>Table3[[#This Row],[Clicks]]/Table3[[#This Row],[Impressions]]</f>
        <v>1.658923915619815E-2</v>
      </c>
      <c r="D837" s="4">
        <f>Table3[[#This Row],[Conversions]]/Table3[[#This Row],[Clicks]]</f>
        <v>0.16778587417250082</v>
      </c>
      <c r="E837" s="4">
        <f>(Table3[[#This Row],[Revenue Generated ($)]]-Table3[[#This Row],[Campaign Spend ($)]])/Table3[[#This Row],[Campaign Spend ($)]]</f>
        <v>3.5978235154956235</v>
      </c>
      <c r="F837" s="5">
        <f>Table3[[#This Row],[Campaign Spend ($)]]/Table3[[#This Row],[Engagements]]</f>
        <v>3.5876761161093194E-2</v>
      </c>
    </row>
    <row r="838" spans="1:6" x14ac:dyDescent="0.3">
      <c r="A838" t="s">
        <v>848</v>
      </c>
      <c r="B838" s="4">
        <f>Table3[[#This Row],[Engagements]]/Table3[[#This Row],[Impressions]]</f>
        <v>9.3087121212121218E-2</v>
      </c>
      <c r="C838" s="4">
        <f>Table3[[#This Row],[Clicks]]/Table3[[#This Row],[Impressions]]</f>
        <v>1.6589330808080806E-2</v>
      </c>
      <c r="D838" s="4">
        <f>Table3[[#This Row],[Conversions]]/Table3[[#This Row],[Clicks]]</f>
        <v>0.16778612881742935</v>
      </c>
      <c r="E838" s="4">
        <f>(Table3[[#This Row],[Revenue Generated ($)]]-Table3[[#This Row],[Campaign Spend ($)]])/Table3[[#This Row],[Campaign Spend ($)]]</f>
        <v>3.597826086956522</v>
      </c>
      <c r="F838" s="5">
        <f>Table3[[#This Row],[Campaign Spend ($)]]/Table3[[#This Row],[Engagements]]</f>
        <v>3.5876568328246865E-2</v>
      </c>
    </row>
    <row r="839" spans="1:6" x14ac:dyDescent="0.3">
      <c r="A839" t="s">
        <v>849</v>
      </c>
      <c r="B839" s="4">
        <f>Table3[[#This Row],[Engagements]]/Table3[[#This Row],[Impressions]]</f>
        <v>9.3087412311815249E-2</v>
      </c>
      <c r="C839" s="4">
        <f>Table3[[#This Row],[Clicks]]/Table3[[#This Row],[Impressions]]</f>
        <v>1.6589422243241114E-2</v>
      </c>
      <c r="D839" s="4">
        <f>Table3[[#This Row],[Conversions]]/Table3[[#This Row],[Clicks]]</f>
        <v>0.16778638285741435</v>
      </c>
      <c r="E839" s="4">
        <f>(Table3[[#This Row],[Revenue Generated ($)]]-Table3[[#This Row],[Campaign Spend ($)]])/Table3[[#This Row],[Campaign Spend ($)]]</f>
        <v>3.5978286523483596</v>
      </c>
      <c r="F839" s="5">
        <f>Table3[[#This Row],[Campaign Spend ($)]]/Table3[[#This Row],[Engagements]]</f>
        <v>3.5876375952582557E-2</v>
      </c>
    </row>
    <row r="840" spans="1:6" x14ac:dyDescent="0.3">
      <c r="A840" t="s">
        <v>850</v>
      </c>
      <c r="B840" s="4">
        <f>Table3[[#This Row],[Engagements]]/Table3[[#This Row],[Impressions]]</f>
        <v>9.3087702723980481E-2</v>
      </c>
      <c r="C840" s="4">
        <f>Table3[[#This Row],[Clicks]]/Table3[[#This Row],[Impressions]]</f>
        <v>1.6589513462446859E-2</v>
      </c>
      <c r="D840" s="4">
        <f>Table3[[#This Row],[Conversions]]/Table3[[#This Row],[Clicks]]</f>
        <v>0.16778663629460897</v>
      </c>
      <c r="E840" s="4">
        <f>(Table3[[#This Row],[Revenue Generated ($)]]-Table3[[#This Row],[Campaign Spend ($)]])/Table3[[#This Row],[Campaign Spend ($)]]</f>
        <v>3.5978312116925979</v>
      </c>
      <c r="F840" s="5">
        <f>Table3[[#This Row],[Campaign Spend ($)]]/Table3[[#This Row],[Engagements]]</f>
        <v>3.5876184032476319E-2</v>
      </c>
    </row>
    <row r="841" spans="1:6" x14ac:dyDescent="0.3">
      <c r="A841" t="s">
        <v>851</v>
      </c>
      <c r="B841" s="4">
        <f>Table3[[#This Row],[Engagements]]/Table3[[#This Row],[Impressions]]</f>
        <v>9.3087992451049775E-2</v>
      </c>
      <c r="C841" s="4">
        <f>Table3[[#This Row],[Clicks]]/Table3[[#This Row],[Impressions]]</f>
        <v>1.6589604466462217E-2</v>
      </c>
      <c r="D841" s="4">
        <f>Table3[[#This Row],[Conversions]]/Table3[[#This Row],[Clicks]]</f>
        <v>0.16778688913115608</v>
      </c>
      <c r="E841" s="4">
        <f>(Table3[[#This Row],[Revenue Generated ($)]]-Table3[[#This Row],[Campaign Spend ($)]])/Table3[[#This Row],[Campaign Spend ($)]]</f>
        <v>3.5978337650105958</v>
      </c>
      <c r="F841" s="5">
        <f>Table3[[#This Row],[Campaign Spend ($)]]/Table3[[#This Row],[Engagements]]</f>
        <v>3.5875992566311875E-2</v>
      </c>
    </row>
    <row r="842" spans="1:6" x14ac:dyDescent="0.3">
      <c r="A842" t="s">
        <v>852</v>
      </c>
      <c r="B842" s="4">
        <f>Table3[[#This Row],[Engagements]]/Table3[[#This Row],[Impressions]]</f>
        <v>9.3088281495444555E-2</v>
      </c>
      <c r="C842" s="4">
        <f>Table3[[#This Row],[Clicks]]/Table3[[#This Row],[Impressions]]</f>
        <v>1.6589695256047754E-2</v>
      </c>
      <c r="D842" s="4">
        <f>Table3[[#This Row],[Conversions]]/Table3[[#This Row],[Clicks]]</f>
        <v>0.16778714136918851</v>
      </c>
      <c r="E842" s="4">
        <f>(Table3[[#This Row],[Revenue Generated ($)]]-Table3[[#This Row],[Campaign Spend ($)]])/Table3[[#This Row],[Campaign Spend ($)]]</f>
        <v>3.5978363123236123</v>
      </c>
      <c r="F842" s="5">
        <f>Table3[[#This Row],[Campaign Spend ($)]]/Table3[[#This Row],[Engagements]]</f>
        <v>3.5875801552480595E-2</v>
      </c>
    </row>
    <row r="843" spans="1:6" x14ac:dyDescent="0.3">
      <c r="A843" t="s">
        <v>853</v>
      </c>
      <c r="B843" s="4">
        <f>Table3[[#This Row],[Engagements]]/Table3[[#This Row],[Impressions]]</f>
        <v>9.3088569859574796E-2</v>
      </c>
      <c r="C843" s="4">
        <f>Table3[[#This Row],[Clicks]]/Table3[[#This Row],[Impressions]]</f>
        <v>1.6589785831960462E-2</v>
      </c>
      <c r="D843" s="4">
        <f>Table3[[#This Row],[Conversions]]/Table3[[#This Row],[Clicks]]</f>
        <v>0.16778739301082896</v>
      </c>
      <c r="E843" s="4">
        <f>(Table3[[#This Row],[Revenue Generated ($)]]-Table3[[#This Row],[Campaign Spend ($)]])/Table3[[#This Row],[Campaign Spend ($)]]</f>
        <v>3.597838853652807</v>
      </c>
      <c r="F843" s="5">
        <f>Table3[[#This Row],[Campaign Spend ($)]]/Table3[[#This Row],[Engagements]]</f>
        <v>3.5875610989381426E-2</v>
      </c>
    </row>
    <row r="844" spans="1:6" x14ac:dyDescent="0.3">
      <c r="A844" t="s">
        <v>854</v>
      </c>
      <c r="B844" s="4">
        <f>Table3[[#This Row],[Engagements]]/Table3[[#This Row],[Impressions]]</f>
        <v>9.3088857545839204E-2</v>
      </c>
      <c r="C844" s="4">
        <f>Table3[[#This Row],[Clicks]]/Table3[[#This Row],[Impressions]]</f>
        <v>1.6589876194953768E-2</v>
      </c>
      <c r="D844" s="4">
        <f>Table3[[#This Row],[Conversions]]/Table3[[#This Row],[Clicks]]</f>
        <v>0.16778764405819005</v>
      </c>
      <c r="E844" s="4">
        <f>(Table3[[#This Row],[Revenue Generated ($)]]-Table3[[#This Row],[Campaign Spend ($)]])/Table3[[#This Row],[Campaign Spend ($)]]</f>
        <v>3.5978413890192398</v>
      </c>
      <c r="F844" s="5">
        <f>Table3[[#This Row],[Campaign Spend ($)]]/Table3[[#This Row],[Engagements]]</f>
        <v>3.5875420875420873E-2</v>
      </c>
    </row>
    <row r="845" spans="1:6" x14ac:dyDescent="0.3">
      <c r="A845" t="s">
        <v>855</v>
      </c>
      <c r="B845" s="4">
        <f>Table3[[#This Row],[Engagements]]/Table3[[#This Row],[Impressions]]</f>
        <v>9.3089144556625189E-2</v>
      </c>
      <c r="C845" s="4">
        <f>Table3[[#This Row],[Clicks]]/Table3[[#This Row],[Impressions]]</f>
        <v>1.6589966345777567E-2</v>
      </c>
      <c r="D845" s="4">
        <f>Table3[[#This Row],[Conversions]]/Table3[[#This Row],[Clicks]]</f>
        <v>0.16778789451337453</v>
      </c>
      <c r="E845" s="4">
        <f>(Table3[[#This Row],[Revenue Generated ($)]]-Table3[[#This Row],[Campaign Spend ($)]])/Table3[[#This Row],[Campaign Spend ($)]]</f>
        <v>3.5978439184438717</v>
      </c>
      <c r="F845" s="5">
        <f>Table3[[#This Row],[Campaign Spend ($)]]/Table3[[#This Row],[Engagements]]</f>
        <v>3.5875231209012946E-2</v>
      </c>
    </row>
    <row r="846" spans="1:6" x14ac:dyDescent="0.3">
      <c r="A846" t="s">
        <v>856</v>
      </c>
      <c r="B846" s="4">
        <f>Table3[[#This Row],[Engagements]]/Table3[[#This Row],[Impressions]]</f>
        <v>9.3089430894308947E-2</v>
      </c>
      <c r="C846" s="4">
        <f>Table3[[#This Row],[Clicks]]/Table3[[#This Row],[Impressions]]</f>
        <v>1.6590056285178238E-2</v>
      </c>
      <c r="D846" s="4">
        <f>Table3[[#This Row],[Conversions]]/Table3[[#This Row],[Clicks]]</f>
        <v>0.16778814437847517</v>
      </c>
      <c r="E846" s="4">
        <f>(Table3[[#This Row],[Revenue Generated ($)]]-Table3[[#This Row],[Campaign Spend ($)]])/Table3[[#This Row],[Campaign Spend ($)]]</f>
        <v>3.5978464419475658</v>
      </c>
      <c r="F846" s="5">
        <f>Table3[[#This Row],[Campaign Spend ($)]]/Table3[[#This Row],[Engagements]]</f>
        <v>3.5875041988579104E-2</v>
      </c>
    </row>
    <row r="847" spans="1:6" x14ac:dyDescent="0.3">
      <c r="A847" t="s">
        <v>857</v>
      </c>
      <c r="B847" s="4">
        <f>Table3[[#This Row],[Engagements]]/Table3[[#This Row],[Impressions]]</f>
        <v>9.3089716561255559E-2</v>
      </c>
      <c r="C847" s="4">
        <f>Table3[[#This Row],[Clicks]]/Table3[[#This Row],[Impressions]]</f>
        <v>1.659014601389865E-2</v>
      </c>
      <c r="D847" s="4">
        <f>Table3[[#This Row],[Conversions]]/Table3[[#This Row],[Clicks]]</f>
        <v>0.16778839365557491</v>
      </c>
      <c r="E847" s="4">
        <f>(Table3[[#This Row],[Revenue Generated ($)]]-Table3[[#This Row],[Campaign Spend ($)]])/Table3[[#This Row],[Campaign Spend ($)]]</f>
        <v>3.5978489595510874</v>
      </c>
      <c r="F847" s="5">
        <f>Table3[[#This Row],[Campaign Spend ($)]]/Table3[[#This Row],[Engagements]]</f>
        <v>3.5874853212548227E-2</v>
      </c>
    </row>
    <row r="848" spans="1:6" x14ac:dyDescent="0.3">
      <c r="A848" t="s">
        <v>858</v>
      </c>
      <c r="B848" s="4">
        <f>Table3[[#This Row],[Engagements]]/Table3[[#This Row],[Impressions]]</f>
        <v>9.3090001559819058E-2</v>
      </c>
      <c r="C848" s="4">
        <f>Table3[[#This Row],[Clicks]]/Table3[[#This Row],[Impressions]]</f>
        <v>1.6590235532678209E-2</v>
      </c>
      <c r="D848" s="4">
        <f>Table3[[#This Row],[Conversions]]/Table3[[#This Row],[Clicks]]</f>
        <v>0.1677886423467469</v>
      </c>
      <c r="E848" s="4">
        <f>(Table3[[#This Row],[Revenue Generated ($)]]-Table3[[#This Row],[Campaign Spend ($)]])/Table3[[#This Row],[Campaign Spend ($)]]</f>
        <v>3.5978514712751051</v>
      </c>
      <c r="F848" s="5">
        <f>Table3[[#This Row],[Campaign Spend ($)]]/Table3[[#This Row],[Engagements]]</f>
        <v>3.5874664879356567E-2</v>
      </c>
    </row>
    <row r="849" spans="1:6" x14ac:dyDescent="0.3">
      <c r="A849" t="s">
        <v>859</v>
      </c>
      <c r="B849" s="4">
        <f>Table3[[#This Row],[Engagements]]/Table3[[#This Row],[Impressions]]</f>
        <v>9.3090285892342445E-2</v>
      </c>
      <c r="C849" s="4">
        <f>Table3[[#This Row],[Clicks]]/Table3[[#This Row],[Impressions]]</f>
        <v>1.6590324842252861E-2</v>
      </c>
      <c r="D849" s="4">
        <f>Table3[[#This Row],[Conversions]]/Table3[[#This Row],[Clicks]]</f>
        <v>0.16778889045405457</v>
      </c>
      <c r="E849" s="4">
        <f>(Table3[[#This Row],[Revenue Generated ($)]]-Table3[[#This Row],[Campaign Spend ($)]])/Table3[[#This Row],[Campaign Spend ($)]]</f>
        <v>3.5978539771401912</v>
      </c>
      <c r="F849" s="5">
        <f>Table3[[#This Row],[Campaign Spend ($)]]/Table3[[#This Row],[Engagements]]</f>
        <v>3.5874476987447695E-2</v>
      </c>
    </row>
    <row r="850" spans="1:6" x14ac:dyDescent="0.3">
      <c r="A850" t="s">
        <v>860</v>
      </c>
      <c r="B850" s="4">
        <f>Table3[[#This Row],[Engagements]]/Table3[[#This Row],[Impressions]]</f>
        <v>9.3090569561157799E-2</v>
      </c>
      <c r="C850" s="4">
        <f>Table3[[#This Row],[Clicks]]/Table3[[#This Row],[Impressions]]</f>
        <v>1.6590413943355121E-2</v>
      </c>
      <c r="D850" s="4">
        <f>Table3[[#This Row],[Conversions]]/Table3[[#This Row],[Clicks]]</f>
        <v>0.16778913797955164</v>
      </c>
      <c r="E850" s="4">
        <f>(Table3[[#This Row],[Revenue Generated ($)]]-Table3[[#This Row],[Campaign Spend ($)]])/Table3[[#This Row],[Campaign Spend ($)]]</f>
        <v>3.5978564771668218</v>
      </c>
      <c r="F850" s="5">
        <f>Table3[[#This Row],[Campaign Spend ($)]]/Table3[[#This Row],[Engagements]]</f>
        <v>3.5874289535272483E-2</v>
      </c>
    </row>
    <row r="851" spans="1:6" x14ac:dyDescent="0.3">
      <c r="A851" t="s">
        <v>861</v>
      </c>
      <c r="B851" s="4">
        <f>Table3[[#This Row],[Engagements]]/Table3[[#This Row],[Impressions]]</f>
        <v>9.3090852568586305E-2</v>
      </c>
      <c r="C851" s="4">
        <f>Table3[[#This Row],[Clicks]]/Table3[[#This Row],[Impressions]]</f>
        <v>1.6590502836714073E-2</v>
      </c>
      <c r="D851" s="4">
        <f>Table3[[#This Row],[Conversions]]/Table3[[#This Row],[Clicks]]</f>
        <v>0.16778938492528225</v>
      </c>
      <c r="E851" s="4">
        <f>(Table3[[#This Row],[Revenue Generated ($)]]-Table3[[#This Row],[Campaign Spend ($)]])/Table3[[#This Row],[Campaign Spend ($)]]</f>
        <v>3.5978589713753784</v>
      </c>
      <c r="F851" s="5">
        <f>Table3[[#This Row],[Campaign Spend ($)]]/Table3[[#This Row],[Engagements]]</f>
        <v>3.5874102521289031E-2</v>
      </c>
    </row>
    <row r="852" spans="1:6" x14ac:dyDescent="0.3">
      <c r="A852" t="s">
        <v>862</v>
      </c>
      <c r="B852" s="4">
        <f>Table3[[#This Row],[Engagements]]/Table3[[#This Row],[Impressions]]</f>
        <v>9.3091134916938365E-2</v>
      </c>
      <c r="C852" s="4">
        <f>Table3[[#This Row],[Clicks]]/Table3[[#This Row],[Impressions]]</f>
        <v>1.6590591523055427E-2</v>
      </c>
      <c r="D852" s="4">
        <f>Table3[[#This Row],[Conversions]]/Table3[[#This Row],[Clicks]]</f>
        <v>0.16778963129328092</v>
      </c>
      <c r="E852" s="4">
        <f>(Table3[[#This Row],[Revenue Generated ($)]]-Table3[[#This Row],[Campaign Spend ($)]])/Table3[[#This Row],[Campaign Spend ($)]]</f>
        <v>3.597861459786146</v>
      </c>
      <c r="F852" s="5">
        <f>Table3[[#This Row],[Campaign Spend ($)]]/Table3[[#This Row],[Engagements]]</f>
        <v>3.5873915943962643E-2</v>
      </c>
    </row>
    <row r="853" spans="1:6" x14ac:dyDescent="0.3">
      <c r="A853" t="s">
        <v>863</v>
      </c>
      <c r="B853" s="4">
        <f>Table3[[#This Row],[Engagements]]/Table3[[#This Row],[Impressions]]</f>
        <v>9.3091416608513611E-2</v>
      </c>
      <c r="C853" s="4">
        <f>Table3[[#This Row],[Clicks]]/Table3[[#This Row],[Impressions]]</f>
        <v>1.6590680003101495E-2</v>
      </c>
      <c r="D853" s="4">
        <f>Table3[[#This Row],[Conversions]]/Table3[[#This Row],[Clicks]]</f>
        <v>0.16778987708557275</v>
      </c>
      <c r="E853" s="4">
        <f>(Table3[[#This Row],[Revenue Generated ($)]]-Table3[[#This Row],[Campaign Spend ($)]])/Table3[[#This Row],[Campaign Spend ($)]]</f>
        <v>3.5978639424193175</v>
      </c>
      <c r="F853" s="5">
        <f>Table3[[#This Row],[Campaign Spend ($)]]/Table3[[#This Row],[Engagements]]</f>
        <v>3.5873729801765786E-2</v>
      </c>
    </row>
    <row r="854" spans="1:6" x14ac:dyDescent="0.3">
      <c r="A854" t="s">
        <v>864</v>
      </c>
      <c r="B854" s="4">
        <f>Table3[[#This Row],[Engagements]]/Table3[[#This Row],[Impressions]]</f>
        <v>9.309169764560099E-2</v>
      </c>
      <c r="C854" s="4">
        <f>Table3[[#This Row],[Clicks]]/Table3[[#This Row],[Impressions]]</f>
        <v>1.6590768277571253E-2</v>
      </c>
      <c r="D854" s="4">
        <f>Table3[[#This Row],[Conversions]]/Table3[[#This Row],[Clicks]]</f>
        <v>0.16779012230417328</v>
      </c>
      <c r="E854" s="4">
        <f>(Table3[[#This Row],[Revenue Generated ($)]]-Table3[[#This Row],[Campaign Spend ($)]])/Table3[[#This Row],[Campaign Spend ($)]]</f>
        <v>3.5978664192949905</v>
      </c>
      <c r="F854" s="5">
        <f>Table3[[#This Row],[Campaign Spend ($)]]/Table3[[#This Row],[Engagements]]</f>
        <v>3.5873544093178035E-2</v>
      </c>
    </row>
    <row r="855" spans="1:6" x14ac:dyDescent="0.3">
      <c r="A855" t="s">
        <v>865</v>
      </c>
      <c r="B855" s="4">
        <f>Table3[[#This Row],[Engagements]]/Table3[[#This Row],[Impressions]]</f>
        <v>9.3091978030478847E-2</v>
      </c>
      <c r="C855" s="4">
        <f>Table3[[#This Row],[Clicks]]/Table3[[#This Row],[Impressions]]</f>
        <v>1.659085634718032E-2</v>
      </c>
      <c r="D855" s="4">
        <f>Table3[[#This Row],[Conversions]]/Table3[[#This Row],[Clicks]]</f>
        <v>0.16779036695108873</v>
      </c>
      <c r="E855" s="4">
        <f>(Table3[[#This Row],[Revenue Generated ($)]]-Table3[[#This Row],[Campaign Spend ($)]])/Table3[[#This Row],[Campaign Spend ($)]]</f>
        <v>3.5978688904331713</v>
      </c>
      <c r="F855" s="5">
        <f>Table3[[#This Row],[Campaign Spend ($)]]/Table3[[#This Row],[Engagements]]</f>
        <v>3.5873358816686053E-2</v>
      </c>
    </row>
    <row r="856" spans="1:6" x14ac:dyDescent="0.3">
      <c r="A856" t="s">
        <v>866</v>
      </c>
      <c r="B856" s="4">
        <f>Table3[[#This Row],[Engagements]]/Table3[[#This Row],[Impressions]]</f>
        <v>9.3092257765414924E-2</v>
      </c>
      <c r="C856" s="4">
        <f>Table3[[#This Row],[Clicks]]/Table3[[#This Row],[Impressions]]</f>
        <v>1.6590944212641012E-2</v>
      </c>
      <c r="D856" s="4">
        <f>Table3[[#This Row],[Conversions]]/Table3[[#This Row],[Clicks]]</f>
        <v>0.16779061102831594</v>
      </c>
      <c r="E856" s="4">
        <f>(Table3[[#This Row],[Revenue Generated ($)]]-Table3[[#This Row],[Campaign Spend ($)]])/Table3[[#This Row],[Campaign Spend ($)]]</f>
        <v>3.5978713558537714</v>
      </c>
      <c r="F856" s="5">
        <f>Table3[[#This Row],[Campaign Spend ($)]]/Table3[[#This Row],[Engagements]]</f>
        <v>3.5873173970783531E-2</v>
      </c>
    </row>
    <row r="857" spans="1:6" x14ac:dyDescent="0.3">
      <c r="A857" t="s">
        <v>867</v>
      </c>
      <c r="B857" s="4">
        <f>Table3[[#This Row],[Engagements]]/Table3[[#This Row],[Impressions]]</f>
        <v>9.309253685266651E-2</v>
      </c>
      <c r="C857" s="4">
        <f>Table3[[#This Row],[Clicks]]/Table3[[#This Row],[Impressions]]</f>
        <v>1.6591031874662345E-2</v>
      </c>
      <c r="D857" s="4">
        <f>Table3[[#This Row],[Conversions]]/Table3[[#This Row],[Clicks]]</f>
        <v>0.16779085453784248</v>
      </c>
      <c r="E857" s="4">
        <f>(Table3[[#This Row],[Revenue Generated ($)]]-Table3[[#This Row],[Campaign Spend ($)]])/Table3[[#This Row],[Campaign Spend ($)]]</f>
        <v>3.5978738155766119</v>
      </c>
      <c r="F857" s="5">
        <f>Table3[[#This Row],[Campaign Spend ($)]]/Table3[[#This Row],[Engagements]]</f>
        <v>3.5872989553971148E-2</v>
      </c>
    </row>
    <row r="858" spans="1:6" x14ac:dyDescent="0.3">
      <c r="A858" t="s">
        <v>868</v>
      </c>
      <c r="B858" s="4">
        <f>Table3[[#This Row],[Engagements]]/Table3[[#This Row],[Impressions]]</f>
        <v>9.3092815294480422E-2</v>
      </c>
      <c r="C858" s="4">
        <f>Table3[[#This Row],[Clicks]]/Table3[[#This Row],[Impressions]]</f>
        <v>1.6591119333950046E-2</v>
      </c>
      <c r="D858" s="4">
        <f>Table3[[#This Row],[Conversions]]/Table3[[#This Row],[Clicks]]</f>
        <v>0.16779109748164669</v>
      </c>
      <c r="E858" s="4">
        <f>(Table3[[#This Row],[Revenue Generated ($)]]-Table3[[#This Row],[Campaign Spend ($)]])/Table3[[#This Row],[Campaign Spend ($)]]</f>
        <v>3.5978762696214219</v>
      </c>
      <c r="F858" s="5">
        <f>Table3[[#This Row],[Campaign Spend ($)]]/Table3[[#This Row],[Engagements]]</f>
        <v>3.5872805564756541E-2</v>
      </c>
    </row>
    <row r="859" spans="1:6" x14ac:dyDescent="0.3">
      <c r="A859" t="s">
        <v>869</v>
      </c>
      <c r="B859" s="4">
        <f>Table3[[#This Row],[Engagements]]/Table3[[#This Row],[Impressions]]</f>
        <v>9.3093093093093091E-2</v>
      </c>
      <c r="C859" s="4">
        <f>Table3[[#This Row],[Clicks]]/Table3[[#This Row],[Impressions]]</f>
        <v>1.6591206591206591E-2</v>
      </c>
      <c r="D859" s="4">
        <f>Table3[[#This Row],[Conversions]]/Table3[[#This Row],[Clicks]]</f>
        <v>0.1677913398616977</v>
      </c>
      <c r="E859" s="4">
        <f>(Table3[[#This Row],[Revenue Generated ($)]]-Table3[[#This Row],[Campaign Spend ($)]])/Table3[[#This Row],[Campaign Spend ($)]]</f>
        <v>3.5978787180078395</v>
      </c>
      <c r="F859" s="5">
        <f>Table3[[#This Row],[Campaign Spend ($)]]/Table3[[#This Row],[Engagements]]</f>
        <v>3.587262200165426E-2</v>
      </c>
    </row>
    <row r="860" spans="1:6" x14ac:dyDescent="0.3">
      <c r="A860" t="s">
        <v>870</v>
      </c>
      <c r="B860" s="4">
        <f>Table3[[#This Row],[Engagements]]/Table3[[#This Row],[Impressions]]</f>
        <v>9.3093370250730653E-2</v>
      </c>
      <c r="C860" s="4">
        <f>Table3[[#This Row],[Clicks]]/Table3[[#This Row],[Impressions]]</f>
        <v>1.659129364713121E-2</v>
      </c>
      <c r="D860" s="4">
        <f>Table3[[#This Row],[Conversions]]/Table3[[#This Row],[Clicks]]</f>
        <v>0.1677915816799555</v>
      </c>
      <c r="E860" s="4">
        <f>(Table3[[#This Row],[Revenue Generated ($)]]-Table3[[#This Row],[Campaign Spend ($)]])/Table3[[#This Row],[Campaign Spend ($)]]</f>
        <v>3.5978811607554122</v>
      </c>
      <c r="F860" s="5">
        <f>Table3[[#This Row],[Campaign Spend ($)]]/Table3[[#This Row],[Engagements]]</f>
        <v>3.5872438863185724E-2</v>
      </c>
    </row>
    <row r="861" spans="1:6" x14ac:dyDescent="0.3">
      <c r="A861" t="s">
        <v>871</v>
      </c>
      <c r="B861" s="4">
        <f>Table3[[#This Row],[Engagements]]/Table3[[#This Row],[Impressions]]</f>
        <v>9.3093646769608976E-2</v>
      </c>
      <c r="C861" s="4">
        <f>Table3[[#This Row],[Clicks]]/Table3[[#This Row],[Impressions]]</f>
        <v>1.6591380502419914E-2</v>
      </c>
      <c r="D861" s="4">
        <f>Table3[[#This Row],[Conversions]]/Table3[[#This Row],[Clicks]]</f>
        <v>0.16779182293837108</v>
      </c>
      <c r="E861" s="4">
        <f>(Table3[[#This Row],[Revenue Generated ($)]]-Table3[[#This Row],[Campaign Spend ($)]])/Table3[[#This Row],[Campaign Spend ($)]]</f>
        <v>3.5978835978835977</v>
      </c>
      <c r="F861" s="5">
        <f>Table3[[#This Row],[Campaign Spend ($)]]/Table3[[#This Row],[Engagements]]</f>
        <v>3.5872256147879186E-2</v>
      </c>
    </row>
    <row r="862" spans="1:6" x14ac:dyDescent="0.3">
      <c r="A862" t="s">
        <v>872</v>
      </c>
      <c r="B862" s="4">
        <f>Table3[[#This Row],[Engagements]]/Table3[[#This Row],[Impressions]]</f>
        <v>9.3093922651933697E-2</v>
      </c>
      <c r="C862" s="4">
        <f>Table3[[#This Row],[Clicks]]/Table3[[#This Row],[Impressions]]</f>
        <v>1.6591467157765501E-2</v>
      </c>
      <c r="D862" s="4">
        <f>Table3[[#This Row],[Conversions]]/Table3[[#This Row],[Clicks]]</f>
        <v>0.16779206363888632</v>
      </c>
      <c r="E862" s="4">
        <f>(Table3[[#This Row],[Revenue Generated ($)]]-Table3[[#This Row],[Campaign Spend ($)]])/Table3[[#This Row],[Campaign Spend ($)]]</f>
        <v>3.5978860294117645</v>
      </c>
      <c r="F862" s="5">
        <f>Table3[[#This Row],[Campaign Spend ($)]]/Table3[[#This Row],[Engagements]]</f>
        <v>3.5872073854269701E-2</v>
      </c>
    </row>
    <row r="863" spans="1:6" x14ac:dyDescent="0.3">
      <c r="A863" t="s">
        <v>873</v>
      </c>
      <c r="B863" s="4">
        <f>Table3[[#This Row],[Engagements]]/Table3[[#This Row],[Impressions]]</f>
        <v>9.3094197899900366E-2</v>
      </c>
      <c r="C863" s="4">
        <f>Table3[[#This Row],[Clicks]]/Table3[[#This Row],[Impressions]]</f>
        <v>1.6591553613857592E-2</v>
      </c>
      <c r="D863" s="4">
        <f>Table3[[#This Row],[Conversions]]/Table3[[#This Row],[Clicks]]</f>
        <v>0.16779230378343418</v>
      </c>
      <c r="E863" s="4">
        <f>(Table3[[#This Row],[Revenue Generated ($)]]-Table3[[#This Row],[Campaign Spend ($)]])/Table3[[#This Row],[Campaign Spend ($)]]</f>
        <v>3.5978884553591919</v>
      </c>
      <c r="F863" s="5">
        <f>Table3[[#This Row],[Campaign Spend ($)]]/Table3[[#This Row],[Engagements]]</f>
        <v>3.5871891980899059E-2</v>
      </c>
    </row>
    <row r="864" spans="1:6" x14ac:dyDescent="0.3">
      <c r="A864" t="s">
        <v>874</v>
      </c>
      <c r="B864" s="4">
        <f>Table3[[#This Row],[Engagements]]/Table3[[#This Row],[Impressions]]</f>
        <v>9.3094472515694388E-2</v>
      </c>
      <c r="C864" s="4">
        <f>Table3[[#This Row],[Clicks]]/Table3[[#This Row],[Impressions]]</f>
        <v>1.6591639871382638E-2</v>
      </c>
      <c r="D864" s="4">
        <f>Table3[[#This Row],[Conversions]]/Table3[[#This Row],[Clicks]]</f>
        <v>0.16779254337393873</v>
      </c>
      <c r="E864" s="4">
        <f>(Table3[[#This Row],[Revenue Generated ($)]]-Table3[[#This Row],[Campaign Spend ($)]])/Table3[[#This Row],[Campaign Spend ($)]]</f>
        <v>3.5978908757450712</v>
      </c>
      <c r="F864" s="5">
        <f>Table3[[#This Row],[Campaign Spend ($)]]/Table3[[#This Row],[Engagements]]</f>
        <v>3.5871710526315791E-2</v>
      </c>
    </row>
    <row r="865" spans="1:6" x14ac:dyDescent="0.3">
      <c r="A865" t="s">
        <v>875</v>
      </c>
      <c r="B865" s="4">
        <f>Table3[[#This Row],[Engagements]]/Table3[[#This Row],[Impressions]]</f>
        <v>9.3094746501491174E-2</v>
      </c>
      <c r="C865" s="4">
        <f>Table3[[#This Row],[Clicks]]/Table3[[#This Row],[Impressions]]</f>
        <v>1.6591725931023937E-2</v>
      </c>
      <c r="D865" s="4">
        <f>Table3[[#This Row],[Conversions]]/Table3[[#This Row],[Clicks]]</f>
        <v>0.16779278241231507</v>
      </c>
      <c r="E865" s="4">
        <f>(Table3[[#This Row],[Revenue Generated ($)]]-Table3[[#This Row],[Campaign Spend ($)]])/Table3[[#This Row],[Campaign Spend ($)]]</f>
        <v>3.5978932905885048</v>
      </c>
      <c r="F865" s="5">
        <f>Table3[[#This Row],[Campaign Spend ($)]]/Table3[[#This Row],[Engagements]]</f>
        <v>3.5871529489075078E-2</v>
      </c>
    </row>
    <row r="866" spans="1:6" x14ac:dyDescent="0.3">
      <c r="A866" t="s">
        <v>876</v>
      </c>
      <c r="B866" s="4">
        <f>Table3[[#This Row],[Engagements]]/Table3[[#This Row],[Impressions]]</f>
        <v>9.309501985945616E-2</v>
      </c>
      <c r="C866" s="4">
        <f>Table3[[#This Row],[Clicks]]/Table3[[#This Row],[Impressions]]</f>
        <v>1.6591811793461655E-2</v>
      </c>
      <c r="D866" s="4">
        <f>Table3[[#This Row],[Conversions]]/Table3[[#This Row],[Clicks]]</f>
        <v>0.16779302090046957</v>
      </c>
      <c r="E866" s="4">
        <f>(Table3[[#This Row],[Revenue Generated ($)]]-Table3[[#This Row],[Campaign Spend ($)]])/Table3[[#This Row],[Campaign Spend ($)]]</f>
        <v>3.5978956999085088</v>
      </c>
      <c r="F866" s="5">
        <f>Table3[[#This Row],[Campaign Spend ($)]]/Table3[[#This Row],[Engagements]]</f>
        <v>3.587134886773876E-2</v>
      </c>
    </row>
    <row r="867" spans="1:6" x14ac:dyDescent="0.3">
      <c r="A867" t="s">
        <v>877</v>
      </c>
      <c r="B867" s="4">
        <f>Table3[[#This Row],[Engagements]]/Table3[[#This Row],[Impressions]]</f>
        <v>9.3095292591744871E-2</v>
      </c>
      <c r="C867" s="4">
        <f>Table3[[#This Row],[Clicks]]/Table3[[#This Row],[Impressions]]</f>
        <v>1.6591897459372854E-2</v>
      </c>
      <c r="D867" s="4">
        <f>Table3[[#This Row],[Conversions]]/Table3[[#This Row],[Clicks]]</f>
        <v>0.1677932588402998</v>
      </c>
      <c r="E867" s="4">
        <f>(Table3[[#This Row],[Revenue Generated ($)]]-Table3[[#This Row],[Campaign Spend ($)]])/Table3[[#This Row],[Campaign Spend ($)]]</f>
        <v>3.5978981037240119</v>
      </c>
      <c r="F867" s="5">
        <f>Table3[[#This Row],[Campaign Spend ($)]]/Table3[[#This Row],[Engagements]]</f>
        <v>3.5871168660875266E-2</v>
      </c>
    </row>
    <row r="868" spans="1:6" x14ac:dyDescent="0.3">
      <c r="A868" t="s">
        <v>878</v>
      </c>
      <c r="B868" s="4">
        <f>Table3[[#This Row],[Engagements]]/Table3[[#This Row],[Impressions]]</f>
        <v>9.3095564700502967E-2</v>
      </c>
      <c r="C868" s="4">
        <f>Table3[[#This Row],[Clicks]]/Table3[[#This Row],[Impressions]]</f>
        <v>1.6591982929431488E-2</v>
      </c>
      <c r="D868" s="4">
        <f>Table3[[#This Row],[Conversions]]/Table3[[#This Row],[Clicks]]</f>
        <v>0.16779349623369466</v>
      </c>
      <c r="E868" s="4">
        <f>(Table3[[#This Row],[Revenue Generated ($)]]-Table3[[#This Row],[Campaign Spend ($)]])/Table3[[#This Row],[Campaign Spend ($)]]</f>
        <v>3.5979005020538568</v>
      </c>
      <c r="F868" s="5">
        <f>Table3[[#This Row],[Campaign Spend ($)]]/Table3[[#This Row],[Engagements]]</f>
        <v>3.5870988867059597E-2</v>
      </c>
    </row>
    <row r="869" spans="1:6" x14ac:dyDescent="0.3">
      <c r="A869" t="s">
        <v>879</v>
      </c>
      <c r="B869" s="4">
        <f>Table3[[#This Row],[Engagements]]/Table3[[#This Row],[Impressions]]</f>
        <v>9.3095836187866335E-2</v>
      </c>
      <c r="C869" s="4">
        <f>Table3[[#This Row],[Clicks]]/Table3[[#This Row],[Impressions]]</f>
        <v>1.6592068204308443E-2</v>
      </c>
      <c r="D869" s="4">
        <f>Table3[[#This Row],[Conversions]]/Table3[[#This Row],[Clicks]]</f>
        <v>0.16779373308253429</v>
      </c>
      <c r="E869" s="4">
        <f>(Table3[[#This Row],[Revenue Generated ($)]]-Table3[[#This Row],[Campaign Spend ($)]])/Table3[[#This Row],[Campaign Spend ($)]]</f>
        <v>3.5979028949167997</v>
      </c>
      <c r="F869" s="5">
        <f>Table3[[#This Row],[Campaign Spend ($)]]/Table3[[#This Row],[Engagements]]</f>
        <v>3.5870809484873263E-2</v>
      </c>
    </row>
    <row r="870" spans="1:6" x14ac:dyDescent="0.3">
      <c r="A870" t="s">
        <v>880</v>
      </c>
      <c r="B870" s="4">
        <f>Table3[[#This Row],[Engagements]]/Table3[[#This Row],[Impressions]]</f>
        <v>9.3096107055961067E-2</v>
      </c>
      <c r="C870" s="4">
        <f>Table3[[#This Row],[Clicks]]/Table3[[#This Row],[Impressions]]</f>
        <v>1.6592153284671531E-2</v>
      </c>
      <c r="D870" s="4">
        <f>Table3[[#This Row],[Conversions]]/Table3[[#This Row],[Clicks]]</f>
        <v>0.16779396938869032</v>
      </c>
      <c r="E870" s="4">
        <f>(Table3[[#This Row],[Revenue Generated ($)]]-Table3[[#This Row],[Campaign Spend ($)]])/Table3[[#This Row],[Campaign Spend ($)]]</f>
        <v>3.5979052823315119</v>
      </c>
      <c r="F870" s="5">
        <f>Table3[[#This Row],[Campaign Spend ($)]]/Table3[[#This Row],[Engagements]]</f>
        <v>3.5870630512904282E-2</v>
      </c>
    </row>
    <row r="871" spans="1:6" x14ac:dyDescent="0.3">
      <c r="A871" t="s">
        <v>881</v>
      </c>
      <c r="B871" s="4">
        <f>Table3[[#This Row],[Engagements]]/Table3[[#This Row],[Impressions]]</f>
        <v>9.3096377306903622E-2</v>
      </c>
      <c r="C871" s="4">
        <f>Table3[[#This Row],[Clicks]]/Table3[[#This Row],[Impressions]]</f>
        <v>1.659223817118554E-2</v>
      </c>
      <c r="D871" s="4">
        <f>Table3[[#This Row],[Conversions]]/Table3[[#This Row],[Clicks]]</f>
        <v>0.16779420515402571</v>
      </c>
      <c r="E871" s="4">
        <f>(Table3[[#This Row],[Revenue Generated ($)]]-Table3[[#This Row],[Campaign Spend ($)]])/Table3[[#This Row],[Campaign Spend ($)]]</f>
        <v>3.5979076643165793</v>
      </c>
      <c r="F871" s="5">
        <f>Table3[[#This Row],[Campaign Spend ($)]]/Table3[[#This Row],[Engagements]]</f>
        <v>3.5870451949747105E-2</v>
      </c>
    </row>
    <row r="872" spans="1:6" x14ac:dyDescent="0.3">
      <c r="A872" t="s">
        <v>882</v>
      </c>
      <c r="B872" s="4">
        <f>Table3[[#This Row],[Engagements]]/Table3[[#This Row],[Impressions]]</f>
        <v>9.3096646942800787E-2</v>
      </c>
      <c r="C872" s="4">
        <f>Table3[[#This Row],[Clicks]]/Table3[[#This Row],[Impressions]]</f>
        <v>1.6592322864512215E-2</v>
      </c>
      <c r="D872" s="4">
        <f>Table3[[#This Row],[Conversions]]/Table3[[#This Row],[Clicks]]</f>
        <v>0.16779444038039504</v>
      </c>
      <c r="E872" s="4">
        <f>(Table3[[#This Row],[Revenue Generated ($)]]-Table3[[#This Row],[Campaign Spend ($)]])/Table3[[#This Row],[Campaign Spend ($)]]</f>
        <v>3.5979100408905045</v>
      </c>
      <c r="F872" s="5">
        <f>Table3[[#This Row],[Campaign Spend ($)]]/Table3[[#This Row],[Engagements]]</f>
        <v>3.5870273794002608E-2</v>
      </c>
    </row>
    <row r="873" spans="1:6" x14ac:dyDescent="0.3">
      <c r="A873" t="s">
        <v>883</v>
      </c>
      <c r="B873" s="4">
        <f>Table3[[#This Row],[Engagements]]/Table3[[#This Row],[Impressions]]</f>
        <v>9.3096915965749788E-2</v>
      </c>
      <c r="C873" s="4">
        <f>Table3[[#This Row],[Clicks]]/Table3[[#This Row],[Impressions]]</f>
        <v>1.6592407365310299E-2</v>
      </c>
      <c r="D873" s="4">
        <f>Table3[[#This Row],[Conversions]]/Table3[[#This Row],[Clicks]]</f>
        <v>0.16779467506964424</v>
      </c>
      <c r="E873" s="4">
        <f>(Table3[[#This Row],[Revenue Generated ($)]]-Table3[[#This Row],[Campaign Spend ($)]])/Table3[[#This Row],[Campaign Spend ($)]]</f>
        <v>3.5979124120717043</v>
      </c>
      <c r="F873" s="5">
        <f>Table3[[#This Row],[Campaign Spend ($)]]/Table3[[#This Row],[Engagements]]</f>
        <v>3.5870096044278037E-2</v>
      </c>
    </row>
    <row r="874" spans="1:6" x14ac:dyDescent="0.3">
      <c r="A874" t="s">
        <v>884</v>
      </c>
      <c r="B874" s="4">
        <f>Table3[[#This Row],[Engagements]]/Table3[[#This Row],[Impressions]]</f>
        <v>9.309718437783833E-2</v>
      </c>
      <c r="C874" s="4">
        <f>Table3[[#This Row],[Clicks]]/Table3[[#This Row],[Impressions]]</f>
        <v>1.6592491674235543E-2</v>
      </c>
      <c r="D874" s="4">
        <f>Table3[[#This Row],[Conversions]]/Table3[[#This Row],[Clicks]]</f>
        <v>0.16779490922361098</v>
      </c>
      <c r="E874" s="4">
        <f>(Table3[[#This Row],[Revenue Generated ($)]]-Table3[[#This Row],[Campaign Spend ($)]])/Table3[[#This Row],[Campaign Spend ($)]]</f>
        <v>3.597914777878513</v>
      </c>
      <c r="F874" s="5">
        <f>Table3[[#This Row],[Campaign Spend ($)]]/Table3[[#This Row],[Engagements]]</f>
        <v>3.5869918699186994E-2</v>
      </c>
    </row>
    <row r="875" spans="1:6" x14ac:dyDescent="0.3">
      <c r="A875" t="s">
        <v>885</v>
      </c>
      <c r="B875" s="4">
        <f>Table3[[#This Row],[Engagements]]/Table3[[#This Row],[Impressions]]</f>
        <v>9.3097452181144624E-2</v>
      </c>
      <c r="C875" s="4">
        <f>Table3[[#This Row],[Clicks]]/Table3[[#This Row],[Impressions]]</f>
        <v>1.6592575791940727E-2</v>
      </c>
      <c r="D875" s="4">
        <f>Table3[[#This Row],[Conversions]]/Table3[[#This Row],[Clicks]]</f>
        <v>0.16779514284412447</v>
      </c>
      <c r="E875" s="4">
        <f>(Table3[[#This Row],[Revenue Generated ($)]]-Table3[[#This Row],[Campaign Spend ($)]])/Table3[[#This Row],[Campaign Spend ($)]]</f>
        <v>3.5979171383291826</v>
      </c>
      <c r="F875" s="5">
        <f>Table3[[#This Row],[Campaign Spend ($)]]/Table3[[#This Row],[Engagements]]</f>
        <v>3.586974175734936E-2</v>
      </c>
    </row>
    <row r="876" spans="1:6" x14ac:dyDescent="0.3">
      <c r="A876" t="s">
        <v>886</v>
      </c>
      <c r="B876" s="4">
        <f>Table3[[#This Row],[Engagements]]/Table3[[#This Row],[Impressions]]</f>
        <v>9.3097719377737503E-2</v>
      </c>
      <c r="C876" s="4">
        <f>Table3[[#This Row],[Clicks]]/Table3[[#This Row],[Impressions]]</f>
        <v>1.659265971907567E-2</v>
      </c>
      <c r="D876" s="4">
        <f>Table3[[#This Row],[Conversions]]/Table3[[#This Row],[Clicks]]</f>
        <v>0.16779537593300564</v>
      </c>
      <c r="E876" s="4">
        <f>(Table3[[#This Row],[Revenue Generated ($)]]-Table3[[#This Row],[Campaign Spend ($)]])/Table3[[#This Row],[Campaign Spend ($)]]</f>
        <v>3.5979194934418817</v>
      </c>
      <c r="F876" s="5">
        <f>Table3[[#This Row],[Campaign Spend ($)]]/Table3[[#This Row],[Engagements]]</f>
        <v>3.5869565217391305E-2</v>
      </c>
    </row>
    <row r="877" spans="1:6" x14ac:dyDescent="0.3">
      <c r="A877" t="s">
        <v>887</v>
      </c>
      <c r="B877" s="4">
        <f>Table3[[#This Row],[Engagements]]/Table3[[#This Row],[Impressions]]</f>
        <v>9.3097985969676403E-2</v>
      </c>
      <c r="C877" s="4">
        <f>Table3[[#This Row],[Clicks]]/Table3[[#This Row],[Impressions]]</f>
        <v>1.6592743456287244E-2</v>
      </c>
      <c r="D877" s="4">
        <f>Table3[[#This Row],[Conversions]]/Table3[[#This Row],[Clicks]]</f>
        <v>0.16779560849206709</v>
      </c>
      <c r="E877" s="4">
        <f>(Table3[[#This Row],[Revenue Generated ($)]]-Table3[[#This Row],[Campaign Spend ($)]])/Table3[[#This Row],[Campaign Spend ($)]]</f>
        <v>3.5979218432346962</v>
      </c>
      <c r="F877" s="5">
        <f>Table3[[#This Row],[Campaign Spend ($)]]/Table3[[#This Row],[Engagements]]</f>
        <v>3.5869389077945228E-2</v>
      </c>
    </row>
    <row r="878" spans="1:6" x14ac:dyDescent="0.3">
      <c r="A878" t="s">
        <v>888</v>
      </c>
      <c r="B878" s="4">
        <f>Table3[[#This Row],[Engagements]]/Table3[[#This Row],[Impressions]]</f>
        <v>9.3098251959011447E-2</v>
      </c>
      <c r="C878" s="4">
        <f>Table3[[#This Row],[Clicks]]/Table3[[#This Row],[Impressions]]</f>
        <v>1.6592827004219411E-2</v>
      </c>
      <c r="D878" s="4">
        <f>Table3[[#This Row],[Conversions]]/Table3[[#This Row],[Clicks]]</f>
        <v>0.16779584052311325</v>
      </c>
      <c r="E878" s="4">
        <f>(Table3[[#This Row],[Revenue Generated ($)]]-Table3[[#This Row],[Campaign Spend ($)]])/Table3[[#This Row],[Campaign Spend ($)]]</f>
        <v>3.5979241877256318</v>
      </c>
      <c r="F878" s="5">
        <f>Table3[[#This Row],[Campaign Spend ($)]]/Table3[[#This Row],[Engagements]]</f>
        <v>3.5869213337649725E-2</v>
      </c>
    </row>
    <row r="879" spans="1:6" x14ac:dyDescent="0.3">
      <c r="A879" t="s">
        <v>889</v>
      </c>
      <c r="B879" s="4">
        <f>Table3[[#This Row],[Engagements]]/Table3[[#This Row],[Impressions]]</f>
        <v>9.3098517347783544E-2</v>
      </c>
      <c r="C879" s="4">
        <f>Table3[[#This Row],[Clicks]]/Table3[[#This Row],[Impressions]]</f>
        <v>1.6592910363513208E-2</v>
      </c>
      <c r="D879" s="4">
        <f>Table3[[#This Row],[Conversions]]/Table3[[#This Row],[Clicks]]</f>
        <v>0.16779607202794031</v>
      </c>
      <c r="E879" s="4">
        <f>(Table3[[#This Row],[Revenue Generated ($)]]-Table3[[#This Row],[Campaign Spend ($)]])/Table3[[#This Row],[Campaign Spend ($)]]</f>
        <v>3.5979265269326119</v>
      </c>
      <c r="F879" s="5">
        <f>Table3[[#This Row],[Campaign Spend ($)]]/Table3[[#This Row],[Engagements]]</f>
        <v>3.5869037995149552E-2</v>
      </c>
    </row>
    <row r="880" spans="1:6" x14ac:dyDescent="0.3">
      <c r="A880" t="s">
        <v>890</v>
      </c>
      <c r="B880" s="4">
        <f>Table3[[#This Row],[Engagements]]/Table3[[#This Row],[Impressions]]</f>
        <v>9.3098782138024361E-2</v>
      </c>
      <c r="C880" s="4">
        <f>Table3[[#This Row],[Clicks]]/Table3[[#This Row],[Impressions]]</f>
        <v>1.6592993534806796E-2</v>
      </c>
      <c r="D880" s="4">
        <f>Table3[[#This Row],[Conversions]]/Table3[[#This Row],[Clicks]]</f>
        <v>0.16779630300833637</v>
      </c>
      <c r="E880" s="4">
        <f>(Table3[[#This Row],[Revenue Generated ($)]]-Table3[[#This Row],[Campaign Spend ($)]])/Table3[[#This Row],[Campaign Spend ($)]]</f>
        <v>3.5979288608734805</v>
      </c>
      <c r="F880" s="5">
        <f>Table3[[#This Row],[Campaign Spend ($)]]/Table3[[#This Row],[Engagements]]</f>
        <v>3.586886304909561E-2</v>
      </c>
    </row>
    <row r="881" spans="1:6" x14ac:dyDescent="0.3">
      <c r="A881" t="s">
        <v>891</v>
      </c>
      <c r="B881" s="4">
        <f>Table3[[#This Row],[Engagements]]/Table3[[#This Row],[Impressions]]</f>
        <v>9.3099046331756405E-2</v>
      </c>
      <c r="C881" s="4">
        <f>Table3[[#This Row],[Clicks]]/Table3[[#This Row],[Impressions]]</f>
        <v>1.6593076518735452E-2</v>
      </c>
      <c r="D881" s="4">
        <f>Table3[[#This Row],[Conversions]]/Table3[[#This Row],[Clicks]]</f>
        <v>0.16779653346608137</v>
      </c>
      <c r="E881" s="4">
        <f>(Table3[[#This Row],[Revenue Generated ($)]]-Table3[[#This Row],[Campaign Spend ($)]])/Table3[[#This Row],[Campaign Spend ($)]]</f>
        <v>3.5979311895659993</v>
      </c>
      <c r="F881" s="5">
        <f>Table3[[#This Row],[Campaign Spend ($)]]/Table3[[#This Row],[Engagements]]</f>
        <v>3.5868688498144861E-2</v>
      </c>
    </row>
    <row r="882" spans="1:6" x14ac:dyDescent="0.3">
      <c r="A882" t="s">
        <v>892</v>
      </c>
      <c r="B882" s="4">
        <f>Table3[[#This Row],[Engagements]]/Table3[[#This Row],[Impressions]]</f>
        <v>9.3099309930993093E-2</v>
      </c>
      <c r="C882" s="4">
        <f>Table3[[#This Row],[Clicks]]/Table3[[#This Row],[Impressions]]</f>
        <v>1.6593159315931593E-2</v>
      </c>
      <c r="D882" s="4">
        <f>Table3[[#This Row],[Conversions]]/Table3[[#This Row],[Clicks]]</f>
        <v>0.1677967634029473</v>
      </c>
      <c r="E882" s="4">
        <f>(Table3[[#This Row],[Revenue Generated ($)]]-Table3[[#This Row],[Campaign Spend ($)]])/Table3[[#This Row],[Campaign Spend ($)]]</f>
        <v>3.5979335130278525</v>
      </c>
      <c r="F882" s="5">
        <f>Table3[[#This Row],[Campaign Spend ($)]]/Table3[[#This Row],[Engagements]]</f>
        <v>3.5868514340960361E-2</v>
      </c>
    </row>
    <row r="883" spans="1:6" x14ac:dyDescent="0.3">
      <c r="A883" t="s">
        <v>893</v>
      </c>
      <c r="B883" s="4">
        <f>Table3[[#This Row],[Engagements]]/Table3[[#This Row],[Impressions]]</f>
        <v>9.3099572937738823E-2</v>
      </c>
      <c r="C883" s="4">
        <f>Table3[[#This Row],[Clicks]]/Table3[[#This Row],[Impressions]]</f>
        <v>1.6593241927024799E-2</v>
      </c>
      <c r="D883" s="4">
        <f>Table3[[#This Row],[Conversions]]/Table3[[#This Row],[Clicks]]</f>
        <v>0.16779699282069807</v>
      </c>
      <c r="E883" s="4">
        <f>(Table3[[#This Row],[Revenue Generated ($)]]-Table3[[#This Row],[Campaign Spend ($)]])/Table3[[#This Row],[Campaign Spend ($)]]</f>
        <v>3.5979358312766436</v>
      </c>
      <c r="F883" s="5">
        <f>Table3[[#This Row],[Campaign Spend ($)]]/Table3[[#This Row],[Engagements]]</f>
        <v>3.5868340576211168E-2</v>
      </c>
    </row>
    <row r="884" spans="1:6" x14ac:dyDescent="0.3">
      <c r="A884" t="s">
        <v>894</v>
      </c>
      <c r="B884" s="4">
        <f>Table3[[#This Row],[Engagements]]/Table3[[#This Row],[Impressions]]</f>
        <v>9.3099835353988927E-2</v>
      </c>
      <c r="C884" s="4">
        <f>Table3[[#This Row],[Clicks]]/Table3[[#This Row],[Impressions]]</f>
        <v>1.6593324352641822E-2</v>
      </c>
      <c r="D884" s="4">
        <f>Table3[[#This Row],[Conversions]]/Table3[[#This Row],[Clicks]]</f>
        <v>0.16779722172108966</v>
      </c>
      <c r="E884" s="4">
        <f>(Table3[[#This Row],[Revenue Generated ($)]]-Table3[[#This Row],[Campaign Spend ($)]])/Table3[[#This Row],[Campaign Spend ($)]]</f>
        <v>3.597938144329897</v>
      </c>
      <c r="F884" s="5">
        <f>Table3[[#This Row],[Campaign Spend ($)]]/Table3[[#This Row],[Engagements]]</f>
        <v>3.5868167202572347E-2</v>
      </c>
    </row>
    <row r="885" spans="1:6" x14ac:dyDescent="0.3">
      <c r="A885" t="s">
        <v>895</v>
      </c>
      <c r="B885" s="4">
        <f>Table3[[#This Row],[Engagements]]/Table3[[#This Row],[Impressions]]</f>
        <v>9.3100097181729832E-2</v>
      </c>
      <c r="C885" s="4">
        <f>Table3[[#This Row],[Clicks]]/Table3[[#This Row],[Impressions]]</f>
        <v>1.6593406593406593E-2</v>
      </c>
      <c r="D885" s="4">
        <f>Table3[[#This Row],[Conversions]]/Table3[[#This Row],[Clicks]]</f>
        <v>0.16779745010587016</v>
      </c>
      <c r="E885" s="4">
        <f>(Table3[[#This Row],[Revenue Generated ($)]]-Table3[[#This Row],[Campaign Spend ($)]])/Table3[[#This Row],[Campaign Spend ($)]]</f>
        <v>3.5979404522050595</v>
      </c>
      <c r="F885" s="5">
        <f>Table3[[#This Row],[Campaign Spend ($)]]/Table3[[#This Row],[Engagements]]</f>
        <v>3.5867994218724907E-2</v>
      </c>
    </row>
    <row r="886" spans="1:6" x14ac:dyDescent="0.3">
      <c r="A886" t="s">
        <v>896</v>
      </c>
      <c r="B886" s="4">
        <f>Table3[[#This Row],[Engagements]]/Table3[[#This Row],[Impressions]]</f>
        <v>9.3100358422939067E-2</v>
      </c>
      <c r="C886" s="4">
        <f>Table3[[#This Row],[Clicks]]/Table3[[#This Row],[Impressions]]</f>
        <v>1.6593488649940261E-2</v>
      </c>
      <c r="D886" s="4">
        <f>Table3[[#This Row],[Conversions]]/Table3[[#This Row],[Clicks]]</f>
        <v>0.16779767797677977</v>
      </c>
      <c r="E886" s="4">
        <f>(Table3[[#This Row],[Revenue Generated ($)]]-Table3[[#This Row],[Campaign Spend ($)]])/Table3[[#This Row],[Campaign Spend ($)]]</f>
        <v>3.5979427549194991</v>
      </c>
      <c r="F886" s="5">
        <f>Table3[[#This Row],[Campaign Spend ($)]]/Table3[[#This Row],[Engagements]]</f>
        <v>3.5867821623355792E-2</v>
      </c>
    </row>
    <row r="887" spans="1:6" x14ac:dyDescent="0.3">
      <c r="A887" t="s">
        <v>897</v>
      </c>
      <c r="B887" s="4">
        <f>Table3[[#This Row],[Engagements]]/Table3[[#This Row],[Impressions]]</f>
        <v>9.3100619079585292E-2</v>
      </c>
      <c r="C887" s="4">
        <f>Table3[[#This Row],[Clicks]]/Table3[[#This Row],[Impressions]]</f>
        <v>1.659357052286119E-2</v>
      </c>
      <c r="D887" s="4">
        <f>Table3[[#This Row],[Conversions]]/Table3[[#This Row],[Clicks]]</f>
        <v>0.16779790533555086</v>
      </c>
      <c r="E887" s="4">
        <f>(Table3[[#This Row],[Revenue Generated ($)]]-Table3[[#This Row],[Campaign Spend ($)]])/Table3[[#This Row],[Campaign Spend ($)]]</f>
        <v>3.5979450524905072</v>
      </c>
      <c r="F887" s="5">
        <f>Table3[[#This Row],[Campaign Spend ($)]]/Table3[[#This Row],[Engagements]]</f>
        <v>3.5867649415157826E-2</v>
      </c>
    </row>
    <row r="888" spans="1:6" x14ac:dyDescent="0.3">
      <c r="A888" t="s">
        <v>898</v>
      </c>
      <c r="B888" s="4">
        <f>Table3[[#This Row],[Engagements]]/Table3[[#This Row],[Impressions]]</f>
        <v>9.3100879153628371E-2</v>
      </c>
      <c r="C888" s="4">
        <f>Table3[[#This Row],[Clicks]]/Table3[[#This Row],[Impressions]]</f>
        <v>1.6593652212784981E-2</v>
      </c>
      <c r="D888" s="4">
        <f>Table3[[#This Row],[Conversions]]/Table3[[#This Row],[Clicks]]</f>
        <v>0.16779813218390804</v>
      </c>
      <c r="E888" s="4">
        <f>(Table3[[#This Row],[Revenue Generated ($)]]-Table3[[#This Row],[Campaign Spend ($)]])/Table3[[#This Row],[Campaign Spend ($)]]</f>
        <v>3.5979473449352968</v>
      </c>
      <c r="F888" s="5">
        <f>Table3[[#This Row],[Campaign Spend ($)]]/Table3[[#This Row],[Engagements]]</f>
        <v>3.5867477592829704E-2</v>
      </c>
    </row>
    <row r="889" spans="1:6" x14ac:dyDescent="0.3">
      <c r="A889" t="s">
        <v>899</v>
      </c>
      <c r="B889" s="4">
        <f>Table3[[#This Row],[Engagements]]/Table3[[#This Row],[Impressions]]</f>
        <v>9.3101138647019424E-2</v>
      </c>
      <c r="C889" s="4">
        <f>Table3[[#This Row],[Clicks]]/Table3[[#This Row],[Impressions]]</f>
        <v>1.6593733720324477E-2</v>
      </c>
      <c r="D889" s="4">
        <f>Table3[[#This Row],[Conversions]]/Table3[[#This Row],[Clicks]]</f>
        <v>0.1677983585235682</v>
      </c>
      <c r="E889" s="4">
        <f>(Table3[[#This Row],[Revenue Generated ($)]]-Table3[[#This Row],[Campaign Spend ($)]])/Table3[[#This Row],[Campaign Spend ($)]]</f>
        <v>3.5979496322710052</v>
      </c>
      <c r="F889" s="5">
        <f>Table3[[#This Row],[Campaign Spend ($)]]/Table3[[#This Row],[Engagements]]</f>
        <v>3.586730615507594E-2</v>
      </c>
    </row>
    <row r="890" spans="1:6" x14ac:dyDescent="0.3">
      <c r="A890" t="s">
        <v>900</v>
      </c>
      <c r="B890" s="4">
        <f>Table3[[#This Row],[Engagements]]/Table3[[#This Row],[Impressions]]</f>
        <v>9.3101397561700869E-2</v>
      </c>
      <c r="C890" s="4">
        <f>Table3[[#This Row],[Clicks]]/Table3[[#This Row],[Impressions]]</f>
        <v>1.65938150460898E-2</v>
      </c>
      <c r="D890" s="4">
        <f>Table3[[#This Row],[Conversions]]/Table3[[#This Row],[Clicks]]</f>
        <v>0.16779858435624048</v>
      </c>
      <c r="E890" s="4">
        <f>(Table3[[#This Row],[Revenue Generated ($)]]-Table3[[#This Row],[Campaign Spend ($)]])/Table3[[#This Row],[Campaign Spend ($)]]</f>
        <v>3.597951914514693</v>
      </c>
      <c r="F890" s="5">
        <f>Table3[[#This Row],[Campaign Spend ($)]]/Table3[[#This Row],[Engagements]]</f>
        <v>3.5867135100606837E-2</v>
      </c>
    </row>
    <row r="891" spans="1:6" x14ac:dyDescent="0.3">
      <c r="A891" t="s">
        <v>901</v>
      </c>
      <c r="B891" s="4">
        <f>Table3[[#This Row],[Engagements]]/Table3[[#This Row],[Impressions]]</f>
        <v>9.310165589960645E-2</v>
      </c>
      <c r="C891" s="4">
        <f>Table3[[#This Row],[Clicks]]/Table3[[#This Row],[Impressions]]</f>
        <v>1.6593896190688351E-2</v>
      </c>
      <c r="D891" s="4">
        <f>Table3[[#This Row],[Conversions]]/Table3[[#This Row],[Clicks]]</f>
        <v>0.16779880968362643</v>
      </c>
      <c r="E891" s="4">
        <f>(Table3[[#This Row],[Revenue Generated ($)]]-Table3[[#This Row],[Campaign Spend ($)]])/Table3[[#This Row],[Campaign Spend ($)]]</f>
        <v>3.5979541916833444</v>
      </c>
      <c r="F891" s="5">
        <f>Table3[[#This Row],[Campaign Spend ($)]]/Table3[[#This Row],[Engagements]]</f>
        <v>3.5866964428138456E-2</v>
      </c>
    </row>
    <row r="892" spans="1:6" x14ac:dyDescent="0.3">
      <c r="A892" t="s">
        <v>902</v>
      </c>
      <c r="B892" s="4">
        <f>Table3[[#This Row],[Engagements]]/Table3[[#This Row],[Impressions]]</f>
        <v>9.3101913662661323E-2</v>
      </c>
      <c r="C892" s="4">
        <f>Table3[[#This Row],[Clicks]]/Table3[[#This Row],[Impressions]]</f>
        <v>1.6593977154724819E-2</v>
      </c>
      <c r="D892" s="4">
        <f>Table3[[#This Row],[Conversions]]/Table3[[#This Row],[Clicks]]</f>
        <v>0.16779903450741998</v>
      </c>
      <c r="E892" s="4">
        <f>(Table3[[#This Row],[Revenue Generated ($)]]-Table3[[#This Row],[Campaign Spend ($)]])/Table3[[#This Row],[Campaign Spend ($)]]</f>
        <v>3.5979564637938695</v>
      </c>
      <c r="F892" s="5">
        <f>Table3[[#This Row],[Campaign Spend ($)]]/Table3[[#This Row],[Engagements]]</f>
        <v>3.5866794136392606E-2</v>
      </c>
    </row>
    <row r="893" spans="1:6" x14ac:dyDescent="0.3">
      <c r="A893" t="s">
        <v>903</v>
      </c>
      <c r="B893" s="4">
        <f>Table3[[#This Row],[Engagements]]/Table3[[#This Row],[Impressions]]</f>
        <v>9.3102170852782093E-2</v>
      </c>
      <c r="C893" s="4">
        <f>Table3[[#This Row],[Clicks]]/Table3[[#This Row],[Impressions]]</f>
        <v>1.6594057938801216E-2</v>
      </c>
      <c r="D893" s="4">
        <f>Table3[[#This Row],[Conversions]]/Table3[[#This Row],[Clicks]]</f>
        <v>0.16779925882930749</v>
      </c>
      <c r="E893" s="4">
        <f>(Table3[[#This Row],[Revenue Generated ($)]]-Table3[[#This Row],[Campaign Spend ($)]])/Table3[[#This Row],[Campaign Spend ($)]]</f>
        <v>3.5979587308631018</v>
      </c>
      <c r="F893" s="5">
        <f>Table3[[#This Row],[Campaign Spend ($)]]/Table3[[#This Row],[Engagements]]</f>
        <v>3.5866624224096769E-2</v>
      </c>
    </row>
    <row r="894" spans="1:6" x14ac:dyDescent="0.3">
      <c r="A894" t="s">
        <v>904</v>
      </c>
      <c r="B894" s="4">
        <f>Table3[[#This Row],[Engagements]]/Table3[[#This Row],[Impressions]]</f>
        <v>9.3102427471876845E-2</v>
      </c>
      <c r="C894" s="4">
        <f>Table3[[#This Row],[Clicks]]/Table3[[#This Row],[Impressions]]</f>
        <v>1.6594138543516875E-2</v>
      </c>
      <c r="D894" s="4">
        <f>Table3[[#This Row],[Conversions]]/Table3[[#This Row],[Clicks]]</f>
        <v>0.16779948265096781</v>
      </c>
      <c r="E894" s="4">
        <f>(Table3[[#This Row],[Revenue Generated ($)]]-Table3[[#This Row],[Campaign Spend ($)]])/Table3[[#This Row],[Campaign Spend ($)]]</f>
        <v>3.5979609929078014</v>
      </c>
      <c r="F894" s="5">
        <f>Table3[[#This Row],[Campaign Spend ($)]]/Table3[[#This Row],[Engagements]]</f>
        <v>3.5866454689984104E-2</v>
      </c>
    </row>
    <row r="895" spans="1:6" x14ac:dyDescent="0.3">
      <c r="A895" t="s">
        <v>905</v>
      </c>
      <c r="B895" s="4">
        <f>Table3[[#This Row],[Engagements]]/Table3[[#This Row],[Impressions]]</f>
        <v>9.3102683521845198E-2</v>
      </c>
      <c r="C895" s="4">
        <f>Table3[[#This Row],[Clicks]]/Table3[[#This Row],[Impressions]]</f>
        <v>1.6594218969468472E-2</v>
      </c>
      <c r="D895" s="4">
        <f>Table3[[#This Row],[Conversions]]/Table3[[#This Row],[Clicks]]</f>
        <v>0.16779970597407226</v>
      </c>
      <c r="E895" s="4">
        <f>(Table3[[#This Row],[Revenue Generated ($)]]-Table3[[#This Row],[Campaign Spend ($)]])/Table3[[#This Row],[Campaign Spend ($)]]</f>
        <v>3.5979632499446534</v>
      </c>
      <c r="F895" s="5">
        <f>Table3[[#This Row],[Campaign Spend ($)]]/Table3[[#This Row],[Engagements]]</f>
        <v>3.586628553279339E-2</v>
      </c>
    </row>
    <row r="896" spans="1:6" x14ac:dyDescent="0.3">
      <c r="A896" t="s">
        <v>906</v>
      </c>
      <c r="B896" s="4">
        <f>Table3[[#This Row],[Engagements]]/Table3[[#This Row],[Impressions]]</f>
        <v>9.3102939004578347E-2</v>
      </c>
      <c r="C896" s="4">
        <f>Table3[[#This Row],[Clicks]]/Table3[[#This Row],[Impressions]]</f>
        <v>1.6594299217250037E-2</v>
      </c>
      <c r="D896" s="4">
        <f>Table3[[#This Row],[Conversions]]/Table3[[#This Row],[Clicks]]</f>
        <v>0.1677999288002848</v>
      </c>
      <c r="E896" s="4">
        <f>(Table3[[#This Row],[Revenue Generated ($)]]-Table3[[#This Row],[Campaign Spend ($)]])/Table3[[#This Row],[Campaign Spend ($)]]</f>
        <v>3.5979655019902697</v>
      </c>
      <c r="F896" s="5">
        <f>Table3[[#This Row],[Campaign Spend ($)]]/Table3[[#This Row],[Engagements]]</f>
        <v>3.5866116751269037E-2</v>
      </c>
    </row>
    <row r="897" spans="1:6" x14ac:dyDescent="0.3">
      <c r="A897" t="s">
        <v>907</v>
      </c>
      <c r="B897" s="4">
        <f>Table3[[#This Row],[Engagements]]/Table3[[#This Row],[Impressions]]</f>
        <v>9.3103193921959135E-2</v>
      </c>
      <c r="C897" s="4">
        <f>Table3[[#This Row],[Clicks]]/Table3[[#This Row],[Impressions]]</f>
        <v>1.6594379287452977E-2</v>
      </c>
      <c r="D897" s="4">
        <f>Table3[[#This Row],[Conversions]]/Table3[[#This Row],[Clicks]]</f>
        <v>0.16780015113126195</v>
      </c>
      <c r="E897" s="4">
        <f>(Table3[[#This Row],[Revenue Generated ($)]]-Table3[[#This Row],[Campaign Spend ($)]])/Table3[[#This Row],[Campaign Spend ($)]]</f>
        <v>3.5979677490611883</v>
      </c>
      <c r="F897" s="5">
        <f>Table3[[#This Row],[Campaign Spend ($)]]/Table3[[#This Row],[Engagements]]</f>
        <v>3.5865948344160986E-2</v>
      </c>
    </row>
    <row r="898" spans="1:6" x14ac:dyDescent="0.3">
      <c r="A898" t="s">
        <v>908</v>
      </c>
      <c r="B898" s="4">
        <f>Table3[[#This Row],[Engagements]]/Table3[[#This Row],[Impressions]]</f>
        <v>9.3103448275862075E-2</v>
      </c>
      <c r="C898" s="4">
        <f>Table3[[#This Row],[Clicks]]/Table3[[#This Row],[Impressions]]</f>
        <v>1.6594459180666078E-2</v>
      </c>
      <c r="D898" s="4">
        <f>Table3[[#This Row],[Conversions]]/Table3[[#This Row],[Clicks]]</f>
        <v>0.16780037296865288</v>
      </c>
      <c r="E898" s="4">
        <f>(Table3[[#This Row],[Revenue Generated ($)]]-Table3[[#This Row],[Campaign Spend ($)]])/Table3[[#This Row],[Campaign Spend ($)]]</f>
        <v>3.5979699911738745</v>
      </c>
      <c r="F898" s="5">
        <f>Table3[[#This Row],[Campaign Spend ($)]]/Table3[[#This Row],[Engagements]]</f>
        <v>3.5865780310224755E-2</v>
      </c>
    </row>
    <row r="899" spans="1:6" x14ac:dyDescent="0.3">
      <c r="A899" t="s">
        <v>909</v>
      </c>
      <c r="B899" s="4">
        <f>Table3[[#This Row],[Engagements]]/Table3[[#This Row],[Impressions]]</f>
        <v>9.3103702068153382E-2</v>
      </c>
      <c r="C899" s="4">
        <f>Table3[[#This Row],[Clicks]]/Table3[[#This Row],[Impressions]]</f>
        <v>1.6594538897475527E-2</v>
      </c>
      <c r="D899" s="4">
        <f>Table3[[#This Row],[Conversions]]/Table3[[#This Row],[Clicks]]</f>
        <v>0.16780059431409944</v>
      </c>
      <c r="E899" s="4">
        <f>(Table3[[#This Row],[Revenue Generated ($)]]-Table3[[#This Row],[Campaign Spend ($)]])/Table3[[#This Row],[Campaign Spend ($)]]</f>
        <v>3.5979722283447213</v>
      </c>
      <c r="F899" s="5">
        <f>Table3[[#This Row],[Campaign Spend ($)]]/Table3[[#This Row],[Engagements]]</f>
        <v>3.5865612648221343E-2</v>
      </c>
    </row>
    <row r="900" spans="1:6" x14ac:dyDescent="0.3">
      <c r="A900" t="s">
        <v>910</v>
      </c>
      <c r="B900" s="4">
        <f>Table3[[#This Row],[Engagements]]/Table3[[#This Row],[Impressions]]</f>
        <v>9.3103955300691071E-2</v>
      </c>
      <c r="C900" s="4">
        <f>Table3[[#This Row],[Clicks]]/Table3[[#This Row],[Impressions]]</f>
        <v>1.6594618438464933E-2</v>
      </c>
      <c r="D900" s="4">
        <f>Table3[[#This Row],[Conversions]]/Table3[[#This Row],[Clicks]]</f>
        <v>0.16780081516923623</v>
      </c>
      <c r="E900" s="4">
        <f>(Table3[[#This Row],[Revenue Generated ($)]]-Table3[[#This Row],[Campaign Spend ($)]])/Table3[[#This Row],[Campaign Spend ($)]]</f>
        <v>3.5979744605900486</v>
      </c>
      <c r="F900" s="5">
        <f>Table3[[#This Row],[Campaign Spend ($)]]/Table3[[#This Row],[Engagements]]</f>
        <v>3.5865445356917248E-2</v>
      </c>
    </row>
    <row r="901" spans="1:6" x14ac:dyDescent="0.3">
      <c r="A901" t="s">
        <v>911</v>
      </c>
      <c r="B901" s="4">
        <f>Table3[[#This Row],[Engagements]]/Table3[[#This Row],[Impressions]]</f>
        <v>9.3104207975324968E-2</v>
      </c>
      <c r="C901" s="4">
        <f>Table3[[#This Row],[Clicks]]/Table3[[#This Row],[Impressions]]</f>
        <v>1.6594697804215318E-2</v>
      </c>
      <c r="D901" s="4">
        <f>Table3[[#This Row],[Conversions]]/Table3[[#This Row],[Clicks]]</f>
        <v>0.16780103553569059</v>
      </c>
      <c r="E901" s="4">
        <f>(Table3[[#This Row],[Revenue Generated ($)]]-Table3[[#This Row],[Campaign Spend ($)]])/Table3[[#This Row],[Campaign Spend ($)]]</f>
        <v>3.597976687926105</v>
      </c>
      <c r="F901" s="5">
        <f>Table3[[#This Row],[Campaign Spend ($)]]/Table3[[#This Row],[Engagements]]</f>
        <v>3.5865278435084399E-2</v>
      </c>
    </row>
    <row r="902" spans="1:6" x14ac:dyDescent="0.3">
      <c r="A902" t="s">
        <v>912</v>
      </c>
      <c r="B902" s="4">
        <f>Table3[[#This Row],[Engagements]]/Table3[[#This Row],[Impressions]]</f>
        <v>9.310446009389671E-2</v>
      </c>
      <c r="C902" s="4">
        <f>Table3[[#This Row],[Clicks]]/Table3[[#This Row],[Impressions]]</f>
        <v>1.6594776995305163E-2</v>
      </c>
      <c r="D902" s="4">
        <f>Table3[[#This Row],[Conversions]]/Table3[[#This Row],[Clicks]]</f>
        <v>0.16780125541508267</v>
      </c>
      <c r="E902" s="4">
        <f>(Table3[[#This Row],[Revenue Generated ($)]]-Table3[[#This Row],[Campaign Spend ($)]])/Table3[[#This Row],[Campaign Spend ($)]]</f>
        <v>3.5979789103690685</v>
      </c>
      <c r="F902" s="5">
        <f>Table3[[#This Row],[Campaign Spend ($)]]/Table3[[#This Row],[Engagements]]</f>
        <v>3.5865111881500156E-2</v>
      </c>
    </row>
    <row r="903" spans="1:6" x14ac:dyDescent="0.3">
      <c r="A903" t="s">
        <v>913</v>
      </c>
      <c r="B903" s="4">
        <f>Table3[[#This Row],[Engagements]]/Table3[[#This Row],[Impressions]]</f>
        <v>9.31047116582399E-2</v>
      </c>
      <c r="C903" s="4">
        <f>Table3[[#This Row],[Clicks]]/Table3[[#This Row],[Impressions]]</f>
        <v>1.6594856012310397E-2</v>
      </c>
      <c r="D903" s="4">
        <f>Table3[[#This Row],[Conversions]]/Table3[[#This Row],[Clicks]]</f>
        <v>0.16780147480902549</v>
      </c>
      <c r="E903" s="4">
        <f>(Table3[[#This Row],[Revenue Generated ($)]]-Table3[[#This Row],[Campaign Spend ($)]])/Table3[[#This Row],[Campaign Spend ($)]]</f>
        <v>3.5979811279350451</v>
      </c>
      <c r="F903" s="5">
        <f>Table3[[#This Row],[Campaign Spend ($)]]/Table3[[#This Row],[Engagements]]</f>
        <v>3.5864945694947269E-2</v>
      </c>
    </row>
    <row r="904" spans="1:6" x14ac:dyDescent="0.3">
      <c r="A904" t="s">
        <v>914</v>
      </c>
      <c r="B904" s="4">
        <f>Table3[[#This Row],[Engagements]]/Table3[[#This Row],[Impressions]]</f>
        <v>9.3104962670180064E-2</v>
      </c>
      <c r="C904" s="4">
        <f>Table3[[#This Row],[Clicks]]/Table3[[#This Row],[Impressions]]</f>
        <v>1.6594934855804423E-2</v>
      </c>
      <c r="D904" s="4">
        <f>Table3[[#This Row],[Conversions]]/Table3[[#This Row],[Clicks]]</f>
        <v>0.1678016937191249</v>
      </c>
      <c r="E904" s="4">
        <f>(Table3[[#This Row],[Revenue Generated ($)]]-Table3[[#This Row],[Campaign Spend ($)]])/Table3[[#This Row],[Campaign Spend ($)]]</f>
        <v>3.5979833406400701</v>
      </c>
      <c r="F904" s="5">
        <f>Table3[[#This Row],[Campaign Spend ($)]]/Table3[[#This Row],[Engagements]]</f>
        <v>3.586477987421384E-2</v>
      </c>
    </row>
    <row r="905" spans="1:6" x14ac:dyDescent="0.3">
      <c r="A905" t="s">
        <v>915</v>
      </c>
      <c r="B905" s="4">
        <f>Table3[[#This Row],[Engagements]]/Table3[[#This Row],[Impressions]]</f>
        <v>9.3105213131534692E-2</v>
      </c>
      <c r="C905" s="4">
        <f>Table3[[#This Row],[Clicks]]/Table3[[#This Row],[Impressions]]</f>
        <v>1.6595013526358119E-2</v>
      </c>
      <c r="D905" s="4">
        <f>Table3[[#This Row],[Conversions]]/Table3[[#This Row],[Clicks]]</f>
        <v>0.16780191214697979</v>
      </c>
      <c r="E905" s="4">
        <f>(Table3[[#This Row],[Revenue Generated ($)]]-Table3[[#This Row],[Campaign Spend ($)]])/Table3[[#This Row],[Campaign Spend ($)]]</f>
        <v>3.5979855485001093</v>
      </c>
      <c r="F905" s="5">
        <f>Table3[[#This Row],[Campaign Spend ($)]]/Table3[[#This Row],[Engagements]]</f>
        <v>3.5864614418093292E-2</v>
      </c>
    </row>
    <row r="906" spans="1:6" x14ac:dyDescent="0.3">
      <c r="A906" t="s">
        <v>916</v>
      </c>
      <c r="B906" s="4">
        <f>Table3[[#This Row],[Engagements]]/Table3[[#This Row],[Impressions]]</f>
        <v>9.3105463044113351E-2</v>
      </c>
      <c r="C906" s="4">
        <f>Table3[[#This Row],[Clicks]]/Table3[[#This Row],[Impressions]]</f>
        <v>1.6595092024539876E-2</v>
      </c>
      <c r="D906" s="4">
        <f>Table3[[#This Row],[Conversions]]/Table3[[#This Row],[Clicks]]</f>
        <v>0.16780213009418185</v>
      </c>
      <c r="E906" s="4">
        <f>(Table3[[#This Row],[Revenue Generated ($)]]-Table3[[#This Row],[Campaign Spend ($)]])/Table3[[#This Row],[Campaign Spend ($)]]</f>
        <v>3.5979877515310585</v>
      </c>
      <c r="F906" s="5">
        <f>Table3[[#This Row],[Campaign Spend ($)]]/Table3[[#This Row],[Engagements]]</f>
        <v>3.5864449325384372E-2</v>
      </c>
    </row>
    <row r="907" spans="1:6" x14ac:dyDescent="0.3">
      <c r="A907" t="s">
        <v>917</v>
      </c>
      <c r="B907" s="4">
        <f>Table3[[#This Row],[Engagements]]/Table3[[#This Row],[Impressions]]</f>
        <v>9.3105712409717656E-2</v>
      </c>
      <c r="C907" s="4">
        <f>Table3[[#This Row],[Clicks]]/Table3[[#This Row],[Impressions]]</f>
        <v>1.6595170350915591E-2</v>
      </c>
      <c r="D907" s="4">
        <f>Table3[[#This Row],[Conversions]]/Table3[[#This Row],[Clicks]]</f>
        <v>0.16780234756231591</v>
      </c>
      <c r="E907" s="4">
        <f>(Table3[[#This Row],[Revenue Generated ($)]]-Table3[[#This Row],[Campaign Spend ($)]])/Table3[[#This Row],[Campaign Spend ($)]]</f>
        <v>3.5979899497487438</v>
      </c>
      <c r="F907" s="5">
        <f>Table3[[#This Row],[Campaign Spend ($)]]/Table3[[#This Row],[Engagements]]</f>
        <v>3.5864284594891084E-2</v>
      </c>
    </row>
    <row r="908" spans="1:6" x14ac:dyDescent="0.3">
      <c r="A908" t="s">
        <v>918</v>
      </c>
      <c r="B908" s="4">
        <f>Table3[[#This Row],[Engagements]]/Table3[[#This Row],[Impressions]]</f>
        <v>9.3105961230141379E-2</v>
      </c>
      <c r="C908" s="4">
        <f>Table3[[#This Row],[Clicks]]/Table3[[#This Row],[Impressions]]</f>
        <v>1.6595248506048682E-2</v>
      </c>
      <c r="D908" s="4">
        <f>Table3[[#This Row],[Conversions]]/Table3[[#This Row],[Clicks]]</f>
        <v>0.16780256455295978</v>
      </c>
      <c r="E908" s="4">
        <f>(Table3[[#This Row],[Revenue Generated ($)]]-Table3[[#This Row],[Campaign Spend ($)]])/Table3[[#This Row],[Campaign Spend ($)]]</f>
        <v>3.5979921431689217</v>
      </c>
      <c r="F908" s="5">
        <f>Table3[[#This Row],[Campaign Spend ($)]]/Table3[[#This Row],[Engagements]]</f>
        <v>3.5864120225422666E-2</v>
      </c>
    </row>
    <row r="909" spans="1:6" x14ac:dyDescent="0.3">
      <c r="A909" t="s">
        <v>919</v>
      </c>
      <c r="B909" s="4">
        <f>Table3[[#This Row],[Engagements]]/Table3[[#This Row],[Impressions]]</f>
        <v>9.3106209507170412E-2</v>
      </c>
      <c r="C909" s="4">
        <f>Table3[[#This Row],[Clicks]]/Table3[[#This Row],[Impressions]]</f>
        <v>1.659532649050011E-2</v>
      </c>
      <c r="D909" s="4">
        <f>Table3[[#This Row],[Conversions]]/Table3[[#This Row],[Clicks]]</f>
        <v>0.16780278106768434</v>
      </c>
      <c r="E909" s="4">
        <f>(Table3[[#This Row],[Revenue Generated ($)]]-Table3[[#This Row],[Campaign Spend ($)]])/Table3[[#This Row],[Campaign Spend ($)]]</f>
        <v>3.5979943318072816</v>
      </c>
      <c r="F909" s="5">
        <f>Table3[[#This Row],[Campaign Spend ($)]]/Table3[[#This Row],[Engagements]]</f>
        <v>3.5863956215793587E-2</v>
      </c>
    </row>
    <row r="910" spans="1:6" x14ac:dyDescent="0.3">
      <c r="A910" t="s">
        <v>920</v>
      </c>
      <c r="B910" s="4">
        <f>Table3[[#This Row],[Engagements]]/Table3[[#This Row],[Impressions]]</f>
        <v>9.3106457242582902E-2</v>
      </c>
      <c r="C910" s="4">
        <f>Table3[[#This Row],[Clicks]]/Table3[[#This Row],[Impressions]]</f>
        <v>1.6595404304828389E-2</v>
      </c>
      <c r="D910" s="4">
        <f>Table3[[#This Row],[Conversions]]/Table3[[#This Row],[Clicks]]</f>
        <v>0.16780299710805363</v>
      </c>
      <c r="E910" s="4">
        <f>(Table3[[#This Row],[Revenue Generated ($)]]-Table3[[#This Row],[Campaign Spend ($)]])/Table3[[#This Row],[Campaign Spend ($)]]</f>
        <v>3.5979965156794425</v>
      </c>
      <c r="F910" s="5">
        <f>Table3[[#This Row],[Campaign Spend ($)]]/Table3[[#This Row],[Engagements]]</f>
        <v>3.5863792564823492E-2</v>
      </c>
    </row>
    <row r="911" spans="1:6" x14ac:dyDescent="0.3">
      <c r="A911" t="s">
        <v>921</v>
      </c>
      <c r="B911" s="4">
        <f>Table3[[#This Row],[Engagements]]/Table3[[#This Row],[Impressions]]</f>
        <v>9.3106704438149196E-2</v>
      </c>
      <c r="C911" s="4">
        <f>Table3[[#This Row],[Clicks]]/Table3[[#This Row],[Impressions]]</f>
        <v>1.6595481949589597E-2</v>
      </c>
      <c r="D911" s="4">
        <f>Table3[[#This Row],[Conversions]]/Table3[[#This Row],[Clicks]]</f>
        <v>0.16780321267562481</v>
      </c>
      <c r="E911" s="4">
        <f>(Table3[[#This Row],[Revenue Generated ($)]]-Table3[[#This Row],[Campaign Spend ($)]])/Table3[[#This Row],[Campaign Spend ($)]]</f>
        <v>3.5979986948009572</v>
      </c>
      <c r="F911" s="5">
        <f>Table3[[#This Row],[Campaign Spend ($)]]/Table3[[#This Row],[Engagements]]</f>
        <v>3.5863629271337183E-2</v>
      </c>
    </row>
    <row r="912" spans="1:6" x14ac:dyDescent="0.3">
      <c r="A912" t="s">
        <v>922</v>
      </c>
      <c r="B912" s="4">
        <f>Table3[[#This Row],[Engagements]]/Table3[[#This Row],[Impressions]]</f>
        <v>9.3106951095631982E-2</v>
      </c>
      <c r="C912" s="4">
        <f>Table3[[#This Row],[Clicks]]/Table3[[#This Row],[Impressions]]</f>
        <v>1.6595559425337397E-2</v>
      </c>
      <c r="D912" s="4">
        <f>Table3[[#This Row],[Conversions]]/Table3[[#This Row],[Clicks]]</f>
        <v>0.16780342777194823</v>
      </c>
      <c r="E912" s="4">
        <f>(Table3[[#This Row],[Revenue Generated ($)]]-Table3[[#This Row],[Campaign Spend ($)]])/Table3[[#This Row],[Campaign Spend ($)]]</f>
        <v>3.59800086918731</v>
      </c>
      <c r="F912" s="5">
        <f>Table3[[#This Row],[Campaign Spend ($)]]/Table3[[#This Row],[Engagements]]</f>
        <v>3.5863466334164588E-2</v>
      </c>
    </row>
    <row r="913" spans="1:6" x14ac:dyDescent="0.3">
      <c r="A913" t="s">
        <v>923</v>
      </c>
      <c r="B913" s="4">
        <f>Table3[[#This Row],[Engagements]]/Table3[[#This Row],[Impressions]]</f>
        <v>9.3107197216786258E-2</v>
      </c>
      <c r="C913" s="4">
        <f>Table3[[#This Row],[Clicks]]/Table3[[#This Row],[Impressions]]</f>
        <v>1.6595636732623036E-2</v>
      </c>
      <c r="D913" s="4">
        <f>Table3[[#This Row],[Conversions]]/Table3[[#This Row],[Clicks]]</f>
        <v>0.16780364239856749</v>
      </c>
      <c r="E913" s="4">
        <f>(Table3[[#This Row],[Revenue Generated ($)]]-Table3[[#This Row],[Campaign Spend ($)]])/Table3[[#This Row],[Campaign Spend ($)]]</f>
        <v>3.5980030388539181</v>
      </c>
      <c r="F913" s="5">
        <f>Table3[[#This Row],[Campaign Spend ($)]]/Table3[[#This Row],[Engagements]]</f>
        <v>3.5863303752140745E-2</v>
      </c>
    </row>
    <row r="914" spans="1:6" x14ac:dyDescent="0.3">
      <c r="A914" t="s">
        <v>924</v>
      </c>
      <c r="B914" s="4">
        <f>Table3[[#This Row],[Engagements]]/Table3[[#This Row],[Impressions]]</f>
        <v>9.3107442803359391E-2</v>
      </c>
      <c r="C914" s="4">
        <f>Table3[[#This Row],[Clicks]]/Table3[[#This Row],[Impressions]]</f>
        <v>1.6595713871995366E-2</v>
      </c>
      <c r="D914" s="4">
        <f>Table3[[#This Row],[Conversions]]/Table3[[#This Row],[Clicks]]</f>
        <v>0.16780385655701946</v>
      </c>
      <c r="E914" s="4">
        <f>(Table3[[#This Row],[Revenue Generated ($)]]-Table3[[#This Row],[Campaign Spend ($)]])/Table3[[#This Row],[Campaign Spend ($)]]</f>
        <v>3.5980052038161316</v>
      </c>
      <c r="F914" s="5">
        <f>Table3[[#This Row],[Campaign Spend ($)]]/Table3[[#This Row],[Engagements]]</f>
        <v>3.5863141524105753E-2</v>
      </c>
    </row>
    <row r="915" spans="1:6" x14ac:dyDescent="0.3">
      <c r="A915" t="s">
        <v>925</v>
      </c>
      <c r="B915" s="4">
        <f>Table3[[#This Row],[Engagements]]/Table3[[#This Row],[Impressions]]</f>
        <v>9.3107687857091198E-2</v>
      </c>
      <c r="C915" s="4">
        <f>Table3[[#This Row],[Clicks]]/Table3[[#This Row],[Impressions]]</f>
        <v>1.6595790844000868E-2</v>
      </c>
      <c r="D915" s="4">
        <f>Table3[[#This Row],[Conversions]]/Table3[[#This Row],[Clicks]]</f>
        <v>0.16780407024883426</v>
      </c>
      <c r="E915" s="4">
        <f>(Table3[[#This Row],[Revenue Generated ($)]]-Table3[[#This Row],[Campaign Spend ($)]])/Table3[[#This Row],[Campaign Spend ($)]]</f>
        <v>3.5980073640892356</v>
      </c>
      <c r="F915" s="5">
        <f>Table3[[#This Row],[Campaign Spend ($)]]/Table3[[#This Row],[Engagements]]</f>
        <v>3.5862979648904766E-2</v>
      </c>
    </row>
    <row r="916" spans="1:6" x14ac:dyDescent="0.3">
      <c r="A916" t="s">
        <v>926</v>
      </c>
      <c r="B916" s="4">
        <f>Table3[[#This Row],[Engagements]]/Table3[[#This Row],[Impressions]]</f>
        <v>9.3107932379713917E-2</v>
      </c>
      <c r="C916" s="4">
        <f>Table3[[#This Row],[Clicks]]/Table3[[#This Row],[Impressions]]</f>
        <v>1.6595867649183645E-2</v>
      </c>
      <c r="D916" s="4">
        <f>Table3[[#This Row],[Conversions]]/Table3[[#This Row],[Clicks]]</f>
        <v>0.16780428347553544</v>
      </c>
      <c r="E916" s="4">
        <f>(Table3[[#This Row],[Revenue Generated ($)]]-Table3[[#This Row],[Campaign Spend ($)]])/Table3[[#This Row],[Campaign Spend ($)]]</f>
        <v>3.5980095196884467</v>
      </c>
      <c r="F916" s="5">
        <f>Table3[[#This Row],[Campaign Spend ($)]]/Table3[[#This Row],[Engagements]]</f>
        <v>3.5862818125387955E-2</v>
      </c>
    </row>
    <row r="917" spans="1:6" x14ac:dyDescent="0.3">
      <c r="A917" t="s">
        <v>927</v>
      </c>
      <c r="B917" s="4">
        <f>Table3[[#This Row],[Engagements]]/Table3[[#This Row],[Impressions]]</f>
        <v>9.3108176372952295E-2</v>
      </c>
      <c r="C917" s="4">
        <f>Table3[[#This Row],[Clicks]]/Table3[[#This Row],[Impressions]]</f>
        <v>1.6595944288085446E-2</v>
      </c>
      <c r="D917" s="4">
        <f>Table3[[#This Row],[Conversions]]/Table3[[#This Row],[Clicks]]</f>
        <v>0.16780449623863983</v>
      </c>
      <c r="E917" s="4">
        <f>(Table3[[#This Row],[Revenue Generated ($)]]-Table3[[#This Row],[Campaign Spend ($)]])/Table3[[#This Row],[Campaign Spend ($)]]</f>
        <v>3.5980116706289174</v>
      </c>
      <c r="F917" s="5">
        <f>Table3[[#This Row],[Campaign Spend ($)]]/Table3[[#This Row],[Engagements]]</f>
        <v>3.5862656952410477E-2</v>
      </c>
    </row>
    <row r="918" spans="1:6" x14ac:dyDescent="0.3">
      <c r="A918" t="s">
        <v>928</v>
      </c>
      <c r="B918" s="4">
        <f>Table3[[#This Row],[Engagements]]/Table3[[#This Row],[Impressions]]</f>
        <v>9.3108419838523651E-2</v>
      </c>
      <c r="C918" s="4">
        <f>Table3[[#This Row],[Clicks]]/Table3[[#This Row],[Impressions]]</f>
        <v>1.6596020761245674E-2</v>
      </c>
      <c r="D918" s="4">
        <f>Table3[[#This Row],[Conversions]]/Table3[[#This Row],[Clicks]]</f>
        <v>0.16780470853965773</v>
      </c>
      <c r="E918" s="4">
        <f>(Table3[[#This Row],[Revenue Generated ($)]]-Table3[[#This Row],[Campaign Spend ($)]])/Table3[[#This Row],[Campaign Spend ($)]]</f>
        <v>3.5980138169257341</v>
      </c>
      <c r="F918" s="5">
        <f>Table3[[#This Row],[Campaign Spend ($)]]/Table3[[#This Row],[Engagements]]</f>
        <v>3.5862496128832459E-2</v>
      </c>
    </row>
    <row r="919" spans="1:6" x14ac:dyDescent="0.3">
      <c r="A919" t="s">
        <v>929</v>
      </c>
      <c r="B919" s="4">
        <f>Table3[[#This Row],[Engagements]]/Table3[[#This Row],[Impressions]]</f>
        <v>9.3108662778137827E-2</v>
      </c>
      <c r="C919" s="4">
        <f>Table3[[#This Row],[Clicks]]/Table3[[#This Row],[Impressions]]</f>
        <v>1.6596097069201413E-2</v>
      </c>
      <c r="D919" s="4">
        <f>Table3[[#This Row],[Conversions]]/Table3[[#This Row],[Clicks]]</f>
        <v>0.16780492038009284</v>
      </c>
      <c r="E919" s="4">
        <f>(Table3[[#This Row],[Revenue Generated ($)]]-Table3[[#This Row],[Campaign Spend ($)]])/Table3[[#This Row],[Campaign Spend ($)]]</f>
        <v>3.5980159585939187</v>
      </c>
      <c r="F919" s="5">
        <f>Table3[[#This Row],[Campaign Spend ($)]]/Table3[[#This Row],[Engagements]]</f>
        <v>3.5862335653518949E-2</v>
      </c>
    </row>
    <row r="920" spans="1:6" x14ac:dyDescent="0.3">
      <c r="A920" t="s">
        <v>930</v>
      </c>
      <c r="B920" s="4">
        <f>Table3[[#This Row],[Engagements]]/Table3[[#This Row],[Impressions]]</f>
        <v>9.3108905193497335E-2</v>
      </c>
      <c r="C920" s="4">
        <f>Table3[[#This Row],[Clicks]]/Table3[[#This Row],[Impressions]]</f>
        <v>1.6596173212487412E-2</v>
      </c>
      <c r="D920" s="4">
        <f>Table3[[#This Row],[Conversions]]/Table3[[#This Row],[Clicks]]</f>
        <v>0.16780513176144243</v>
      </c>
      <c r="E920" s="4">
        <f>(Table3[[#This Row],[Revenue Generated ($)]]-Table3[[#This Row],[Campaign Spend ($)]])/Table3[[#This Row],[Campaign Spend ($)]]</f>
        <v>3.5980180956484276</v>
      </c>
      <c r="F920" s="5">
        <f>Table3[[#This Row],[Campaign Spend ($)]]/Table3[[#This Row],[Engagements]]</f>
        <v>3.5862175525339927E-2</v>
      </c>
    </row>
    <row r="921" spans="1:6" x14ac:dyDescent="0.3">
      <c r="A921" t="s">
        <v>931</v>
      </c>
      <c r="B921" s="4">
        <f>Table3[[#This Row],[Engagements]]/Table3[[#This Row],[Impressions]]</f>
        <v>9.3109147086297334E-2</v>
      </c>
      <c r="C921" s="4">
        <f>Table3[[#This Row],[Clicks]]/Table3[[#This Row],[Impressions]]</f>
        <v>1.6596249191636128E-2</v>
      </c>
      <c r="D921" s="4">
        <f>Table3[[#This Row],[Conversions]]/Table3[[#This Row],[Clicks]]</f>
        <v>0.1678053426851972</v>
      </c>
      <c r="E921" s="4">
        <f>(Table3[[#This Row],[Revenue Generated ($)]]-Table3[[#This Row],[Campaign Spend ($)]])/Table3[[#This Row],[Campaign Spend ($)]]</f>
        <v>3.5980202281041533</v>
      </c>
      <c r="F921" s="5">
        <f>Table3[[#This Row],[Campaign Spend ($)]]/Table3[[#This Row],[Engagements]]</f>
        <v>3.5862015743170245E-2</v>
      </c>
    </row>
    <row r="922" spans="1:6" x14ac:dyDescent="0.3">
      <c r="A922" t="s">
        <v>932</v>
      </c>
      <c r="B922" s="4">
        <f>Table3[[#This Row],[Engagements]]/Table3[[#This Row],[Impressions]]</f>
        <v>9.3109388458225667E-2</v>
      </c>
      <c r="C922" s="4">
        <f>Table3[[#This Row],[Clicks]]/Table3[[#This Row],[Impressions]]</f>
        <v>1.6596325007177719E-2</v>
      </c>
      <c r="D922" s="4">
        <f>Table3[[#This Row],[Conversions]]/Table3[[#This Row],[Clicks]]</f>
        <v>0.16780555315284146</v>
      </c>
      <c r="E922" s="4">
        <f>(Table3[[#This Row],[Revenue Generated ($)]]-Table3[[#This Row],[Campaign Spend ($)]])/Table3[[#This Row],[Campaign Spend ($)]]</f>
        <v>3.5980223559759241</v>
      </c>
      <c r="F922" s="5">
        <f>Table3[[#This Row],[Campaign Spend ($)]]/Table3[[#This Row],[Engagements]]</f>
        <v>3.586185630588961E-2</v>
      </c>
    </row>
    <row r="923" spans="1:6" x14ac:dyDescent="0.3">
      <c r="A923" t="s">
        <v>933</v>
      </c>
      <c r="B923" s="4">
        <f>Table3[[#This Row],[Engagements]]/Table3[[#This Row],[Impressions]]</f>
        <v>9.3109629310962935E-2</v>
      </c>
      <c r="C923" s="4">
        <f>Table3[[#This Row],[Clicks]]/Table3[[#This Row],[Impressions]]</f>
        <v>1.6596400659640066E-2</v>
      </c>
      <c r="D923" s="4">
        <f>Table3[[#This Row],[Conversions]]/Table3[[#This Row],[Clicks]]</f>
        <v>0.16780576316585302</v>
      </c>
      <c r="E923" s="4">
        <f>(Table3[[#This Row],[Revenue Generated ($)]]-Table3[[#This Row],[Campaign Spend ($)]])/Table3[[#This Row],[Campaign Spend ($)]]</f>
        <v>3.5980244792785054</v>
      </c>
      <c r="F923" s="5">
        <f>Table3[[#This Row],[Campaign Spend ($)]]/Table3[[#This Row],[Engagements]]</f>
        <v>3.5861697212382568E-2</v>
      </c>
    </row>
    <row r="924" spans="1:6" x14ac:dyDescent="0.3">
      <c r="A924" t="s">
        <v>934</v>
      </c>
      <c r="B924" s="4">
        <f>Table3[[#This Row],[Engagements]]/Table3[[#This Row],[Impressions]]</f>
        <v>9.3109869646182494E-2</v>
      </c>
      <c r="C924" s="4">
        <f>Table3[[#This Row],[Clicks]]/Table3[[#This Row],[Impressions]]</f>
        <v>1.6596476149548775E-2</v>
      </c>
      <c r="D924" s="4">
        <f>Table3[[#This Row],[Conversions]]/Table3[[#This Row],[Clicks]]</f>
        <v>0.16780597272570344</v>
      </c>
      <c r="E924" s="4">
        <f>(Table3[[#This Row],[Revenue Generated ($)]]-Table3[[#This Row],[Campaign Spend ($)]])/Table3[[#This Row],[Campaign Spend ($)]]</f>
        <v>3.598026598026598</v>
      </c>
      <c r="F924" s="5">
        <f>Table3[[#This Row],[Campaign Spend ($)]]/Table3[[#This Row],[Engagements]]</f>
        <v>3.5861538461538459E-2</v>
      </c>
    </row>
    <row r="925" spans="1:6" x14ac:dyDescent="0.3">
      <c r="A925" t="s">
        <v>935</v>
      </c>
      <c r="B925" s="4">
        <f>Table3[[#This Row],[Engagements]]/Table3[[#This Row],[Impressions]]</f>
        <v>9.3110109465550553E-2</v>
      </c>
      <c r="C925" s="4">
        <f>Table3[[#This Row],[Clicks]]/Table3[[#This Row],[Impressions]]</f>
        <v>1.6596551477427203E-2</v>
      </c>
      <c r="D925" s="4">
        <f>Table3[[#This Row],[Conversions]]/Table3[[#This Row],[Clicks]]</f>
        <v>0.16780618183385781</v>
      </c>
      <c r="E925" s="4">
        <f>(Table3[[#This Row],[Revenue Generated ($)]]-Table3[[#This Row],[Campaign Spend ($)]])/Table3[[#This Row],[Campaign Spend ($)]]</f>
        <v>3.5980287122348402</v>
      </c>
      <c r="F925" s="5">
        <f>Table3[[#This Row],[Campaign Spend ($)]]/Table3[[#This Row],[Engagements]]</f>
        <v>3.5861380052251424E-2</v>
      </c>
    </row>
    <row r="926" spans="1:6" x14ac:dyDescent="0.3">
      <c r="A926" t="s">
        <v>936</v>
      </c>
      <c r="B926" s="4">
        <f>Table3[[#This Row],[Engagements]]/Table3[[#This Row],[Impressions]]</f>
        <v>9.3110348770726131E-2</v>
      </c>
      <c r="C926" s="4">
        <f>Table3[[#This Row],[Clicks]]/Table3[[#This Row],[Impressions]]</f>
        <v>1.6596626643796453E-2</v>
      </c>
      <c r="D926" s="4">
        <f>Table3[[#This Row],[Conversions]]/Table3[[#This Row],[Clicks]]</f>
        <v>0.16780639049177504</v>
      </c>
      <c r="E926" s="4">
        <f>(Table3[[#This Row],[Revenue Generated ($)]]-Table3[[#This Row],[Campaign Spend ($)]])/Table3[[#This Row],[Campaign Spend ($)]]</f>
        <v>3.5980308219178081</v>
      </c>
      <c r="F926" s="5">
        <f>Table3[[#This Row],[Campaign Spend ($)]]/Table3[[#This Row],[Engagements]]</f>
        <v>3.5861221983420323E-2</v>
      </c>
    </row>
    <row r="927" spans="1:6" x14ac:dyDescent="0.3">
      <c r="A927" t="s">
        <v>937</v>
      </c>
      <c r="B927" s="4">
        <f>Table3[[#This Row],[Engagements]]/Table3[[#This Row],[Impressions]]</f>
        <v>9.3110587563361172E-2</v>
      </c>
      <c r="C927" s="4">
        <f>Table3[[#This Row],[Clicks]]/Table3[[#This Row],[Impressions]]</f>
        <v>1.6596701649175413E-2</v>
      </c>
      <c r="D927" s="4">
        <f>Table3[[#This Row],[Conversions]]/Table3[[#This Row],[Clicks]]</f>
        <v>0.16780659870090764</v>
      </c>
      <c r="E927" s="4">
        <f>(Table3[[#This Row],[Revenue Generated ($)]]-Table3[[#This Row],[Campaign Spend ($)]])/Table3[[#This Row],[Campaign Spend ($)]]</f>
        <v>3.5980329270900149</v>
      </c>
      <c r="F927" s="5">
        <f>Table3[[#This Row],[Campaign Spend ($)]]/Table3[[#This Row],[Engagements]]</f>
        <v>3.5861064253948784E-2</v>
      </c>
    </row>
    <row r="928" spans="1:6" x14ac:dyDescent="0.3">
      <c r="A928" t="s">
        <v>938</v>
      </c>
      <c r="B928" s="4">
        <f>Table3[[#This Row],[Engagements]]/Table3[[#This Row],[Impressions]]</f>
        <v>9.3110825845100553E-2</v>
      </c>
      <c r="C928" s="4">
        <f>Table3[[#This Row],[Clicks]]/Table3[[#This Row],[Impressions]]</f>
        <v>1.6596776494080732E-2</v>
      </c>
      <c r="D928" s="4">
        <f>Table3[[#This Row],[Conversions]]/Table3[[#This Row],[Clicks]]</f>
        <v>0.16780680646270196</v>
      </c>
      <c r="E928" s="4">
        <f>(Table3[[#This Row],[Revenue Generated ($)]]-Table3[[#This Row],[Campaign Spend ($)]])/Table3[[#This Row],[Campaign Spend ($)]]</f>
        <v>3.5980350277659121</v>
      </c>
      <c r="F928" s="5">
        <f>Table3[[#This Row],[Campaign Spend ($)]]/Table3[[#This Row],[Engagements]]</f>
        <v>3.5860906862745096E-2</v>
      </c>
    </row>
    <row r="929" spans="1:6" x14ac:dyDescent="0.3">
      <c r="A929" t="s">
        <v>939</v>
      </c>
      <c r="B929" s="4">
        <f>Table3[[#This Row],[Engagements]]/Table3[[#This Row],[Impressions]]</f>
        <v>9.3111063617582104E-2</v>
      </c>
      <c r="C929" s="4">
        <f>Table3[[#This Row],[Clicks]]/Table3[[#This Row],[Impressions]]</f>
        <v>1.6596851179026859E-2</v>
      </c>
      <c r="D929" s="4">
        <f>Table3[[#This Row],[Conversions]]/Table3[[#This Row],[Clicks]]</f>
        <v>0.16780701377859811</v>
      </c>
      <c r="E929" s="4">
        <f>(Table3[[#This Row],[Revenue Generated ($)]]-Table3[[#This Row],[Campaign Spend ($)]])/Table3[[#This Row],[Campaign Spend ($)]]</f>
        <v>3.5980371239598892</v>
      </c>
      <c r="F929" s="5">
        <f>Table3[[#This Row],[Campaign Spend ($)]]/Table3[[#This Row],[Engagements]]</f>
        <v>3.5860749808722267E-2</v>
      </c>
    </row>
    <row r="930" spans="1:6" x14ac:dyDescent="0.3">
      <c r="A930" t="s">
        <v>940</v>
      </c>
      <c r="B930" s="4">
        <f>Table3[[#This Row],[Engagements]]/Table3[[#This Row],[Impressions]]</f>
        <v>9.3111300882436659E-2</v>
      </c>
      <c r="C930" s="4">
        <f>Table3[[#This Row],[Clicks]]/Table3[[#This Row],[Impressions]]</f>
        <v>1.6596925704526047E-2</v>
      </c>
      <c r="D930" s="4">
        <f>Table3[[#This Row],[Conversions]]/Table3[[#This Row],[Clicks]]</f>
        <v>0.16780722065003001</v>
      </c>
      <c r="E930" s="4">
        <f>(Table3[[#This Row],[Revenue Generated ($)]]-Table3[[#This Row],[Campaign Spend ($)]])/Table3[[#This Row],[Campaign Spend ($)]]</f>
        <v>3.5980392156862746</v>
      </c>
      <c r="F930" s="5">
        <f>Table3[[#This Row],[Campaign Spend ($)]]/Table3[[#This Row],[Engagements]]</f>
        <v>3.5860593090797921E-2</v>
      </c>
    </row>
    <row r="931" spans="1:6" x14ac:dyDescent="0.3">
      <c r="A931" t="s">
        <v>941</v>
      </c>
      <c r="B931" s="4">
        <f>Table3[[#This Row],[Engagements]]/Table3[[#This Row],[Impressions]]</f>
        <v>9.3111537641288128E-2</v>
      </c>
      <c r="C931" s="4">
        <f>Table3[[#This Row],[Clicks]]/Table3[[#This Row],[Impressions]]</f>
        <v>1.6597000071088362E-2</v>
      </c>
      <c r="D931" s="4">
        <f>Table3[[#This Row],[Conversions]]/Table3[[#This Row],[Clicks]]</f>
        <v>0.1678074270784255</v>
      </c>
      <c r="E931" s="4">
        <f>(Table3[[#This Row],[Revenue Generated ($)]]-Table3[[#This Row],[Campaign Spend ($)]])/Table3[[#This Row],[Campaign Spend ($)]]</f>
        <v>3.5980413029593357</v>
      </c>
      <c r="F931" s="5">
        <f>Table3[[#This Row],[Campaign Spend ($)]]/Table3[[#This Row],[Engagements]]</f>
        <v>3.5860436707894336E-2</v>
      </c>
    </row>
    <row r="932" spans="1:6" x14ac:dyDescent="0.3">
      <c r="A932" t="s">
        <v>942</v>
      </c>
      <c r="B932" s="4">
        <f>Table3[[#This Row],[Engagements]]/Table3[[#This Row],[Impressions]]</f>
        <v>9.3111773895753439E-2</v>
      </c>
      <c r="C932" s="4">
        <f>Table3[[#This Row],[Clicks]]/Table3[[#This Row],[Impressions]]</f>
        <v>1.6597074279221701E-2</v>
      </c>
      <c r="D932" s="4">
        <f>Table3[[#This Row],[Conversions]]/Table3[[#This Row],[Clicks]]</f>
        <v>0.16780763306520624</v>
      </c>
      <c r="E932" s="4">
        <f>(Table3[[#This Row],[Revenue Generated ($)]]-Table3[[#This Row],[Campaign Spend ($)]])/Table3[[#This Row],[Campaign Spend ($)]]</f>
        <v>3.5980433857932796</v>
      </c>
      <c r="F932" s="5">
        <f>Table3[[#This Row],[Campaign Spend ($)]]/Table3[[#This Row],[Engagements]]</f>
        <v>3.5860280658938377E-2</v>
      </c>
    </row>
    <row r="933" spans="1:6" x14ac:dyDescent="0.3">
      <c r="A933" t="s">
        <v>943</v>
      </c>
      <c r="B933" s="4">
        <f>Table3[[#This Row],[Engagements]]/Table3[[#This Row],[Impressions]]</f>
        <v>9.311200964744272E-2</v>
      </c>
      <c r="C933" s="4">
        <f>Table3[[#This Row],[Clicks]]/Table3[[#This Row],[Impressions]]</f>
        <v>1.6597148329431793E-2</v>
      </c>
      <c r="D933" s="4">
        <f>Table3[[#This Row],[Conversions]]/Table3[[#This Row],[Clicks]]</f>
        <v>0.16780783861178783</v>
      </c>
      <c r="E933" s="4">
        <f>(Table3[[#This Row],[Revenue Generated ($)]]-Table3[[#This Row],[Campaign Spend ($)]])/Table3[[#This Row],[Campaign Spend ($)]]</f>
        <v>3.5980454642022521</v>
      </c>
      <c r="F933" s="5">
        <f>Table3[[#This Row],[Campaign Spend ($)]]/Table3[[#This Row],[Engagements]]</f>
        <v>3.5860124942861497E-2</v>
      </c>
    </row>
    <row r="934" spans="1:6" x14ac:dyDescent="0.3">
      <c r="A934" t="s">
        <v>944</v>
      </c>
      <c r="B934" s="4">
        <f>Table3[[#This Row],[Engagements]]/Table3[[#This Row],[Impressions]]</f>
        <v>9.311224489795919E-2</v>
      </c>
      <c r="C934" s="4">
        <f>Table3[[#This Row],[Clicks]]/Table3[[#This Row],[Impressions]]</f>
        <v>1.6597222222222222E-2</v>
      </c>
      <c r="D934" s="4">
        <f>Table3[[#This Row],[Conversions]]/Table3[[#This Row],[Clicks]]</f>
        <v>0.16780804371957989</v>
      </c>
      <c r="E934" s="4">
        <f>(Table3[[#This Row],[Revenue Generated ($)]]-Table3[[#This Row],[Campaign Spend ($)]])/Table3[[#This Row],[Campaign Spend ($)]]</f>
        <v>3.5980475382003396</v>
      </c>
      <c r="F934" s="5">
        <f>Table3[[#This Row],[Campaign Spend ($)]]/Table3[[#This Row],[Engagements]]</f>
        <v>3.5859969558599693E-2</v>
      </c>
    </row>
    <row r="935" spans="1:6" x14ac:dyDescent="0.3">
      <c r="A935" t="s">
        <v>945</v>
      </c>
      <c r="B935" s="4">
        <f>Table3[[#This Row],[Engagements]]/Table3[[#This Row],[Impressions]]</f>
        <v>9.3112479648899266E-2</v>
      </c>
      <c r="C935" s="4">
        <f>Table3[[#This Row],[Clicks]]/Table3[[#This Row],[Impressions]]</f>
        <v>1.6597295958094428E-2</v>
      </c>
      <c r="D935" s="4">
        <f>Table3[[#This Row],[Conversions]]/Table3[[#This Row],[Clicks]]</f>
        <v>0.16780824838998593</v>
      </c>
      <c r="E935" s="4">
        <f>(Table3[[#This Row],[Revenue Generated ($)]]-Table3[[#This Row],[Campaign Spend ($)]])/Table3[[#This Row],[Campaign Spend ($)]]</f>
        <v>3.5980496078015687</v>
      </c>
      <c r="F935" s="5">
        <f>Table3[[#This Row],[Campaign Spend ($)]]/Table3[[#This Row],[Engagements]]</f>
        <v>3.5859814505093505E-2</v>
      </c>
    </row>
    <row r="936" spans="1:6" x14ac:dyDescent="0.3">
      <c r="A936" t="s">
        <v>946</v>
      </c>
      <c r="B936" s="4">
        <f>Table3[[#This Row],[Engagements]]/Table3[[#This Row],[Impressions]]</f>
        <v>9.3112713901852634E-2</v>
      </c>
      <c r="C936" s="4">
        <f>Table3[[#This Row],[Clicks]]/Table3[[#This Row],[Impressions]]</f>
        <v>1.6597369537547729E-2</v>
      </c>
      <c r="D936" s="4">
        <f>Table3[[#This Row],[Conversions]]/Table3[[#This Row],[Clicks]]</f>
        <v>0.16780845262440355</v>
      </c>
      <c r="E936" s="4">
        <f>(Table3[[#This Row],[Revenue Generated ($)]]-Table3[[#This Row],[Campaign Spend ($)]])/Table3[[#This Row],[Campaign Spend ($)]]</f>
        <v>3.5980516730199068</v>
      </c>
      <c r="F936" s="5">
        <f>Table3[[#This Row],[Campaign Spend ($)]]/Table3[[#This Row],[Engagements]]</f>
        <v>3.5859659781287974E-2</v>
      </c>
    </row>
    <row r="937" spans="1:6" x14ac:dyDescent="0.3">
      <c r="A937" t="s">
        <v>947</v>
      </c>
      <c r="B937" s="4">
        <f>Table3[[#This Row],[Engagements]]/Table3[[#This Row],[Impressions]]</f>
        <v>9.3112947658402209E-2</v>
      </c>
      <c r="C937" s="4">
        <f>Table3[[#This Row],[Clicks]]/Table3[[#This Row],[Impressions]]</f>
        <v>1.6597442961079324E-2</v>
      </c>
      <c r="D937" s="4">
        <f>Table3[[#This Row],[Conversions]]/Table3[[#This Row],[Clicks]]</f>
        <v>0.16780865642422438</v>
      </c>
      <c r="E937" s="4">
        <f>(Table3[[#This Row],[Revenue Generated ($)]]-Table3[[#This Row],[Campaign Spend ($)]])/Table3[[#This Row],[Campaign Spend ($)]]</f>
        <v>3.5980537338692615</v>
      </c>
      <c r="F937" s="5">
        <f>Table3[[#This Row],[Campaign Spend ($)]]/Table3[[#This Row],[Engagements]]</f>
        <v>3.5859505386132605E-2</v>
      </c>
    </row>
    <row r="938" spans="1:6" x14ac:dyDescent="0.3">
      <c r="A938" t="s">
        <v>948</v>
      </c>
      <c r="B938" s="4">
        <f>Table3[[#This Row],[Engagements]]/Table3[[#This Row],[Impressions]]</f>
        <v>9.3113180920124189E-2</v>
      </c>
      <c r="C938" s="4">
        <f>Table3[[#This Row],[Clicks]]/Table3[[#This Row],[Impressions]]</f>
        <v>1.6597516229184307E-2</v>
      </c>
      <c r="D938" s="4">
        <f>Table3[[#This Row],[Conversions]]/Table3[[#This Row],[Clicks]]</f>
        <v>0.16780885979083413</v>
      </c>
      <c r="E938" s="4">
        <f>(Table3[[#This Row],[Revenue Generated ($)]]-Table3[[#This Row],[Campaign Spend ($)]])/Table3[[#This Row],[Campaign Spend ($)]]</f>
        <v>3.5980557903634827</v>
      </c>
      <c r="F938" s="5">
        <f>Table3[[#This Row],[Campaign Spend ($)]]/Table3[[#This Row],[Engagements]]</f>
        <v>3.5859351318581388E-2</v>
      </c>
    </row>
    <row r="939" spans="1:6" x14ac:dyDescent="0.3">
      <c r="A939" t="s">
        <v>949</v>
      </c>
      <c r="B939" s="4">
        <f>Table3[[#This Row],[Engagements]]/Table3[[#This Row],[Impressions]]</f>
        <v>9.3113413688588151E-2</v>
      </c>
      <c r="C939" s="4">
        <f>Table3[[#This Row],[Clicks]]/Table3[[#This Row],[Impressions]]</f>
        <v>1.6597589342355678E-2</v>
      </c>
      <c r="D939" s="4">
        <f>Table3[[#This Row],[Conversions]]/Table3[[#This Row],[Clicks]]</f>
        <v>0.16780906272561261</v>
      </c>
      <c r="E939" s="4">
        <f>(Table3[[#This Row],[Revenue Generated ($)]]-Table3[[#This Row],[Campaign Spend ($)]])/Table3[[#This Row],[Campaign Spend ($)]]</f>
        <v>3.5980578425163605</v>
      </c>
      <c r="F939" s="5">
        <f>Table3[[#This Row],[Campaign Spend ($)]]/Table3[[#This Row],[Engagements]]</f>
        <v>3.5859197577592733E-2</v>
      </c>
    </row>
    <row r="940" spans="1:6" x14ac:dyDescent="0.3">
      <c r="A940" t="s">
        <v>950</v>
      </c>
      <c r="B940" s="4">
        <f>Table3[[#This Row],[Engagements]]/Table3[[#This Row],[Impressions]]</f>
        <v>9.3113645965356998E-2</v>
      </c>
      <c r="C940" s="4">
        <f>Table3[[#This Row],[Clicks]]/Table3[[#This Row],[Impressions]]</f>
        <v>1.6597662301084355E-2</v>
      </c>
      <c r="D940" s="4">
        <f>Table3[[#This Row],[Conversions]]/Table3[[#This Row],[Clicks]]</f>
        <v>0.16780926522993381</v>
      </c>
      <c r="E940" s="4">
        <f>(Table3[[#This Row],[Revenue Generated ($)]]-Table3[[#This Row],[Campaign Spend ($)]])/Table3[[#This Row],[Campaign Spend ($)]]</f>
        <v>3.5980598903416281</v>
      </c>
      <c r="F940" s="5">
        <f>Table3[[#This Row],[Campaign Spend ($)]]/Table3[[#This Row],[Engagements]]</f>
        <v>3.5859044162129462E-2</v>
      </c>
    </row>
    <row r="941" spans="1:6" x14ac:dyDescent="0.3">
      <c r="A941" t="s">
        <v>951</v>
      </c>
      <c r="B941" s="4">
        <f>Table3[[#This Row],[Engagements]]/Table3[[#This Row],[Impressions]]</f>
        <v>9.3113877751987054E-2</v>
      </c>
      <c r="C941" s="4">
        <f>Table3[[#This Row],[Clicks]]/Table3[[#This Row],[Impressions]]</f>
        <v>1.6597735105859181E-2</v>
      </c>
      <c r="D941" s="4">
        <f>Table3[[#This Row],[Conversions]]/Table3[[#This Row],[Clicks]]</f>
        <v>0.16780946730516591</v>
      </c>
      <c r="E941" s="4">
        <f>(Table3[[#This Row],[Revenue Generated ($)]]-Table3[[#This Row],[Campaign Spend ($)]])/Table3[[#This Row],[Campaign Spend ($)]]</f>
        <v>3.5980619338529598</v>
      </c>
      <c r="F941" s="5">
        <f>Table3[[#This Row],[Campaign Spend ($)]]/Table3[[#This Row],[Engagements]]</f>
        <v>3.5858891071158784E-2</v>
      </c>
    </row>
    <row r="942" spans="1:6" x14ac:dyDescent="0.3">
      <c r="A942" t="s">
        <v>952</v>
      </c>
      <c r="B942" s="4">
        <f>Table3[[#This Row],[Engagements]]/Table3[[#This Row],[Impressions]]</f>
        <v>9.3114109050028107E-2</v>
      </c>
      <c r="C942" s="4">
        <f>Table3[[#This Row],[Clicks]]/Table3[[#This Row],[Impressions]]</f>
        <v>1.6597807757166946E-2</v>
      </c>
      <c r="D942" s="4">
        <f>Table3[[#This Row],[Conversions]]/Table3[[#This Row],[Clicks]]</f>
        <v>0.16780966895267124</v>
      </c>
      <c r="E942" s="4">
        <f>(Table3[[#This Row],[Revenue Generated ($)]]-Table3[[#This Row],[Campaign Spend ($)]])/Table3[[#This Row],[Campaign Spend ($)]]</f>
        <v>3.5980639730639732</v>
      </c>
      <c r="F942" s="5">
        <f>Table3[[#This Row],[Campaign Spend ($)]]/Table3[[#This Row],[Engagements]]</f>
        <v>3.5858738303652278E-2</v>
      </c>
    </row>
    <row r="943" spans="1:6" x14ac:dyDescent="0.3">
      <c r="A943" t="s">
        <v>953</v>
      </c>
      <c r="B943" s="4">
        <f>Table3[[#This Row],[Engagements]]/Table3[[#This Row],[Impressions]]</f>
        <v>9.3114339861023368E-2</v>
      </c>
      <c r="C943" s="4">
        <f>Table3[[#This Row],[Clicks]]/Table3[[#This Row],[Impressions]]</f>
        <v>1.6597880255492383E-2</v>
      </c>
      <c r="D943" s="4">
        <f>Table3[[#This Row],[Conversions]]/Table3[[#This Row],[Clicks]]</f>
        <v>0.16780987017380641</v>
      </c>
      <c r="E943" s="4">
        <f>(Table3[[#This Row],[Revenue Generated ($)]]-Table3[[#This Row],[Campaign Spend ($)]])/Table3[[#This Row],[Campaign Spend ($)]]</f>
        <v>3.5980660079882281</v>
      </c>
      <c r="F943" s="5">
        <f>Table3[[#This Row],[Campaign Spend ($)]]/Table3[[#This Row],[Engagements]]</f>
        <v>3.5858585858585861E-2</v>
      </c>
    </row>
    <row r="944" spans="1:6" x14ac:dyDescent="0.3">
      <c r="A944" t="s">
        <v>954</v>
      </c>
      <c r="B944" s="4">
        <f>Table3[[#This Row],[Engagements]]/Table3[[#This Row],[Impressions]]</f>
        <v>9.3114570186509607E-2</v>
      </c>
      <c r="C944" s="4">
        <f>Table3[[#This Row],[Clicks]]/Table3[[#This Row],[Impressions]]</f>
        <v>1.6597952601318189E-2</v>
      </c>
      <c r="D944" s="4">
        <f>Table3[[#This Row],[Conversions]]/Table3[[#This Row],[Clicks]]</f>
        <v>0.16781007096992226</v>
      </c>
      <c r="E944" s="4">
        <f>(Table3[[#This Row],[Revenue Generated ($)]]-Table3[[#This Row],[Campaign Spend ($)]])/Table3[[#This Row],[Campaign Spend ($)]]</f>
        <v>3.5980680386392274</v>
      </c>
      <c r="F944" s="5">
        <f>Table3[[#This Row],[Campaign Spend ($)]]/Table3[[#This Row],[Engagements]]</f>
        <v>3.5858433734939757E-2</v>
      </c>
    </row>
    <row r="945" spans="1:6" x14ac:dyDescent="0.3">
      <c r="A945" t="s">
        <v>955</v>
      </c>
      <c r="B945" s="4">
        <f>Table3[[#This Row],[Engagements]]/Table3[[#This Row],[Impressions]]</f>
        <v>9.3114800028017086E-2</v>
      </c>
      <c r="C945" s="4">
        <f>Table3[[#This Row],[Clicks]]/Table3[[#This Row],[Impressions]]</f>
        <v>1.6598024795125028E-2</v>
      </c>
      <c r="D945" s="4">
        <f>Table3[[#This Row],[Conversions]]/Table3[[#This Row],[Clicks]]</f>
        <v>0.16781027134236401</v>
      </c>
      <c r="E945" s="4">
        <f>(Table3[[#This Row],[Revenue Generated ($)]]-Table3[[#This Row],[Campaign Spend ($)]])/Table3[[#This Row],[Campaign Spend ($)]]</f>
        <v>3.5980700650304174</v>
      </c>
      <c r="F945" s="5">
        <f>Table3[[#This Row],[Campaign Spend ($)]]/Table3[[#This Row],[Engagements]]</f>
        <v>3.5858281931698509E-2</v>
      </c>
    </row>
    <row r="946" spans="1:6" x14ac:dyDescent="0.3">
      <c r="A946" t="s">
        <v>956</v>
      </c>
      <c r="B946" s="4">
        <f>Table3[[#This Row],[Engagements]]/Table3[[#This Row],[Impressions]]</f>
        <v>9.3115029387069684E-2</v>
      </c>
      <c r="C946" s="4">
        <f>Table3[[#This Row],[Clicks]]/Table3[[#This Row],[Impressions]]</f>
        <v>1.6598096837391548E-2</v>
      </c>
      <c r="D946" s="4">
        <f>Table3[[#This Row],[Conversions]]/Table3[[#This Row],[Clicks]]</f>
        <v>0.16781047129247112</v>
      </c>
      <c r="E946" s="4">
        <f>(Table3[[#This Row],[Revenue Generated ($)]]-Table3[[#This Row],[Campaign Spend ($)]])/Table3[[#This Row],[Campaign Spend ($)]]</f>
        <v>3.5980720871751886</v>
      </c>
      <c r="F946" s="5">
        <f>Table3[[#This Row],[Campaign Spend ($)]]/Table3[[#This Row],[Engagements]]</f>
        <v>3.5858130447850918E-2</v>
      </c>
    </row>
    <row r="947" spans="1:6" x14ac:dyDescent="0.3">
      <c r="A947" t="s">
        <v>957</v>
      </c>
      <c r="B947" s="4">
        <f>Table3[[#This Row],[Engagements]]/Table3[[#This Row],[Impressions]]</f>
        <v>9.311525826518488E-2</v>
      </c>
      <c r="C947" s="4">
        <f>Table3[[#This Row],[Clicks]]/Table3[[#This Row],[Impressions]]</f>
        <v>1.6598168728594393E-2</v>
      </c>
      <c r="D947" s="4">
        <f>Table3[[#This Row],[Conversions]]/Table3[[#This Row],[Clicks]]</f>
        <v>0.16781067082157747</v>
      </c>
      <c r="E947" s="4">
        <f>(Table3[[#This Row],[Revenue Generated ($)]]-Table3[[#This Row],[Campaign Spend ($)]])/Table3[[#This Row],[Campaign Spend ($)]]</f>
        <v>3.5980741050868748</v>
      </c>
      <c r="F947" s="5">
        <f>Table3[[#This Row],[Campaign Spend ($)]]/Table3[[#This Row],[Engagements]]</f>
        <v>3.5857979282390033E-2</v>
      </c>
    </row>
    <row r="948" spans="1:6" x14ac:dyDescent="0.3">
      <c r="A948" t="s">
        <v>958</v>
      </c>
      <c r="B948" s="4">
        <f>Table3[[#This Row],[Engagements]]/Table3[[#This Row],[Impressions]]</f>
        <v>9.3115486663873759E-2</v>
      </c>
      <c r="C948" s="4">
        <f>Table3[[#This Row],[Clicks]]/Table3[[#This Row],[Impressions]]</f>
        <v>1.6598240469208211E-2</v>
      </c>
      <c r="D948" s="4">
        <f>Table3[[#This Row],[Conversions]]/Table3[[#This Row],[Clicks]]</f>
        <v>0.16781086993101127</v>
      </c>
      <c r="E948" s="4">
        <f>(Table3[[#This Row],[Revenue Generated ($)]]-Table3[[#This Row],[Campaign Spend ($)]])/Table3[[#This Row],[Campaign Spend ($)]]</f>
        <v>3.5980761187787538</v>
      </c>
      <c r="F948" s="5">
        <f>Table3[[#This Row],[Campaign Spend ($)]]/Table3[[#This Row],[Engagements]]</f>
        <v>3.5857828434313135E-2</v>
      </c>
    </row>
    <row r="949" spans="1:6" x14ac:dyDescent="0.3">
      <c r="A949" t="s">
        <v>959</v>
      </c>
      <c r="B949" s="4">
        <f>Table3[[#This Row],[Engagements]]/Table3[[#This Row],[Impressions]]</f>
        <v>9.3115714584641143E-2</v>
      </c>
      <c r="C949" s="4">
        <f>Table3[[#This Row],[Clicks]]/Table3[[#This Row],[Impressions]]</f>
        <v>1.6598312059705658E-2</v>
      </c>
      <c r="D949" s="4">
        <f>Table3[[#This Row],[Conversions]]/Table3[[#This Row],[Clicks]]</f>
        <v>0.16781106862209522</v>
      </c>
      <c r="E949" s="4">
        <f>(Table3[[#This Row],[Revenue Generated ($)]]-Table3[[#This Row],[Campaign Spend ($)]])/Table3[[#This Row],[Campaign Spend ($)]]</f>
        <v>3.5980781282640484</v>
      </c>
      <c r="F949" s="5">
        <f>Table3[[#This Row],[Campaign Spend ($)]]/Table3[[#This Row],[Engagements]]</f>
        <v>3.5857677902621725E-2</v>
      </c>
    </row>
    <row r="950" spans="1:6" x14ac:dyDescent="0.3">
      <c r="A950" t="s">
        <v>960</v>
      </c>
      <c r="B950" s="4">
        <f>Table3[[#This Row],[Engagements]]/Table3[[#This Row],[Impressions]]</f>
        <v>9.3115942028985502E-2</v>
      </c>
      <c r="C950" s="4">
        <f>Table3[[#This Row],[Clicks]]/Table3[[#This Row],[Impressions]]</f>
        <v>1.6598383500557413E-2</v>
      </c>
      <c r="D950" s="4">
        <f>Table3[[#This Row],[Conversions]]/Table3[[#This Row],[Clicks]]</f>
        <v>0.16781126689614642</v>
      </c>
      <c r="E950" s="4">
        <f>(Table3[[#This Row],[Revenue Generated ($)]]-Table3[[#This Row],[Campaign Spend ($)]])/Table3[[#This Row],[Campaign Spend ($)]]</f>
        <v>3.5980801335559267</v>
      </c>
      <c r="F950" s="5">
        <f>Table3[[#This Row],[Campaign Spend ($)]]/Table3[[#This Row],[Engagements]]</f>
        <v>3.5857527686321458E-2</v>
      </c>
    </row>
    <row r="951" spans="1:6" x14ac:dyDescent="0.3">
      <c r="A951" t="s">
        <v>961</v>
      </c>
      <c r="B951" s="4">
        <f>Table3[[#This Row],[Engagements]]/Table3[[#This Row],[Impressions]]</f>
        <v>9.3116168998399113E-2</v>
      </c>
      <c r="C951" s="4">
        <f>Table3[[#This Row],[Clicks]]/Table3[[#This Row],[Impressions]]</f>
        <v>1.6598454792232199E-2</v>
      </c>
      <c r="D951" s="4">
        <f>Table3[[#This Row],[Conversions]]/Table3[[#This Row],[Clicks]]</f>
        <v>0.16781146475447645</v>
      </c>
      <c r="E951" s="4">
        <f>(Table3[[#This Row],[Revenue Generated ($)]]-Table3[[#This Row],[Campaign Spend ($)]])/Table3[[#This Row],[Campaign Spend ($)]]</f>
        <v>3.5980821346675005</v>
      </c>
      <c r="F951" s="5">
        <f>Table3[[#This Row],[Campaign Spend ($)]]/Table3[[#This Row],[Engagements]]</f>
        <v>3.5857377784422183E-2</v>
      </c>
    </row>
    <row r="952" spans="1:6" x14ac:dyDescent="0.3">
      <c r="A952" t="s">
        <v>962</v>
      </c>
      <c r="B952" s="4">
        <f>Table3[[#This Row],[Engagements]]/Table3[[#This Row],[Impressions]]</f>
        <v>9.3116395494367954E-2</v>
      </c>
      <c r="C952" s="4">
        <f>Table3[[#This Row],[Clicks]]/Table3[[#This Row],[Impressions]]</f>
        <v>1.6598525935196774E-2</v>
      </c>
      <c r="D952" s="4">
        <f>Table3[[#This Row],[Conversions]]/Table3[[#This Row],[Clicks]]</f>
        <v>0.16781166219839141</v>
      </c>
      <c r="E952" s="4">
        <f>(Table3[[#This Row],[Revenue Generated ($)]]-Table3[[#This Row],[Campaign Spend ($)]])/Table3[[#This Row],[Campaign Spend ($)]]</f>
        <v>3.5980841316118286</v>
      </c>
      <c r="F952" s="5">
        <f>Table3[[#This Row],[Campaign Spend ($)]]/Table3[[#This Row],[Engagements]]</f>
        <v>3.5857228195937875E-2</v>
      </c>
    </row>
    <row r="953" spans="1:6" x14ac:dyDescent="0.3">
      <c r="A953" t="s">
        <v>963</v>
      </c>
      <c r="B953" s="4">
        <f>Table3[[#This Row],[Engagements]]/Table3[[#This Row],[Impressions]]</f>
        <v>9.3116621518371884E-2</v>
      </c>
      <c r="C953" s="4">
        <f>Table3[[#This Row],[Clicks]]/Table3[[#This Row],[Impressions]]</f>
        <v>1.6598596929915953E-2</v>
      </c>
      <c r="D953" s="4">
        <f>Table3[[#This Row],[Conversions]]/Table3[[#This Row],[Clicks]]</f>
        <v>0.16781185922919195</v>
      </c>
      <c r="E953" s="4">
        <f>(Table3[[#This Row],[Revenue Generated ($)]]-Table3[[#This Row],[Campaign Spend ($)]])/Table3[[#This Row],[Campaign Spend ($)]]</f>
        <v>3.598086124401914</v>
      </c>
      <c r="F953" s="5">
        <f>Table3[[#This Row],[Campaign Spend ($)]]/Table3[[#This Row],[Engagements]]</f>
        <v>3.5857078919886619E-2</v>
      </c>
    </row>
    <row r="954" spans="1:6" x14ac:dyDescent="0.3">
      <c r="A954" t="s">
        <v>964</v>
      </c>
      <c r="B954" s="4">
        <f>Table3[[#This Row],[Engagements]]/Table3[[#This Row],[Impressions]]</f>
        <v>9.3116847071884543E-2</v>
      </c>
      <c r="C954" s="4">
        <f>Table3[[#This Row],[Clicks]]/Table3[[#This Row],[Impressions]]</f>
        <v>1.6598667776852621E-2</v>
      </c>
      <c r="D954" s="4">
        <f>Table3[[#This Row],[Conversions]]/Table3[[#This Row],[Clicks]]</f>
        <v>0.16781205584817324</v>
      </c>
      <c r="E954" s="4">
        <f>(Table3[[#This Row],[Revenue Generated ($)]]-Table3[[#This Row],[Campaign Spend ($)]])/Table3[[#This Row],[Campaign Spend ($)]]</f>
        <v>3.5980881130507067</v>
      </c>
      <c r="F954" s="5">
        <f>Table3[[#This Row],[Campaign Spend ($)]]/Table3[[#This Row],[Engagements]]</f>
        <v>3.5856929955290613E-2</v>
      </c>
    </row>
    <row r="955" spans="1:6" x14ac:dyDescent="0.3">
      <c r="A955" t="s">
        <v>965</v>
      </c>
      <c r="B955" s="4">
        <f>Table3[[#This Row],[Engagements]]/Table3[[#This Row],[Impressions]]</f>
        <v>9.3117072156373465E-2</v>
      </c>
      <c r="C955" s="4">
        <f>Table3[[#This Row],[Clicks]]/Table3[[#This Row],[Impressions]]</f>
        <v>1.6598738476467735E-2</v>
      </c>
      <c r="D955" s="4">
        <f>Table3[[#This Row],[Conversions]]/Table3[[#This Row],[Clicks]]</f>
        <v>0.16781225205662506</v>
      </c>
      <c r="E955" s="4">
        <f>(Table3[[#This Row],[Revenue Generated ($)]]-Table3[[#This Row],[Campaign Spend ($)]])/Table3[[#This Row],[Campaign Spend ($)]]</f>
        <v>3.5980900975711023</v>
      </c>
      <c r="F955" s="5">
        <f>Table3[[#This Row],[Campaign Spend ($)]]/Table3[[#This Row],[Engagements]]</f>
        <v>3.5856781301176123E-2</v>
      </c>
    </row>
    <row r="956" spans="1:6" x14ac:dyDescent="0.3">
      <c r="A956" t="s">
        <v>966</v>
      </c>
      <c r="B956" s="4">
        <f>Table3[[#This Row],[Engagements]]/Table3[[#This Row],[Impressions]]</f>
        <v>9.3117296773300093E-2</v>
      </c>
      <c r="C956" s="4">
        <f>Table3[[#This Row],[Clicks]]/Table3[[#This Row],[Impressions]]</f>
        <v>1.659880902922033E-2</v>
      </c>
      <c r="D956" s="4">
        <f>Table3[[#This Row],[Conversions]]/Table3[[#This Row],[Clicks]]</f>
        <v>0.1678124478558318</v>
      </c>
      <c r="E956" s="4">
        <f>(Table3[[#This Row],[Revenue Generated ($)]]-Table3[[#This Row],[Campaign Spend ($)]])/Table3[[#This Row],[Campaign Spend ($)]]</f>
        <v>3.5980920779759438</v>
      </c>
      <c r="F956" s="5">
        <f>Table3[[#This Row],[Campaign Spend ($)]]/Table3[[#This Row],[Engagements]]</f>
        <v>3.5856632956573466E-2</v>
      </c>
    </row>
    <row r="957" spans="1:6" x14ac:dyDescent="0.3">
      <c r="A957" t="s">
        <v>967</v>
      </c>
      <c r="B957" s="4">
        <f>Table3[[#This Row],[Engagements]]/Table3[[#This Row],[Impressions]]</f>
        <v>9.3117520924119804E-2</v>
      </c>
      <c r="C957" s="4">
        <f>Table3[[#This Row],[Clicks]]/Table3[[#This Row],[Impressions]]</f>
        <v>1.6598879435567544E-2</v>
      </c>
      <c r="D957" s="4">
        <f>Table3[[#This Row],[Conversions]]/Table3[[#This Row],[Clicks]]</f>
        <v>0.16781264324707254</v>
      </c>
      <c r="E957" s="4">
        <f>(Table3[[#This Row],[Revenue Generated ($)]]-Table3[[#This Row],[Campaign Spend ($)]])/Table3[[#This Row],[Campaign Spend ($)]]</f>
        <v>3.5980940542780195</v>
      </c>
      <c r="F957" s="5">
        <f>Table3[[#This Row],[Campaign Spend ($)]]/Table3[[#This Row],[Engagements]]</f>
        <v>3.5856484920517011E-2</v>
      </c>
    </row>
    <row r="958" spans="1:6" x14ac:dyDescent="0.3">
      <c r="A958" t="s">
        <v>968</v>
      </c>
      <c r="B958" s="4">
        <f>Table3[[#This Row],[Engagements]]/Table3[[#This Row],[Impressions]]</f>
        <v>9.3117744610281925E-2</v>
      </c>
      <c r="C958" s="4">
        <f>Table3[[#This Row],[Clicks]]/Table3[[#This Row],[Impressions]]</f>
        <v>1.6598949695964621E-2</v>
      </c>
      <c r="D958" s="4">
        <f>Table3[[#This Row],[Conversions]]/Table3[[#This Row],[Clicks]]</f>
        <v>0.16781283823162102</v>
      </c>
      <c r="E958" s="4">
        <f>(Table3[[#This Row],[Revenue Generated ($)]]-Table3[[#This Row],[Campaign Spend ($)]])/Table3[[#This Row],[Campaign Spend ($)]]</f>
        <v>3.5980960264900661</v>
      </c>
      <c r="F958" s="5">
        <f>Table3[[#This Row],[Campaign Spend ($)]]/Table3[[#This Row],[Engagements]]</f>
        <v>3.5856337192045118E-2</v>
      </c>
    </row>
    <row r="959" spans="1:6" x14ac:dyDescent="0.3">
      <c r="A959" t="s">
        <v>969</v>
      </c>
      <c r="B959" s="4">
        <f>Table3[[#This Row],[Engagements]]/Table3[[#This Row],[Impressions]]</f>
        <v>9.3117967833229787E-2</v>
      </c>
      <c r="C959" s="4">
        <f>Table3[[#This Row],[Clicks]]/Table3[[#This Row],[Impressions]]</f>
        <v>1.6599019810864913E-2</v>
      </c>
      <c r="D959" s="4">
        <f>Table3[[#This Row],[Conversions]]/Table3[[#This Row],[Clicks]]</f>
        <v>0.16781303281074561</v>
      </c>
      <c r="E959" s="4">
        <f>(Table3[[#This Row],[Revenue Generated ($)]]-Table3[[#This Row],[Campaign Spend ($)]])/Table3[[#This Row],[Campaign Spend ($)]]</f>
        <v>3.5980979946247675</v>
      </c>
      <c r="F959" s="5">
        <f>Table3[[#This Row],[Campaign Spend ($)]]/Table3[[#This Row],[Engagements]]</f>
        <v>3.585618977020015E-2</v>
      </c>
    </row>
    <row r="960" spans="1:6" x14ac:dyDescent="0.3">
      <c r="A960" t="s">
        <v>970</v>
      </c>
      <c r="B960" s="4">
        <f>Table3[[#This Row],[Engagements]]/Table3[[#This Row],[Impressions]]</f>
        <v>9.3118190594400768E-2</v>
      </c>
      <c r="C960" s="4">
        <f>Table3[[#This Row],[Clicks]]/Table3[[#This Row],[Impressions]]</f>
        <v>1.6599089780719899E-2</v>
      </c>
      <c r="D960" s="4">
        <f>Table3[[#This Row],[Conversions]]/Table3[[#This Row],[Clicks]]</f>
        <v>0.16781322698570955</v>
      </c>
      <c r="E960" s="4">
        <f>(Table3[[#This Row],[Revenue Generated ($)]]-Table3[[#This Row],[Campaign Spend ($)]])/Table3[[#This Row],[Campaign Spend ($)]]</f>
        <v>3.5980999586947542</v>
      </c>
      <c r="F960" s="5">
        <f>Table3[[#This Row],[Campaign Spend ($)]]/Table3[[#This Row],[Engagements]]</f>
        <v>3.5856042654028433E-2</v>
      </c>
    </row>
    <row r="961" spans="1:6" x14ac:dyDescent="0.3">
      <c r="A961" t="s">
        <v>971</v>
      </c>
      <c r="B961" s="4">
        <f>Table3[[#This Row],[Engagements]]/Table3[[#This Row],[Impressions]]</f>
        <v>9.311841289522628E-2</v>
      </c>
      <c r="C961" s="4">
        <f>Table3[[#This Row],[Clicks]]/Table3[[#This Row],[Impressions]]</f>
        <v>1.6599159605979196E-2</v>
      </c>
      <c r="D961" s="4">
        <f>Table3[[#This Row],[Conversions]]/Table3[[#This Row],[Clicks]]</f>
        <v>0.16781342075777067</v>
      </c>
      <c r="E961" s="4">
        <f>(Table3[[#This Row],[Revenue Generated ($)]]-Table3[[#This Row],[Campaign Spend ($)]])/Table3[[#This Row],[Campaign Spend ($)]]</f>
        <v>3.5981019187126058</v>
      </c>
      <c r="F961" s="5">
        <f>Table3[[#This Row],[Campaign Spend ($)]]/Table3[[#This Row],[Engagements]]</f>
        <v>3.5855895842580261E-2</v>
      </c>
    </row>
    <row r="962" spans="1:6" x14ac:dyDescent="0.3">
      <c r="A962" t="s">
        <v>972</v>
      </c>
      <c r="B962" s="4">
        <f>Table3[[#This Row],[Engagements]]/Table3[[#This Row],[Impressions]]</f>
        <v>9.3118634737131847E-2</v>
      </c>
      <c r="C962" s="4">
        <f>Table3[[#This Row],[Clicks]]/Table3[[#This Row],[Impressions]]</f>
        <v>1.659922928709056E-2</v>
      </c>
      <c r="D962" s="4">
        <f>Table3[[#This Row],[Conversions]]/Table3[[#This Row],[Clicks]]</f>
        <v>0.16781361412818174</v>
      </c>
      <c r="E962" s="4">
        <f>(Table3[[#This Row],[Revenue Generated ($)]]-Table3[[#This Row],[Campaign Spend ($)]])/Table3[[#This Row],[Campaign Spend ($)]]</f>
        <v>3.5981038746908491</v>
      </c>
      <c r="F962" s="5">
        <f>Table3[[#This Row],[Campaign Spend ($)]]/Table3[[#This Row],[Engagements]]</f>
        <v>3.5855749334909842E-2</v>
      </c>
    </row>
    <row r="963" spans="1:6" x14ac:dyDescent="0.3">
      <c r="A963" t="s">
        <v>973</v>
      </c>
      <c r="B963" s="4">
        <f>Table3[[#This Row],[Engagements]]/Table3[[#This Row],[Impressions]]</f>
        <v>9.3118856121537086E-2</v>
      </c>
      <c r="C963" s="4">
        <f>Table3[[#This Row],[Clicks]]/Table3[[#This Row],[Impressions]]</f>
        <v>1.6599298824499897E-2</v>
      </c>
      <c r="D963" s="4">
        <f>Table3[[#This Row],[Conversions]]/Table3[[#This Row],[Clicks]]</f>
        <v>0.16781380709819024</v>
      </c>
      <c r="E963" s="4">
        <f>(Table3[[#This Row],[Revenue Generated ($)]]-Table3[[#This Row],[Campaign Spend ($)]])/Table3[[#This Row],[Campaign Spend ($)]]</f>
        <v>3.5981058266419601</v>
      </c>
      <c r="F963" s="5">
        <f>Table3[[#This Row],[Campaign Spend ($)]]/Table3[[#This Row],[Engagements]]</f>
        <v>3.5855603130075298E-2</v>
      </c>
    </row>
    <row r="964" spans="1:6" x14ac:dyDescent="0.3">
      <c r="A964" t="s">
        <v>974</v>
      </c>
      <c r="B964" s="4">
        <f>Table3[[#This Row],[Engagements]]/Table3[[#This Row],[Impressions]]</f>
        <v>9.3119077049855795E-2</v>
      </c>
      <c r="C964" s="4">
        <f>Table3[[#This Row],[Clicks]]/Table3[[#This Row],[Impressions]]</f>
        <v>1.6599368218651284E-2</v>
      </c>
      <c r="D964" s="4">
        <f>Table3[[#This Row],[Conversions]]/Table3[[#This Row],[Clicks]]</f>
        <v>0.16781399966903857</v>
      </c>
      <c r="E964" s="4">
        <f>(Table3[[#This Row],[Revenue Generated ($)]]-Table3[[#This Row],[Campaign Spend ($)]])/Table3[[#This Row],[Campaign Spend ($)]]</f>
        <v>3.5981077745783629</v>
      </c>
      <c r="F964" s="5">
        <f>Table3[[#This Row],[Campaign Spend ($)]]/Table3[[#This Row],[Engagements]]</f>
        <v>3.5855457227138642E-2</v>
      </c>
    </row>
    <row r="965" spans="1:6" x14ac:dyDescent="0.3">
      <c r="A965" t="s">
        <v>975</v>
      </c>
      <c r="B965" s="4">
        <f>Table3[[#This Row],[Engagements]]/Table3[[#This Row],[Impressions]]</f>
        <v>9.3119297523495917E-2</v>
      </c>
      <c r="C965" s="4">
        <f>Table3[[#This Row],[Clicks]]/Table3[[#This Row],[Impressions]]</f>
        <v>1.6599437469986964E-2</v>
      </c>
      <c r="D965" s="4">
        <f>Table3[[#This Row],[Conversions]]/Table3[[#This Row],[Clicks]]</f>
        <v>0.16781419184196389</v>
      </c>
      <c r="E965" s="4">
        <f>(Table3[[#This Row],[Revenue Generated ($)]]-Table3[[#This Row],[Campaign Spend ($)]])/Table3[[#This Row],[Campaign Spend ($)]]</f>
        <v>3.5981097185124304</v>
      </c>
      <c r="F965" s="5">
        <f>Table3[[#This Row],[Campaign Spend ($)]]/Table3[[#This Row],[Engagements]]</f>
        <v>3.585531162516576E-2</v>
      </c>
    </row>
    <row r="966" spans="1:6" x14ac:dyDescent="0.3">
      <c r="A966" t="s">
        <v>976</v>
      </c>
      <c r="B966" s="4">
        <f>Table3[[#This Row],[Engagements]]/Table3[[#This Row],[Impressions]]</f>
        <v>9.3119517543859651E-2</v>
      </c>
      <c r="C966" s="4">
        <f>Table3[[#This Row],[Clicks]]/Table3[[#This Row],[Impressions]]</f>
        <v>1.6599506578947369E-2</v>
      </c>
      <c r="D966" s="4">
        <f>Table3[[#This Row],[Conversions]]/Table3[[#This Row],[Clicks]]</f>
        <v>0.16781438361819834</v>
      </c>
      <c r="E966" s="4">
        <f>(Table3[[#This Row],[Revenue Generated ($)]]-Table3[[#This Row],[Campaign Spend ($)]])/Table3[[#This Row],[Campaign Spend ($)]]</f>
        <v>3.5981116584564861</v>
      </c>
      <c r="F966" s="5">
        <f>Table3[[#This Row],[Campaign Spend ($)]]/Table3[[#This Row],[Engagements]]</f>
        <v>3.5855166323226377E-2</v>
      </c>
    </row>
    <row r="967" spans="1:6" x14ac:dyDescent="0.3">
      <c r="A967" t="s">
        <v>977</v>
      </c>
      <c r="B967" s="4">
        <f>Table3[[#This Row],[Engagements]]/Table3[[#This Row],[Impressions]]</f>
        <v>9.3119737112343393E-2</v>
      </c>
      <c r="C967" s="4">
        <f>Table3[[#This Row],[Clicks]]/Table3[[#This Row],[Impressions]]</f>
        <v>1.659957554597111E-2</v>
      </c>
      <c r="D967" s="4">
        <f>Table3[[#This Row],[Conversions]]/Table3[[#This Row],[Clicks]]</f>
        <v>0.16781457499896896</v>
      </c>
      <c r="E967" s="4">
        <f>(Table3[[#This Row],[Revenue Generated ($)]]-Table3[[#This Row],[Campaign Spend ($)]])/Table3[[#This Row],[Campaign Spend ($)]]</f>
        <v>3.5981135944228009</v>
      </c>
      <c r="F967" s="5">
        <f>Table3[[#This Row],[Campaign Spend ($)]]/Table3[[#This Row],[Engagements]]</f>
        <v>3.5855021320394059E-2</v>
      </c>
    </row>
    <row r="968" spans="1:6" x14ac:dyDescent="0.3">
      <c r="A968" t="s">
        <v>978</v>
      </c>
      <c r="B968" s="4">
        <f>Table3[[#This Row],[Engagements]]/Table3[[#This Row],[Impressions]]</f>
        <v>9.311995623033785E-2</v>
      </c>
      <c r="C968" s="4">
        <f>Table3[[#This Row],[Clicks]]/Table3[[#This Row],[Impressions]]</f>
        <v>1.6599644371495009E-2</v>
      </c>
      <c r="D968" s="4">
        <f>Table3[[#This Row],[Conversions]]/Table3[[#This Row],[Clicks]]</f>
        <v>0.16781476598549769</v>
      </c>
      <c r="E968" s="4">
        <f>(Table3[[#This Row],[Revenue Generated ($)]]-Table3[[#This Row],[Campaign Spend ($)]])/Table3[[#This Row],[Campaign Spend ($)]]</f>
        <v>3.5981155264235967</v>
      </c>
      <c r="F968" s="5">
        <f>Table3[[#This Row],[Campaign Spend ($)]]/Table3[[#This Row],[Engagements]]</f>
        <v>3.5854876615746184E-2</v>
      </c>
    </row>
    <row r="969" spans="1:6" x14ac:dyDescent="0.3">
      <c r="A969" t="s">
        <v>979</v>
      </c>
      <c r="B969" s="4">
        <f>Table3[[#This Row],[Engagements]]/Table3[[#This Row],[Impressions]]</f>
        <v>9.3120174899227984E-2</v>
      </c>
      <c r="C969" s="4">
        <f>Table3[[#This Row],[Clicks]]/Table3[[#This Row],[Impressions]]</f>
        <v>1.6599713055954091E-2</v>
      </c>
      <c r="D969" s="4">
        <f>Table3[[#This Row],[Conversions]]/Table3[[#This Row],[Clicks]]</f>
        <v>0.16781495657900153</v>
      </c>
      <c r="E969" s="4">
        <f>(Table3[[#This Row],[Revenue Generated ($)]]-Table3[[#This Row],[Campaign Spend ($)]])/Table3[[#This Row],[Campaign Spend ($)]]</f>
        <v>3.5981174544710455</v>
      </c>
      <c r="F969" s="5">
        <f>Table3[[#This Row],[Campaign Spend ($)]]/Table3[[#This Row],[Engagements]]</f>
        <v>3.5854732208363903E-2</v>
      </c>
    </row>
    <row r="970" spans="1:6" x14ac:dyDescent="0.3">
      <c r="A970" t="s">
        <v>980</v>
      </c>
      <c r="B970" s="4">
        <f>Table3[[#This Row],[Engagements]]/Table3[[#This Row],[Impressions]]</f>
        <v>9.3120393120393122E-2</v>
      </c>
      <c r="C970" s="4">
        <f>Table3[[#This Row],[Clicks]]/Table3[[#This Row],[Impressions]]</f>
        <v>1.65997815997816E-2</v>
      </c>
      <c r="D970" s="4">
        <f>Table3[[#This Row],[Conversions]]/Table3[[#This Row],[Clicks]]</f>
        <v>0.16781514678069237</v>
      </c>
      <c r="E970" s="4">
        <f>(Table3[[#This Row],[Revenue Generated ($)]]-Table3[[#This Row],[Campaign Spend ($)]])/Table3[[#This Row],[Campaign Spend ($)]]</f>
        <v>3.5981193785772692</v>
      </c>
      <c r="F970" s="5">
        <f>Table3[[#This Row],[Campaign Spend ($)]]/Table3[[#This Row],[Engagements]]</f>
        <v>3.5854588097332163E-2</v>
      </c>
    </row>
    <row r="971" spans="1:6" x14ac:dyDescent="0.3">
      <c r="A971" t="s">
        <v>981</v>
      </c>
      <c r="B971" s="4">
        <f>Table3[[#This Row],[Engagements]]/Table3[[#This Row],[Impressions]]</f>
        <v>9.3120610895206929E-2</v>
      </c>
      <c r="C971" s="4">
        <f>Table3[[#This Row],[Clicks]]/Table3[[#This Row],[Impressions]]</f>
        <v>1.6599850003409012E-2</v>
      </c>
      <c r="D971" s="4">
        <f>Table3[[#This Row],[Conversions]]/Table3[[#This Row],[Clicks]]</f>
        <v>0.16781533659177722</v>
      </c>
      <c r="E971" s="4">
        <f>(Table3[[#This Row],[Revenue Generated ($)]]-Table3[[#This Row],[Campaign Spend ($)]])/Table3[[#This Row],[Campaign Spend ($)]]</f>
        <v>3.5981212987543394</v>
      </c>
      <c r="F971" s="5">
        <f>Table3[[#This Row],[Campaign Spend ($)]]/Table3[[#This Row],[Engagements]]</f>
        <v>3.5854444281739638E-2</v>
      </c>
    </row>
    <row r="972" spans="1:6" x14ac:dyDescent="0.3">
      <c r="A972" t="s">
        <v>982</v>
      </c>
      <c r="B972" s="4">
        <f>Table3[[#This Row],[Engagements]]/Table3[[#This Row],[Impressions]]</f>
        <v>9.3120828225037464E-2</v>
      </c>
      <c r="C972" s="4">
        <f>Table3[[#This Row],[Clicks]]/Table3[[#This Row],[Impressions]]</f>
        <v>1.6599918267266041E-2</v>
      </c>
      <c r="D972" s="4">
        <f>Table3[[#This Row],[Conversions]]/Table3[[#This Row],[Clicks]]</f>
        <v>0.16781552601345806</v>
      </c>
      <c r="E972" s="4">
        <f>(Table3[[#This Row],[Revenue Generated ($)]]-Table3[[#This Row],[Campaign Spend ($)]])/Table3[[#This Row],[Campaign Spend ($)]]</f>
        <v>3.5981232150142799</v>
      </c>
      <c r="F972" s="5">
        <f>Table3[[#This Row],[Campaign Spend ($)]]/Table3[[#This Row],[Engagements]]</f>
        <v>3.5854300760678762E-2</v>
      </c>
    </row>
    <row r="973" spans="1:6" x14ac:dyDescent="0.3">
      <c r="A973" t="s">
        <v>983</v>
      </c>
      <c r="B973" s="4">
        <f>Table3[[#This Row],[Engagements]]/Table3[[#This Row],[Impressions]]</f>
        <v>9.3121045111247192E-2</v>
      </c>
      <c r="C973" s="4">
        <f>Table3[[#This Row],[Clicks]]/Table3[[#This Row],[Impressions]]</f>
        <v>1.6599986391780636E-2</v>
      </c>
      <c r="D973" s="4">
        <f>Table3[[#This Row],[Conversions]]/Table3[[#This Row],[Clicks]]</f>
        <v>0.16781571504693199</v>
      </c>
      <c r="E973" s="4">
        <f>(Table3[[#This Row],[Revenue Generated ($)]]-Table3[[#This Row],[Campaign Spend ($)]])/Table3[[#This Row],[Campaign Spend ($)]]</f>
        <v>3.5981251273690646</v>
      </c>
      <c r="F973" s="5">
        <f>Table3[[#This Row],[Campaign Spend ($)]]/Table3[[#This Row],[Engagements]]</f>
        <v>3.5854157533245654E-2</v>
      </c>
    </row>
    <row r="974" spans="1:6" x14ac:dyDescent="0.3">
      <c r="A974" t="s">
        <v>984</v>
      </c>
      <c r="B974" s="4">
        <f>Table3[[#This Row],[Engagements]]/Table3[[#This Row],[Impressions]]</f>
        <v>9.3121261555193041E-2</v>
      </c>
      <c r="C974" s="4">
        <f>Table3[[#This Row],[Clicks]]/Table3[[#This Row],[Impressions]]</f>
        <v>1.6600054377379009E-2</v>
      </c>
      <c r="D974" s="4">
        <f>Table3[[#This Row],[Conversions]]/Table3[[#This Row],[Clicks]]</f>
        <v>0.16781590369339119</v>
      </c>
      <c r="E974" s="4">
        <f>(Table3[[#This Row],[Revenue Generated ($)]]-Table3[[#This Row],[Campaign Spend ($)]])/Table3[[#This Row],[Campaign Spend ($)]]</f>
        <v>3.5981270358306188</v>
      </c>
      <c r="F974" s="5">
        <f>Table3[[#This Row],[Campaign Spend ($)]]/Table3[[#This Row],[Engagements]]</f>
        <v>3.5854014598540145E-2</v>
      </c>
    </row>
    <row r="975" spans="1:6" x14ac:dyDescent="0.3">
      <c r="A975" t="s">
        <v>985</v>
      </c>
      <c r="B975" s="4">
        <f>Table3[[#This Row],[Engagements]]/Table3[[#This Row],[Impressions]]</f>
        <v>9.312147755822639E-2</v>
      </c>
      <c r="C975" s="4">
        <f>Table3[[#This Row],[Clicks]]/Table3[[#This Row],[Impressions]]</f>
        <v>1.660012222448564E-2</v>
      </c>
      <c r="D975" s="4">
        <f>Table3[[#This Row],[Conversions]]/Table3[[#This Row],[Clicks]]</f>
        <v>0.167816091954023</v>
      </c>
      <c r="E975" s="4">
        <f>(Table3[[#This Row],[Revenue Generated ($)]]-Table3[[#This Row],[Campaign Spend ($)]])/Table3[[#This Row],[Campaign Spend ($)]]</f>
        <v>3.5981289404108194</v>
      </c>
      <c r="F975" s="5">
        <f>Table3[[#This Row],[Campaign Spend ($)]]/Table3[[#This Row],[Engagements]]</f>
        <v>3.5853871955665743E-2</v>
      </c>
    </row>
    <row r="976" spans="1:6" x14ac:dyDescent="0.3">
      <c r="A976" t="s">
        <v>986</v>
      </c>
      <c r="B976" s="4">
        <f>Table3[[#This Row],[Engagements]]/Table3[[#This Row],[Impressions]]</f>
        <v>9.3121693121693119E-2</v>
      </c>
      <c r="C976" s="4">
        <f>Table3[[#This Row],[Clicks]]/Table3[[#This Row],[Impressions]]</f>
        <v>1.6600189933523267E-2</v>
      </c>
      <c r="D976" s="4">
        <f>Table3[[#This Row],[Conversions]]/Table3[[#This Row],[Clicks]]</f>
        <v>0.1678162798300098</v>
      </c>
      <c r="E976" s="4">
        <f>(Table3[[#This Row],[Revenue Generated ($)]]-Table3[[#This Row],[Campaign Spend ($)]])/Table3[[#This Row],[Campaign Spend ($)]]</f>
        <v>3.5981308411214954</v>
      </c>
      <c r="F976" s="5">
        <f>Table3[[#This Row],[Campaign Spend ($)]]/Table3[[#This Row],[Engagements]]</f>
        <v>3.5853729603729602E-2</v>
      </c>
    </row>
    <row r="977" spans="1:6" x14ac:dyDescent="0.3">
      <c r="A977" t="s">
        <v>987</v>
      </c>
      <c r="B977" s="4">
        <f>Table3[[#This Row],[Engagements]]/Table3[[#This Row],[Impressions]]</f>
        <v>9.3121908246933657E-2</v>
      </c>
      <c r="C977" s="4">
        <f>Table3[[#This Row],[Clicks]]/Table3[[#This Row],[Impressions]]</f>
        <v>1.6600257504912924E-2</v>
      </c>
      <c r="D977" s="4">
        <f>Table3[[#This Row],[Conversions]]/Table3[[#This Row],[Clicks]]</f>
        <v>0.16781646732252928</v>
      </c>
      <c r="E977" s="4">
        <f>(Table3[[#This Row],[Revenue Generated ($)]]-Table3[[#This Row],[Campaign Spend ($)]])/Table3[[#This Row],[Campaign Spend ($)]]</f>
        <v>3.5981327379744266</v>
      </c>
      <c r="F977" s="5">
        <f>Table3[[#This Row],[Campaign Spend ($)]]/Table3[[#This Row],[Engagements]]</f>
        <v>3.5853587541842528E-2</v>
      </c>
    </row>
    <row r="978" spans="1:6" x14ac:dyDescent="0.3">
      <c r="A978" t="s">
        <v>988</v>
      </c>
      <c r="B978" s="4">
        <f>Table3[[#This Row],[Engagements]]/Table3[[#This Row],[Impressions]]</f>
        <v>9.3122122935282964E-2</v>
      </c>
      <c r="C978" s="4">
        <f>Table3[[#This Row],[Clicks]]/Table3[[#This Row],[Impressions]]</f>
        <v>1.6600324939073922E-2</v>
      </c>
      <c r="D978" s="4">
        <f>Table3[[#This Row],[Conversions]]/Table3[[#This Row],[Clicks]]</f>
        <v>0.16781665443275426</v>
      </c>
      <c r="E978" s="4">
        <f>(Table3[[#This Row],[Revenue Generated ($)]]-Table3[[#This Row],[Campaign Spend ($)]])/Table3[[#This Row],[Campaign Spend ($)]]</f>
        <v>3.5981346309813462</v>
      </c>
      <c r="F978" s="5">
        <f>Table3[[#This Row],[Campaign Spend ($)]]/Table3[[#This Row],[Engagements]]</f>
        <v>3.5853445769118933E-2</v>
      </c>
    </row>
    <row r="979" spans="1:6" x14ac:dyDescent="0.3">
      <c r="A979" t="s">
        <v>989</v>
      </c>
      <c r="B979" s="4">
        <f>Table3[[#This Row],[Engagements]]/Table3[[#This Row],[Impressions]]</f>
        <v>9.31223371880706E-2</v>
      </c>
      <c r="C979" s="4">
        <f>Table3[[#This Row],[Clicks]]/Table3[[#This Row],[Impressions]]</f>
        <v>1.6600392236423886E-2</v>
      </c>
      <c r="D979" s="4">
        <f>Table3[[#This Row],[Conversions]]/Table3[[#This Row],[Clicks]]</f>
        <v>0.16781684116185278</v>
      </c>
      <c r="E979" s="4">
        <f>(Table3[[#This Row],[Revenue Generated ($)]]-Table3[[#This Row],[Campaign Spend ($)]])/Table3[[#This Row],[Campaign Spend ($)]]</f>
        <v>3.5981365201539397</v>
      </c>
      <c r="F979" s="5">
        <f>Table3[[#This Row],[Campaign Spend ($)]]/Table3[[#This Row],[Engagements]]</f>
        <v>3.5853304284676833E-2</v>
      </c>
    </row>
    <row r="980" spans="1:6" x14ac:dyDescent="0.3">
      <c r="A980" t="s">
        <v>990</v>
      </c>
      <c r="B980" s="4">
        <f>Table3[[#This Row],[Engagements]]/Table3[[#This Row],[Impressions]]</f>
        <v>9.312255100662073E-2</v>
      </c>
      <c r="C980" s="4">
        <f>Table3[[#This Row],[Clicks]]/Table3[[#This Row],[Impressions]]</f>
        <v>1.6600459397378732E-2</v>
      </c>
      <c r="D980" s="4">
        <f>Table3[[#This Row],[Conversions]]/Table3[[#This Row],[Clicks]]</f>
        <v>0.16781702751098812</v>
      </c>
      <c r="E980" s="4">
        <f>(Table3[[#This Row],[Revenue Generated ($)]]-Table3[[#This Row],[Campaign Spend ($)]])/Table3[[#This Row],[Campaign Spend ($)]]</f>
        <v>3.5981384055038448</v>
      </c>
      <c r="F980" s="5">
        <f>Table3[[#This Row],[Campaign Spend ($)]]/Table3[[#This Row],[Engagements]]</f>
        <v>3.5853163087637842E-2</v>
      </c>
    </row>
    <row r="981" spans="1:6" x14ac:dyDescent="0.3">
      <c r="A981" t="s">
        <v>991</v>
      </c>
      <c r="B981" s="4">
        <f>Table3[[#This Row],[Engagements]]/Table3[[#This Row],[Impressions]]</f>
        <v>9.3122764392252144E-2</v>
      </c>
      <c r="C981" s="4">
        <f>Table3[[#This Row],[Clicks]]/Table3[[#This Row],[Impressions]]</f>
        <v>1.6600526422352702E-2</v>
      </c>
      <c r="D981" s="4">
        <f>Table3[[#This Row],[Conversions]]/Table3[[#This Row],[Clicks]]</f>
        <v>0.16781721348131887</v>
      </c>
      <c r="E981" s="4">
        <f>(Table3[[#This Row],[Revenue Generated ($)]]-Table3[[#This Row],[Campaign Spend ($)]])/Table3[[#This Row],[Campaign Spend ($)]]</f>
        <v>3.5981402870426522</v>
      </c>
      <c r="F981" s="5">
        <f>Table3[[#This Row],[Campaign Spend ($)]]/Table3[[#This Row],[Engagements]]</f>
        <v>3.5853022177127117E-2</v>
      </c>
    </row>
    <row r="982" spans="1:6" x14ac:dyDescent="0.3">
      <c r="A982" t="s">
        <v>992</v>
      </c>
      <c r="B982" s="4">
        <f>Table3[[#This Row],[Engagements]]/Table3[[#This Row],[Impressions]]</f>
        <v>9.3122977346278321E-2</v>
      </c>
      <c r="C982" s="4">
        <f>Table3[[#This Row],[Clicks]]/Table3[[#This Row],[Impressions]]</f>
        <v>1.6600593311758359E-2</v>
      </c>
      <c r="D982" s="4">
        <f>Table3[[#This Row],[Conversions]]/Table3[[#This Row],[Clicks]]</f>
        <v>0.16781739907399887</v>
      </c>
      <c r="E982" s="4">
        <f>(Table3[[#This Row],[Revenue Generated ($)]]-Table3[[#This Row],[Campaign Spend ($)]])/Table3[[#This Row],[Campaign Spend ($)]]</f>
        <v>3.5981421647819065</v>
      </c>
      <c r="F982" s="5">
        <f>Table3[[#This Row],[Campaign Spend ($)]]/Table3[[#This Row],[Engagements]]</f>
        <v>3.5852881552273383E-2</v>
      </c>
    </row>
    <row r="983" spans="1:6" x14ac:dyDescent="0.3">
      <c r="A983" t="s">
        <v>993</v>
      </c>
      <c r="B983" s="4">
        <f>Table3[[#This Row],[Engagements]]/Table3[[#This Row],[Impressions]]</f>
        <v>9.3123189870007408E-2</v>
      </c>
      <c r="C983" s="4">
        <f>Table3[[#This Row],[Clicks]]/Table3[[#This Row],[Impressions]]</f>
        <v>1.6600660066006599E-2</v>
      </c>
      <c r="D983" s="4">
        <f>Table3[[#This Row],[Conversions]]/Table3[[#This Row],[Clicks]]</f>
        <v>0.16781758429017729</v>
      </c>
      <c r="E983" s="4">
        <f>(Table3[[#This Row],[Revenue Generated ($)]]-Table3[[#This Row],[Campaign Spend ($)]])/Table3[[#This Row],[Campaign Spend ($)]]</f>
        <v>3.5981440387331047</v>
      </c>
      <c r="F983" s="5">
        <f>Table3[[#This Row],[Campaign Spend ($)]]/Table3[[#This Row],[Engagements]]</f>
        <v>3.5852741212208883E-2</v>
      </c>
    </row>
    <row r="984" spans="1:6" x14ac:dyDescent="0.3">
      <c r="A984" t="s">
        <v>994</v>
      </c>
      <c r="B984" s="4">
        <f>Table3[[#This Row],[Engagements]]/Table3[[#This Row],[Impressions]]</f>
        <v>9.3123401964742294E-2</v>
      </c>
      <c r="C984" s="4">
        <f>Table3[[#This Row],[Clicks]]/Table3[[#This Row],[Impressions]]</f>
        <v>1.6600726685506662E-2</v>
      </c>
      <c r="D984" s="4">
        <f>Table3[[#This Row],[Conversions]]/Table3[[#This Row],[Clicks]]</f>
        <v>0.16781776913099869</v>
      </c>
      <c r="E984" s="4">
        <f>(Table3[[#This Row],[Revenue Generated ($)]]-Table3[[#This Row],[Campaign Spend ($)]])/Table3[[#This Row],[Campaign Spend ($)]]</f>
        <v>3.5981459089076986</v>
      </c>
      <c r="F984" s="5">
        <f>Table3[[#This Row],[Campaign Spend ($)]]/Table3[[#This Row],[Engagements]]</f>
        <v>3.5852601156069364E-2</v>
      </c>
    </row>
    <row r="985" spans="1:6" x14ac:dyDescent="0.3">
      <c r="A985" t="s">
        <v>995</v>
      </c>
      <c r="B985" s="4">
        <f>Table3[[#This Row],[Engagements]]/Table3[[#This Row],[Impressions]]</f>
        <v>9.3123613631780594E-2</v>
      </c>
      <c r="C985" s="4">
        <f>Table3[[#This Row],[Clicks]]/Table3[[#This Row],[Impressions]]</f>
        <v>1.660079317066613E-2</v>
      </c>
      <c r="D985" s="4">
        <f>Table3[[#This Row],[Conversions]]/Table3[[#This Row],[Clicks]]</f>
        <v>0.16781795359760296</v>
      </c>
      <c r="E985" s="4">
        <f>(Table3[[#This Row],[Revenue Generated ($)]]-Table3[[#This Row],[Campaign Spend ($)]])/Table3[[#This Row],[Campaign Spend ($)]]</f>
        <v>3.5981477753170927</v>
      </c>
      <c r="F985" s="5">
        <f>Table3[[#This Row],[Campaign Spend ($)]]/Table3[[#This Row],[Engagements]]</f>
        <v>3.5852461382994083E-2</v>
      </c>
    </row>
    <row r="986" spans="1:6" x14ac:dyDescent="0.3">
      <c r="A986" t="s">
        <v>996</v>
      </c>
      <c r="B986" s="4">
        <f>Table3[[#This Row],[Engagements]]/Table3[[#This Row],[Impressions]]</f>
        <v>9.3123824872414718E-2</v>
      </c>
      <c r="C986" s="4">
        <f>Table3[[#This Row],[Clicks]]/Table3[[#This Row],[Impressions]]</f>
        <v>1.660085952189095E-2</v>
      </c>
      <c r="D986" s="4">
        <f>Table3[[#This Row],[Conversions]]/Table3[[#This Row],[Clicks]]</f>
        <v>0.1678181376911253</v>
      </c>
      <c r="E986" s="4">
        <f>(Table3[[#This Row],[Revenue Generated ($)]]-Table3[[#This Row],[Campaign Spend ($)]])/Table3[[#This Row],[Campaign Spend ($)]]</f>
        <v>3.598149637972647</v>
      </c>
      <c r="F986" s="5">
        <f>Table3[[#This Row],[Campaign Spend ($)]]/Table3[[#This Row],[Engagements]]</f>
        <v>3.5852321892125755E-2</v>
      </c>
    </row>
    <row r="987" spans="1:6" x14ac:dyDescent="0.3">
      <c r="A987" t="s">
        <v>997</v>
      </c>
      <c r="B987" s="4">
        <f>Table3[[#This Row],[Engagements]]/Table3[[#This Row],[Impressions]]</f>
        <v>9.3124035687931844E-2</v>
      </c>
      <c r="C987" s="4">
        <f>Table3[[#This Row],[Clicks]]/Table3[[#This Row],[Impressions]]</f>
        <v>1.660092573958543E-2</v>
      </c>
      <c r="D987" s="4">
        <f>Table3[[#This Row],[Conversions]]/Table3[[#This Row],[Clicks]]</f>
        <v>0.16781832141269648</v>
      </c>
      <c r="E987" s="4">
        <f>(Table3[[#This Row],[Revenue Generated ($)]]-Table3[[#This Row],[Campaign Spend ($)]])/Table3[[#This Row],[Campaign Spend ($)]]</f>
        <v>3.598151496885674</v>
      </c>
      <c r="F987" s="5">
        <f>Table3[[#This Row],[Campaign Spend ($)]]/Table3[[#This Row],[Engagements]]</f>
        <v>3.5852182682610576E-2</v>
      </c>
    </row>
    <row r="988" spans="1:6" x14ac:dyDescent="0.3">
      <c r="A988" t="s">
        <v>998</v>
      </c>
      <c r="B988" s="4">
        <f>Table3[[#This Row],[Engagements]]/Table3[[#This Row],[Impressions]]</f>
        <v>9.312424607961399E-2</v>
      </c>
      <c r="C988" s="4">
        <f>Table3[[#This Row],[Clicks]]/Table3[[#This Row],[Impressions]]</f>
        <v>1.6600991824152259E-2</v>
      </c>
      <c r="D988" s="4">
        <f>Table3[[#This Row],[Conversions]]/Table3[[#This Row],[Clicks]]</f>
        <v>0.16781850476344259</v>
      </c>
      <c r="E988" s="4">
        <f>(Table3[[#This Row],[Revenue Generated ($)]]-Table3[[#This Row],[Campaign Spend ($)]])/Table3[[#This Row],[Campaign Spend ($)]]</f>
        <v>3.5981533520674427</v>
      </c>
      <c r="F988" s="5">
        <f>Table3[[#This Row],[Campaign Spend ($)]]/Table3[[#This Row],[Engagements]]</f>
        <v>3.5852043753598156E-2</v>
      </c>
    </row>
    <row r="989" spans="1:6" x14ac:dyDescent="0.3">
      <c r="A989" t="s">
        <v>999</v>
      </c>
      <c r="B989" s="4">
        <f>Table3[[#This Row],[Engagements]]/Table3[[#This Row],[Impressions]]</f>
        <v>9.3124456048738036E-2</v>
      </c>
      <c r="C989" s="4">
        <f>Table3[[#This Row],[Clicks]]/Table3[[#This Row],[Impressions]]</f>
        <v>1.6601057775992502E-2</v>
      </c>
      <c r="D989" s="4">
        <f>Table3[[#This Row],[Conversions]]/Table3[[#This Row],[Clicks]]</f>
        <v>0.16781868774448522</v>
      </c>
      <c r="E989" s="4">
        <f>(Table3[[#This Row],[Revenue Generated ($)]]-Table3[[#This Row],[Campaign Spend ($)]])/Table3[[#This Row],[Campaign Spend ($)]]</f>
        <v>3.5981552035291759</v>
      </c>
      <c r="F989" s="5">
        <f>Table3[[#This Row],[Campaign Spend ($)]]/Table3[[#This Row],[Engagements]]</f>
        <v>3.5851905104241556E-2</v>
      </c>
    </row>
    <row r="990" spans="1:6" x14ac:dyDescent="0.3">
      <c r="A990" t="s">
        <v>1000</v>
      </c>
      <c r="B990" s="4">
        <f>Table3[[#This Row],[Engagements]]/Table3[[#This Row],[Impressions]]</f>
        <v>9.3124665596575715E-2</v>
      </c>
      <c r="C990" s="4">
        <f>Table3[[#This Row],[Clicks]]/Table3[[#This Row],[Impressions]]</f>
        <v>1.6601123595505619E-2</v>
      </c>
      <c r="D990" s="4">
        <f>Table3[[#This Row],[Conversions]]/Table3[[#This Row],[Clicks]]</f>
        <v>0.16781887035694143</v>
      </c>
      <c r="E990" s="4">
        <f>(Table3[[#This Row],[Revenue Generated ($)]]-Table3[[#This Row],[Campaign Spend ($)]])/Table3[[#This Row],[Campaign Spend ($)]]</f>
        <v>3.5981570512820511</v>
      </c>
      <c r="F990" s="5">
        <f>Table3[[#This Row],[Campaign Spend ($)]]/Table3[[#This Row],[Engagements]]</f>
        <v>3.5851766733697214E-2</v>
      </c>
    </row>
    <row r="991" spans="1:6" x14ac:dyDescent="0.3">
      <c r="A991" t="s">
        <v>1001</v>
      </c>
      <c r="B991" s="4">
        <f>Table3[[#This Row],[Engagements]]/Table3[[#This Row],[Impressions]]</f>
        <v>9.3124874724393666E-2</v>
      </c>
      <c r="C991" s="4">
        <f>Table3[[#This Row],[Clicks]]/Table3[[#This Row],[Impressions]]</f>
        <v>1.6601189283089464E-2</v>
      </c>
      <c r="D991" s="4">
        <f>Table3[[#This Row],[Conversions]]/Table3[[#This Row],[Clicks]]</f>
        <v>0.16781905260192378</v>
      </c>
      <c r="E991" s="4">
        <f>(Table3[[#This Row],[Revenue Generated ($)]]-Table3[[#This Row],[Campaign Spend ($)]])/Table3[[#This Row],[Campaign Spend ($)]]</f>
        <v>3.5981588953372023</v>
      </c>
      <c r="F991" s="5">
        <f>Table3[[#This Row],[Campaign Spend ($)]]/Table3[[#This Row],[Engagements]]</f>
        <v>3.5851628641124983E-2</v>
      </c>
    </row>
    <row r="992" spans="1:6" x14ac:dyDescent="0.3">
      <c r="A992" t="s">
        <v>1002</v>
      </c>
      <c r="B992" s="4">
        <f>Table3[[#This Row],[Engagements]]/Table3[[#This Row],[Impressions]]</f>
        <v>9.3125083433453479E-2</v>
      </c>
      <c r="C992" s="4">
        <f>Table3[[#This Row],[Clicks]]/Table3[[#This Row],[Impressions]]</f>
        <v>1.6601254839140302E-2</v>
      </c>
      <c r="D992" s="4">
        <f>Table3[[#This Row],[Conversions]]/Table3[[#This Row],[Clicks]]</f>
        <v>0.16781923448054037</v>
      </c>
      <c r="E992" s="4">
        <f>(Table3[[#This Row],[Revenue Generated ($)]]-Table3[[#This Row],[Campaign Spend ($)]])/Table3[[#This Row],[Campaign Spend ($)]]</f>
        <v>3.5981607357057177</v>
      </c>
      <c r="F992" s="5">
        <f>Table3[[#This Row],[Campaign Spend ($)]]/Table3[[#This Row],[Engagements]]</f>
        <v>3.5851490825688073E-2</v>
      </c>
    </row>
    <row r="993" spans="1:6" x14ac:dyDescent="0.3">
      <c r="A993" t="s">
        <v>1003</v>
      </c>
      <c r="B993" s="4">
        <f>Table3[[#This Row],[Engagements]]/Table3[[#This Row],[Impressions]]</f>
        <v>9.3125291725011675E-2</v>
      </c>
      <c r="C993" s="4">
        <f>Table3[[#This Row],[Clicks]]/Table3[[#This Row],[Impressions]]</f>
        <v>1.660132026405281E-2</v>
      </c>
      <c r="D993" s="4">
        <f>Table3[[#This Row],[Conversions]]/Table3[[#This Row],[Clicks]]</f>
        <v>0.16781941599389485</v>
      </c>
      <c r="E993" s="4">
        <f>(Table3[[#This Row],[Revenue Generated ($)]]-Table3[[#This Row],[Campaign Spend ($)]])/Table3[[#This Row],[Campaign Spend ($)]]</f>
        <v>3.5981625723986421</v>
      </c>
      <c r="F993" s="5">
        <f>Table3[[#This Row],[Campaign Spend ($)]]/Table3[[#This Row],[Engagements]]</f>
        <v>3.5851353286553055E-2</v>
      </c>
    </row>
    <row r="994" spans="1:6" x14ac:dyDescent="0.3">
      <c r="A994" t="s">
        <v>1004</v>
      </c>
      <c r="B994" s="4">
        <f>Table3[[#This Row],[Engagements]]/Table3[[#This Row],[Impressions]]</f>
        <v>9.3125499600319739E-2</v>
      </c>
      <c r="C994" s="4">
        <f>Table3[[#This Row],[Clicks]]/Table3[[#This Row],[Impressions]]</f>
        <v>1.6601385558220091E-2</v>
      </c>
      <c r="D994" s="4">
        <f>Table3[[#This Row],[Conversions]]/Table3[[#This Row],[Clicks]]</f>
        <v>0.16781959714308642</v>
      </c>
      <c r="E994" s="4">
        <f>(Table3[[#This Row],[Revenue Generated ($)]]-Table3[[#This Row],[Campaign Spend ($)]])/Table3[[#This Row],[Campaign Spend ($)]]</f>
        <v>3.5981644054269752</v>
      </c>
      <c r="F994" s="5">
        <f>Table3[[#This Row],[Campaign Spend ($)]]/Table3[[#This Row],[Engagements]]</f>
        <v>3.5851216022889841E-2</v>
      </c>
    </row>
    <row r="995" spans="1:6" x14ac:dyDescent="0.3">
      <c r="A995" t="s">
        <v>1005</v>
      </c>
      <c r="B995" s="4">
        <f>Table3[[#This Row],[Engagements]]/Table3[[#This Row],[Impressions]]</f>
        <v>9.3125707060624216E-2</v>
      </c>
      <c r="C995" s="4">
        <f>Table3[[#This Row],[Clicks]]/Table3[[#This Row],[Impressions]]</f>
        <v>1.6601450722033673E-2</v>
      </c>
      <c r="D995" s="4">
        <f>Table3[[#This Row],[Conversions]]/Table3[[#This Row],[Clicks]]</f>
        <v>0.16781977792920993</v>
      </c>
      <c r="E995" s="4">
        <f>(Table3[[#This Row],[Revenue Generated ($)]]-Table3[[#This Row],[Campaign Spend ($)]])/Table3[[#This Row],[Campaign Spend ($)]]</f>
        <v>3.5981662348016745</v>
      </c>
      <c r="F995" s="5">
        <f>Table3[[#This Row],[Campaign Spend ($)]]/Table3[[#This Row],[Engagements]]</f>
        <v>3.5851079033871656E-2</v>
      </c>
    </row>
    <row r="996" spans="1:6" x14ac:dyDescent="0.3">
      <c r="A996" t="s">
        <v>1006</v>
      </c>
      <c r="B996" s="4">
        <f>Table3[[#This Row],[Engagements]]/Table3[[#This Row],[Impressions]]</f>
        <v>9.3125914107166599E-2</v>
      </c>
      <c r="C996" s="4">
        <f>Table3[[#This Row],[Clicks]]/Table3[[#This Row],[Impressions]]</f>
        <v>1.6601515755883527E-2</v>
      </c>
      <c r="D996" s="4">
        <f>Table3[[#This Row],[Conversions]]/Table3[[#This Row],[Clicks]]</f>
        <v>0.16781995835335575</v>
      </c>
      <c r="E996" s="4">
        <f>(Table3[[#This Row],[Revenue Generated ($)]]-Table3[[#This Row],[Campaign Spend ($)]])/Table3[[#This Row],[Campaign Spend ($)]]</f>
        <v>3.5981680605336521</v>
      </c>
      <c r="F996" s="5">
        <f>Table3[[#This Row],[Campaign Spend ($)]]/Table3[[#This Row],[Engagements]]</f>
        <v>3.5850942318675041E-2</v>
      </c>
    </row>
    <row r="997" spans="1:6" x14ac:dyDescent="0.3">
      <c r="A997" t="s">
        <v>1007</v>
      </c>
      <c r="B997" s="4">
        <f>Table3[[#This Row],[Engagements]]/Table3[[#This Row],[Impressions]]</f>
        <v>9.3126120741183496E-2</v>
      </c>
      <c r="C997" s="4">
        <f>Table3[[#This Row],[Clicks]]/Table3[[#This Row],[Impressions]]</f>
        <v>1.6601580660158065E-2</v>
      </c>
      <c r="D997" s="4">
        <f>Table3[[#This Row],[Conversions]]/Table3[[#This Row],[Clicks]]</f>
        <v>0.16782013841661</v>
      </c>
      <c r="E997" s="4">
        <f>(Table3[[#This Row],[Revenue Generated ($)]]-Table3[[#This Row],[Campaign Spend ($)]])/Table3[[#This Row],[Campaign Spend ($)]]</f>
        <v>3.5981698826337776</v>
      </c>
      <c r="F997" s="5">
        <f>Table3[[#This Row],[Campaign Spend ($)]]/Table3[[#This Row],[Engagements]]</f>
        <v>3.5850805876479819E-2</v>
      </c>
    </row>
    <row r="998" spans="1:6" x14ac:dyDescent="0.3">
      <c r="A998" t="s">
        <v>1008</v>
      </c>
      <c r="B998" s="4">
        <f>Table3[[#This Row],[Engagements]]/Table3[[#This Row],[Impressions]]</f>
        <v>9.3126326963906575E-2</v>
      </c>
      <c r="C998" s="4">
        <f>Table3[[#This Row],[Clicks]]/Table3[[#This Row],[Impressions]]</f>
        <v>1.6601645435244162E-2</v>
      </c>
      <c r="D998" s="4">
        <f>Table3[[#This Row],[Conversions]]/Table3[[#This Row],[Clicks]]</f>
        <v>0.16782031812005435</v>
      </c>
      <c r="E998" s="4">
        <f>(Table3[[#This Row],[Revenue Generated ($)]]-Table3[[#This Row],[Campaign Spend ($)]])/Table3[[#This Row],[Campaign Spend ($)]]</f>
        <v>3.5981717011128778</v>
      </c>
      <c r="F998" s="5">
        <f>Table3[[#This Row],[Campaign Spend ($)]]/Table3[[#This Row],[Engagements]]</f>
        <v>3.5850669706469079E-2</v>
      </c>
    </row>
    <row r="999" spans="1:6" x14ac:dyDescent="0.3">
      <c r="A999" t="s">
        <v>1009</v>
      </c>
      <c r="B999" s="4">
        <f>Table3[[#This Row],[Engagements]]/Table3[[#This Row],[Impressions]]</f>
        <v>9.3126532776562604E-2</v>
      </c>
      <c r="C999" s="4">
        <f>Table3[[#This Row],[Clicks]]/Table3[[#This Row],[Impressions]]</f>
        <v>1.6601710081527141E-2</v>
      </c>
      <c r="D999" s="4">
        <f>Table3[[#This Row],[Conversions]]/Table3[[#This Row],[Clicks]]</f>
        <v>0.16782049746476624</v>
      </c>
      <c r="E999" s="4">
        <f>(Table3[[#This Row],[Revenue Generated ($)]]-Table3[[#This Row],[Campaign Spend ($)]])/Table3[[#This Row],[Campaign Spend ($)]]</f>
        <v>3.5981735159817352</v>
      </c>
      <c r="F999" s="5">
        <f>Table3[[#This Row],[Campaign Spend ($)]]/Table3[[#This Row],[Engagements]]</f>
        <v>3.5850533807829182E-2</v>
      </c>
    </row>
    <row r="1000" spans="1:6" x14ac:dyDescent="0.3">
      <c r="A1000" t="s">
        <v>1010</v>
      </c>
      <c r="B1000" s="4">
        <f>Table3[[#This Row],[Engagements]]/Table3[[#This Row],[Impressions]]</f>
        <v>9.3126738180373467E-2</v>
      </c>
      <c r="C1000" s="4">
        <f>Table3[[#This Row],[Clicks]]/Table3[[#This Row],[Impressions]]</f>
        <v>1.6601774599390808E-2</v>
      </c>
      <c r="D1000" s="4">
        <f>Table3[[#This Row],[Conversions]]/Table3[[#This Row],[Clicks]]</f>
        <v>0.16782067645181875</v>
      </c>
      <c r="E1000" s="4">
        <f>(Table3[[#This Row],[Revenue Generated ($)]]-Table3[[#This Row],[Campaign Spend ($)]])/Table3[[#This Row],[Campaign Spend ($)]]</f>
        <v>3.598175327251091</v>
      </c>
      <c r="F1000" s="5">
        <f>Table3[[#This Row],[Campaign Spend ($)]]/Table3[[#This Row],[Engagements]]</f>
        <v>3.5850398179749714E-2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8C64-1711-4A74-BB80-210217477EBE}">
  <dimension ref="A2:F95"/>
  <sheetViews>
    <sheetView topLeftCell="B14" zoomScale="104" workbookViewId="0">
      <selection activeCell="M25" sqref="M25"/>
    </sheetView>
  </sheetViews>
  <sheetFormatPr defaultRowHeight="16.5" x14ac:dyDescent="0.3"/>
  <cols>
    <col min="1" max="1" width="16.125" bestFit="1" customWidth="1"/>
    <col min="2" max="2" width="12.5" customWidth="1"/>
    <col min="3" max="3" width="10.75" customWidth="1"/>
    <col min="4" max="4" width="13.125" bestFit="1" customWidth="1"/>
    <col min="5" max="5" width="20.25" bestFit="1" customWidth="1"/>
    <col min="6" max="6" width="18.875" bestFit="1" customWidth="1"/>
    <col min="7" max="7" width="11" bestFit="1" customWidth="1"/>
  </cols>
  <sheetData>
    <row r="2" spans="1:5" x14ac:dyDescent="0.3">
      <c r="A2" t="s">
        <v>1075</v>
      </c>
      <c r="D2" s="10" t="s">
        <v>1077</v>
      </c>
      <c r="E2" t="s">
        <v>1079</v>
      </c>
    </row>
    <row r="3" spans="1:5" x14ac:dyDescent="0.3">
      <c r="A3" s="9">
        <v>859530000</v>
      </c>
      <c r="D3" s="12" t="s">
        <v>1016</v>
      </c>
      <c r="E3" s="41">
        <v>88</v>
      </c>
    </row>
    <row r="4" spans="1:5" x14ac:dyDescent="0.3">
      <c r="D4" s="12" t="s">
        <v>1015</v>
      </c>
      <c r="E4" s="41">
        <v>84</v>
      </c>
    </row>
    <row r="5" spans="1:5" x14ac:dyDescent="0.3">
      <c r="D5" s="12" t="s">
        <v>1014</v>
      </c>
      <c r="E5" s="41">
        <v>38</v>
      </c>
    </row>
    <row r="6" spans="1:5" x14ac:dyDescent="0.3">
      <c r="A6" t="s">
        <v>1076</v>
      </c>
      <c r="D6" s="12" t="s">
        <v>1078</v>
      </c>
      <c r="E6" s="41">
        <v>210</v>
      </c>
    </row>
    <row r="7" spans="1:5" x14ac:dyDescent="0.3">
      <c r="A7" s="11">
        <v>9.2328139347112592E-2</v>
      </c>
    </row>
    <row r="10" spans="1:5" x14ac:dyDescent="0.3">
      <c r="A10" t="s">
        <v>1079</v>
      </c>
    </row>
    <row r="11" spans="1:5" x14ac:dyDescent="0.3">
      <c r="A11" s="41">
        <v>210</v>
      </c>
    </row>
    <row r="13" spans="1:5" x14ac:dyDescent="0.3">
      <c r="D13" s="10" t="s">
        <v>1077</v>
      </c>
      <c r="E13" t="s">
        <v>1088</v>
      </c>
    </row>
    <row r="14" spans="1:5" x14ac:dyDescent="0.3">
      <c r="A14" t="s">
        <v>1080</v>
      </c>
      <c r="D14" s="12" t="s">
        <v>1016</v>
      </c>
      <c r="E14" s="9">
        <v>10130810</v>
      </c>
    </row>
    <row r="15" spans="1:5" x14ac:dyDescent="0.3">
      <c r="A15" s="11">
        <v>1.6352319729005759E-2</v>
      </c>
      <c r="D15" s="12" t="s">
        <v>1015</v>
      </c>
      <c r="E15" s="9">
        <v>9855270</v>
      </c>
    </row>
    <row r="16" spans="1:5" x14ac:dyDescent="0.3">
      <c r="D16" s="12" t="s">
        <v>1014</v>
      </c>
      <c r="E16" s="9">
        <v>4840120</v>
      </c>
    </row>
    <row r="17" spans="1:5" x14ac:dyDescent="0.3">
      <c r="D17" s="12" t="s">
        <v>1078</v>
      </c>
      <c r="E17" s="9">
        <v>24826200</v>
      </c>
    </row>
    <row r="18" spans="1:5" x14ac:dyDescent="0.3">
      <c r="A18" t="s">
        <v>1081</v>
      </c>
    </row>
    <row r="19" spans="1:5" x14ac:dyDescent="0.3">
      <c r="A19" s="11">
        <v>0.16701045074917531</v>
      </c>
    </row>
    <row r="22" spans="1:5" x14ac:dyDescent="0.3">
      <c r="A22" t="s">
        <v>1087</v>
      </c>
    </row>
    <row r="23" spans="1:5" x14ac:dyDescent="0.3">
      <c r="A23" s="9">
        <v>92500</v>
      </c>
      <c r="D23" s="10" t="s">
        <v>1077</v>
      </c>
      <c r="E23" t="s">
        <v>1090</v>
      </c>
    </row>
    <row r="24" spans="1:5" x14ac:dyDescent="0.3">
      <c r="D24" s="12" t="s">
        <v>1017</v>
      </c>
      <c r="E24" s="13">
        <v>0.2154520466532947</v>
      </c>
    </row>
    <row r="25" spans="1:5" x14ac:dyDescent="0.3">
      <c r="D25" s="12" t="s">
        <v>1018</v>
      </c>
      <c r="E25" s="13">
        <v>0.16071800014857737</v>
      </c>
    </row>
    <row r="26" spans="1:5" x14ac:dyDescent="0.3">
      <c r="D26" s="12" t="s">
        <v>1019</v>
      </c>
      <c r="E26" s="13">
        <v>0.33387192630562368</v>
      </c>
    </row>
    <row r="27" spans="1:5" x14ac:dyDescent="0.3">
      <c r="D27" s="12" t="s">
        <v>1020</v>
      </c>
      <c r="E27" s="13">
        <v>0.14479422034024217</v>
      </c>
    </row>
    <row r="28" spans="1:5" x14ac:dyDescent="0.3">
      <c r="D28" s="12" t="s">
        <v>1021</v>
      </c>
      <c r="E28" s="13">
        <v>0.1451638065522621</v>
      </c>
    </row>
    <row r="29" spans="1:5" x14ac:dyDescent="0.3">
      <c r="D29" s="12" t="s">
        <v>1078</v>
      </c>
      <c r="E29" s="13">
        <v>1</v>
      </c>
    </row>
    <row r="34" spans="4:5" x14ac:dyDescent="0.3">
      <c r="D34" s="10" t="s">
        <v>1077</v>
      </c>
      <c r="E34" t="s">
        <v>1089</v>
      </c>
    </row>
    <row r="35" spans="4:5" x14ac:dyDescent="0.3">
      <c r="D35" s="12" t="s">
        <v>1043</v>
      </c>
      <c r="E35" s="11">
        <v>0.20078343592613318</v>
      </c>
    </row>
    <row r="36" spans="4:5" x14ac:dyDescent="0.3">
      <c r="D36" s="12" t="s">
        <v>1042</v>
      </c>
      <c r="E36" s="11">
        <v>0.2003917179630666</v>
      </c>
    </row>
    <row r="37" spans="4:5" x14ac:dyDescent="0.3">
      <c r="D37" s="12" t="s">
        <v>1041</v>
      </c>
      <c r="E37" s="11">
        <v>0.2</v>
      </c>
    </row>
    <row r="38" spans="4:5" x14ac:dyDescent="0.3">
      <c r="D38" s="12" t="s">
        <v>1040</v>
      </c>
      <c r="E38" s="11">
        <v>0.1996082820369334</v>
      </c>
    </row>
    <row r="39" spans="4:5" x14ac:dyDescent="0.3">
      <c r="D39" s="12" t="s">
        <v>1039</v>
      </c>
      <c r="E39" s="11">
        <v>0.19921656407386681</v>
      </c>
    </row>
    <row r="40" spans="4:5" x14ac:dyDescent="0.3">
      <c r="D40" s="12" t="s">
        <v>1078</v>
      </c>
      <c r="E40" s="11">
        <v>1</v>
      </c>
    </row>
    <row r="57" spans="4:5" x14ac:dyDescent="0.3">
      <c r="D57" s="10" t="s">
        <v>1077</v>
      </c>
      <c r="E57" t="s">
        <v>1089</v>
      </c>
    </row>
    <row r="58" spans="4:5" x14ac:dyDescent="0.3">
      <c r="D58" s="14" t="s">
        <v>1092</v>
      </c>
      <c r="E58" s="11">
        <v>1.5522157380019719E-2</v>
      </c>
    </row>
    <row r="59" spans="4:5" x14ac:dyDescent="0.3">
      <c r="D59" s="14" t="s">
        <v>1093</v>
      </c>
      <c r="E59" s="11">
        <v>4.3502011884776294E-2</v>
      </c>
    </row>
    <row r="60" spans="4:5" x14ac:dyDescent="0.3">
      <c r="D60" s="14" t="s">
        <v>1094</v>
      </c>
      <c r="E60" s="11">
        <v>8.2046260026114537E-2</v>
      </c>
    </row>
    <row r="61" spans="4:5" x14ac:dyDescent="0.3">
      <c r="D61" s="14" t="s">
        <v>1095</v>
      </c>
      <c r="E61" s="11">
        <v>0.11214725397713646</v>
      </c>
    </row>
    <row r="62" spans="4:5" x14ac:dyDescent="0.3">
      <c r="D62" s="14" t="s">
        <v>1096</v>
      </c>
      <c r="E62" s="11">
        <v>0.13303754629999734</v>
      </c>
    </row>
    <row r="63" spans="4:5" x14ac:dyDescent="0.3">
      <c r="D63" s="14" t="s">
        <v>1097</v>
      </c>
      <c r="E63" s="11">
        <v>0.16101740080475391</v>
      </c>
    </row>
    <row r="64" spans="4:5" x14ac:dyDescent="0.3">
      <c r="D64" s="14" t="s">
        <v>1098</v>
      </c>
      <c r="E64" s="11">
        <v>0.18899725530951048</v>
      </c>
    </row>
    <row r="65" spans="4:5" x14ac:dyDescent="0.3">
      <c r="D65" s="14" t="s">
        <v>1099</v>
      </c>
      <c r="E65" s="11">
        <v>0.25436086018066995</v>
      </c>
    </row>
    <row r="66" spans="4:5" x14ac:dyDescent="0.3">
      <c r="D66" s="14" t="s">
        <v>1106</v>
      </c>
      <c r="E66" s="11">
        <v>9.3692541370213444E-3</v>
      </c>
    </row>
    <row r="67" spans="4:5" x14ac:dyDescent="0.3">
      <c r="D67" s="14" t="s">
        <v>1078</v>
      </c>
      <c r="E67" s="11">
        <v>1</v>
      </c>
    </row>
    <row r="71" spans="4:5" x14ac:dyDescent="0.3">
      <c r="D71" s="10" t="s">
        <v>1077</v>
      </c>
      <c r="E71" t="s">
        <v>1100</v>
      </c>
    </row>
    <row r="72" spans="4:5" x14ac:dyDescent="0.3">
      <c r="D72" s="12" t="s">
        <v>1019</v>
      </c>
      <c r="E72" s="41">
        <v>359.65999999999974</v>
      </c>
    </row>
    <row r="73" spans="4:5" x14ac:dyDescent="0.3">
      <c r="D73" s="12" t="s">
        <v>1017</v>
      </c>
      <c r="E73" s="41">
        <v>296.31063829787217</v>
      </c>
    </row>
    <row r="74" spans="4:5" x14ac:dyDescent="0.3">
      <c r="D74" s="12" t="s">
        <v>1020</v>
      </c>
      <c r="E74" s="41">
        <v>292.48125000000005</v>
      </c>
    </row>
    <row r="75" spans="4:5" x14ac:dyDescent="0.3">
      <c r="D75" s="12" t="s">
        <v>1021</v>
      </c>
      <c r="E75" s="41">
        <v>284.34545454545446</v>
      </c>
    </row>
    <row r="76" spans="4:5" x14ac:dyDescent="0.3">
      <c r="D76" s="12" t="s">
        <v>1018</v>
      </c>
      <c r="E76" s="41">
        <v>273.39473684210526</v>
      </c>
    </row>
    <row r="77" spans="4:5" x14ac:dyDescent="0.3">
      <c r="D77" s="12" t="s">
        <v>1078</v>
      </c>
      <c r="E77" s="41">
        <v>307.79999999999978</v>
      </c>
    </row>
    <row r="81" spans="4:6" x14ac:dyDescent="0.3">
      <c r="D81" s="10" t="s">
        <v>1077</v>
      </c>
      <c r="E81" t="s">
        <v>1104</v>
      </c>
    </row>
    <row r="82" spans="4:6" x14ac:dyDescent="0.3">
      <c r="D82" s="12" t="s">
        <v>1101</v>
      </c>
      <c r="E82" s="13">
        <v>0.87072661022398457</v>
      </c>
    </row>
    <row r="83" spans="4:6" x14ac:dyDescent="0.3">
      <c r="D83" s="12" t="s">
        <v>1102</v>
      </c>
      <c r="E83" s="13">
        <v>5.5996141892616013E-3</v>
      </c>
    </row>
    <row r="84" spans="4:6" x14ac:dyDescent="0.3">
      <c r="D84" s="12" t="s">
        <v>1103</v>
      </c>
      <c r="E84" s="13">
        <v>0.12367377558675383</v>
      </c>
    </row>
    <row r="85" spans="4:6" x14ac:dyDescent="0.3">
      <c r="D85" s="12" t="s">
        <v>1078</v>
      </c>
      <c r="E85" s="13">
        <v>1</v>
      </c>
    </row>
    <row r="91" spans="4:6" x14ac:dyDescent="0.3">
      <c r="D91" s="10" t="s">
        <v>1077</v>
      </c>
      <c r="E91" t="s">
        <v>1105</v>
      </c>
      <c r="F91" t="s">
        <v>1104</v>
      </c>
    </row>
    <row r="92" spans="4:6" x14ac:dyDescent="0.3">
      <c r="D92" s="12" t="s">
        <v>1101</v>
      </c>
      <c r="E92" s="13">
        <v>0.87024726570395494</v>
      </c>
      <c r="F92" s="13">
        <v>0.87072661022398457</v>
      </c>
    </row>
    <row r="93" spans="4:6" x14ac:dyDescent="0.3">
      <c r="D93" s="12" t="s">
        <v>1102</v>
      </c>
      <c r="E93" s="13">
        <v>5.7380914950479487E-3</v>
      </c>
      <c r="F93" s="13">
        <v>5.5996141892616013E-3</v>
      </c>
    </row>
    <row r="94" spans="4:6" x14ac:dyDescent="0.3">
      <c r="D94" s="12" t="s">
        <v>1103</v>
      </c>
      <c r="E94" s="13">
        <v>0.12401464280099715</v>
      </c>
      <c r="F94" s="13">
        <v>0.12367377558675383</v>
      </c>
    </row>
    <row r="95" spans="4:6" x14ac:dyDescent="0.3">
      <c r="D95" s="12" t="s">
        <v>1078</v>
      </c>
      <c r="E95" s="13">
        <v>1</v>
      </c>
      <c r="F95" s="13">
        <v>1</v>
      </c>
    </row>
  </sheetData>
  <pageMargins left="0.7" right="0.7" top="0.75" bottom="0.75" header="0.3" footer="0.3"/>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CC52C-24AE-4F19-B5B6-FD50B3AEE23F}">
  <dimension ref="A1:Z50"/>
  <sheetViews>
    <sheetView showGridLines="0" tabSelected="1" zoomScale="57" workbookViewId="0">
      <selection activeCell="O40" sqref="O40"/>
    </sheetView>
  </sheetViews>
  <sheetFormatPr defaultColWidth="0" defaultRowHeight="16.5" zeroHeight="1" x14ac:dyDescent="0.3"/>
  <cols>
    <col min="1" max="1" width="3.375" customWidth="1"/>
    <col min="2" max="2" width="9" customWidth="1"/>
    <col min="3" max="3" width="14.625" customWidth="1"/>
    <col min="4" max="5" width="9" customWidth="1"/>
    <col min="6" max="6" width="16" customWidth="1"/>
    <col min="7" max="8" width="9" customWidth="1"/>
    <col min="9" max="9" width="14.5" customWidth="1"/>
    <col min="10" max="11" width="9" customWidth="1"/>
    <col min="12" max="12" width="14.75" customWidth="1"/>
    <col min="13" max="14" width="9" customWidth="1"/>
    <col min="15" max="15" width="16.375" customWidth="1"/>
    <col min="16" max="17" width="9" customWidth="1"/>
    <col min="18" max="18" width="15" customWidth="1"/>
    <col min="19" max="24" width="9" customWidth="1"/>
    <col min="25" max="25" width="9.5" customWidth="1"/>
    <col min="26" max="26" width="3.75" customWidth="1"/>
    <col min="27" max="16384" width="8" hidden="1"/>
  </cols>
  <sheetData>
    <row r="1" spans="2:18" x14ac:dyDescent="0.3"/>
    <row r="2" spans="2:18" x14ac:dyDescent="0.3"/>
    <row r="3" spans="2:18" x14ac:dyDescent="0.3"/>
    <row r="4" spans="2:18" x14ac:dyDescent="0.3"/>
    <row r="5" spans="2:18" ht="17.25" thickBot="1" x14ac:dyDescent="0.35"/>
    <row r="6" spans="2:18" x14ac:dyDescent="0.3">
      <c r="B6" s="16" t="s">
        <v>1082</v>
      </c>
      <c r="C6" s="17"/>
      <c r="E6" s="25" t="s">
        <v>1083</v>
      </c>
      <c r="F6" s="26"/>
      <c r="H6" s="25" t="s">
        <v>1084</v>
      </c>
      <c r="I6" s="26"/>
      <c r="K6" s="37" t="s">
        <v>1091</v>
      </c>
      <c r="L6" s="38"/>
      <c r="N6" s="16" t="s">
        <v>1085</v>
      </c>
      <c r="O6" s="17"/>
      <c r="Q6" s="16" t="s">
        <v>1086</v>
      </c>
      <c r="R6" s="17"/>
    </row>
    <row r="7" spans="2:18" x14ac:dyDescent="0.3">
      <c r="B7" s="18"/>
      <c r="C7" s="19"/>
      <c r="E7" s="27"/>
      <c r="F7" s="28"/>
      <c r="H7" s="27"/>
      <c r="I7" s="28"/>
      <c r="K7" s="39"/>
      <c r="L7" s="40"/>
      <c r="N7" s="18"/>
      <c r="O7" s="19"/>
      <c r="Q7" s="18"/>
      <c r="R7" s="19"/>
    </row>
    <row r="8" spans="2:18" x14ac:dyDescent="0.3">
      <c r="B8" s="20" t="str">
        <f>GETPIVOTDATA("Followers",insights!$A$2)/1000000&amp;"M"</f>
        <v>859.53M</v>
      </c>
      <c r="C8" s="21"/>
      <c r="E8" s="29">
        <f>GETPIVOTDATA("Engagement Rate (%)",insights!$A$6)</f>
        <v>9.2328139347112592E-2</v>
      </c>
      <c r="F8" s="30"/>
      <c r="H8" s="33">
        <f>GETPIVOTDATA("Influencer Name",insights!$A$10)</f>
        <v>210</v>
      </c>
      <c r="I8" s="34"/>
      <c r="K8" s="29">
        <f>GETPIVOTDATA("Click-Through Rate (CTR %)",insights!$A$14)</f>
        <v>1.6352319729005759E-2</v>
      </c>
      <c r="L8" s="30"/>
      <c r="N8" s="29">
        <f>GETPIVOTDATA("Conversion Rate (%)",insights!$A$18)</f>
        <v>0.16701045074917531</v>
      </c>
      <c r="O8" s="30"/>
      <c r="Q8" s="33">
        <f>GETPIVOTDATA("Profit",insights!$A$22)</f>
        <v>92500</v>
      </c>
      <c r="R8" s="34"/>
    </row>
    <row r="9" spans="2:18" x14ac:dyDescent="0.3">
      <c r="B9" s="20"/>
      <c r="C9" s="21"/>
      <c r="E9" s="29"/>
      <c r="F9" s="30"/>
      <c r="H9" s="33"/>
      <c r="I9" s="34"/>
      <c r="K9" s="29"/>
      <c r="L9" s="30"/>
      <c r="N9" s="29"/>
      <c r="O9" s="30"/>
      <c r="Q9" s="33"/>
      <c r="R9" s="34"/>
    </row>
    <row r="10" spans="2:18" ht="17.25" thickBot="1" x14ac:dyDescent="0.35">
      <c r="B10" s="22"/>
      <c r="C10" s="23"/>
      <c r="E10" s="31"/>
      <c r="F10" s="32"/>
      <c r="H10" s="35"/>
      <c r="I10" s="36"/>
      <c r="K10" s="31"/>
      <c r="L10" s="32"/>
      <c r="N10" s="31"/>
      <c r="O10" s="32"/>
      <c r="Q10" s="35"/>
      <c r="R10" s="36"/>
    </row>
    <row r="11" spans="2:18" x14ac:dyDescent="0.3"/>
    <row r="12" spans="2:18" x14ac:dyDescent="0.3">
      <c r="B12" s="24"/>
      <c r="C12" s="24"/>
    </row>
    <row r="13" spans="2:18" x14ac:dyDescent="0.3">
      <c r="B13" s="24"/>
      <c r="C13" s="24"/>
    </row>
    <row r="14" spans="2:18" x14ac:dyDescent="0.3">
      <c r="B14" s="24"/>
      <c r="C14" s="24"/>
    </row>
    <row r="15" spans="2:18" x14ac:dyDescent="0.3">
      <c r="B15" s="24"/>
      <c r="C15" s="24"/>
    </row>
    <row r="16" spans="2:18" x14ac:dyDescent="0.3">
      <c r="B16" s="24"/>
      <c r="C16" s="24"/>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hidden="1" x14ac:dyDescent="0.3"/>
    <row r="46" customFormat="1" hidden="1" x14ac:dyDescent="0.3"/>
    <row r="47" customFormat="1" hidden="1" x14ac:dyDescent="0.3"/>
    <row r="48" customFormat="1" hidden="1" x14ac:dyDescent="0.3"/>
    <row r="49" customFormat="1" hidden="1" x14ac:dyDescent="0.3"/>
    <row r="50" customFormat="1" hidden="1" x14ac:dyDescent="0.3"/>
  </sheetData>
  <mergeCells count="14">
    <mergeCell ref="Q6:R7"/>
    <mergeCell ref="Q8:R10"/>
    <mergeCell ref="H6:I7"/>
    <mergeCell ref="H8:I10"/>
    <mergeCell ref="K6:L7"/>
    <mergeCell ref="K8:L10"/>
    <mergeCell ref="N6:O7"/>
    <mergeCell ref="N8:O10"/>
    <mergeCell ref="B6:C7"/>
    <mergeCell ref="B8:C10"/>
    <mergeCell ref="B12:C13"/>
    <mergeCell ref="B14:C16"/>
    <mergeCell ref="E6:F7"/>
    <mergeCell ref="E8:F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brand</vt:lpstr>
      <vt:lpstr>Calculated Metrics </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Behara</dc:creator>
  <cp:lastModifiedBy>Rita Behara</cp:lastModifiedBy>
  <dcterms:created xsi:type="dcterms:W3CDTF">2025-03-14T18:41:29Z</dcterms:created>
  <dcterms:modified xsi:type="dcterms:W3CDTF">2025-03-16T07:27:50Z</dcterms:modified>
</cp:coreProperties>
</file>