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8E173FD-F11F-4DA2-B758-713439F3B481}" xr6:coauthVersionLast="47" xr6:coauthVersionMax="47" xr10:uidLastSave="{00000000-0000-0000-0000-000000000000}"/>
  <bookViews>
    <workbookView xWindow="-103" yWindow="-103" windowWidth="24892" windowHeight="13372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5" i="1" l="1"/>
  <c r="L2" i="1"/>
  <c r="T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24" i="1"/>
  <c r="H17" i="1"/>
  <c r="K3" i="1" a="1"/>
  <c r="K3" i="1"/>
  <c r="K4" i="1" a="1"/>
  <c r="K4" i="1" s="1"/>
  <c r="K5" i="1" a="1"/>
  <c r="K5" i="1"/>
  <c r="K6" i="1" a="1"/>
  <c r="K6" i="1"/>
  <c r="K7" i="1" a="1"/>
  <c r="K7" i="1"/>
  <c r="K8" i="1" a="1"/>
  <c r="K8" i="1" s="1"/>
  <c r="K9" i="1" a="1"/>
  <c r="K9" i="1" s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 s="1"/>
  <c r="K2" i="1" a="1"/>
  <c r="K2" i="1"/>
  <c r="L14" i="1"/>
  <c r="L15" i="1"/>
  <c r="L3" i="1"/>
  <c r="L4" i="1"/>
  <c r="L5" i="1"/>
  <c r="L6" i="1"/>
  <c r="L7" i="1"/>
  <c r="L8" i="1"/>
  <c r="L9" i="1"/>
  <c r="L10" i="1"/>
  <c r="L11" i="1"/>
  <c r="L12" i="1"/>
  <c r="L13" i="1"/>
  <c r="D17" i="1"/>
  <c r="C17" i="1"/>
  <c r="J1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<sst xmlns="http://schemas.openxmlformats.org/spreadsheetml/2006/main" count="49" uniqueCount="35">
  <si>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</si>
  <si>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</si>
  <si>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</si>
  <si>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</si>
  <si>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</si>
  <si>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</si>
  <si>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</si>
  <si>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</si>
  <si>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</si>
  <si>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</si>
  <si>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</si>
  <si>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</si>
  <si>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</si>
  <si>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</si>
  <si>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</si>
  <si>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</si>
  <si>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</si>
  <si>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</si>
  <si>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</si>
  <si>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</si>
  <si>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</si>
  <si>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</si>
  <si>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</si>
  <si>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</si>
  <si>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</si>
  <si>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</si>
  <si>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</si>
  <si>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</si>
  <si>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</si>
  <si>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</si>
  <si>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</si>
  <si>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</si>
  <si>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overall score</t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</si>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</sst>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overall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0157135661072668"/>
          <c:y val="0.17348593557094208"/>
          <c:w val="0.86475856324359623"/>
          <c:h val="0.61168856096308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工作表1!$P$23</c:f>
              <c:strCache>
                <c:ptCount val="1"/>
                <c:pt idx="0">
                  <c:v>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工作表1!$O$24:$O$37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工作表1!$P$24:$P$37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4F-4FDD-BBCC-14E6399B4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1576687"/>
        <c:axId val="1662776607"/>
      </c:barChart>
      <c:catAx>
        <c:axId val="1861576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alpha val="98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2776607"/>
        <c:crosses val="autoZero"/>
        <c:auto val="1"/>
        <c:lblAlgn val="ctr"/>
        <c:lblOffset val="100"/>
        <c:noMultiLvlLbl val="0"/>
      </c:catAx>
      <c:valAx>
        <c:axId val="166277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61576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工作表1!$S$24:$S$25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工作表1!$T$24:$T$25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40-4652-8C71-703ABF6BA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174171</xdr:colOff>
      <xdr:row>25</xdr:row>
      <xdr:rowOff>176892</xdr:rowOff>
    </xdr:from>
    <xdr:to>
      <xdr:col>10</xdr:col>
      <xdr:colOff>832757</xdr:colOff>
      <xdr:row>37</xdr:row>
      <xdr:rowOff>125186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29D48F95-316E-9D86-2679-FBBCF810AE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1045029</xdr:colOff>
      <xdr:row>16</xdr:row>
      <xdr:rowOff>190500</xdr:rowOff>
    </xdr:from>
    <xdr:to>
      <xdr:col>13</xdr:col>
      <xdr:colOff>364672</xdr:colOff>
      <xdr:row>27</xdr:row>
      <xdr:rowOff>5442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729211CB-E1E5-8D48-465B-050BFBC4B9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T37"/>
  <sheetViews>
    <sheetView tabSelected="1" workbookViewId="0">
      <selection activeCell="G22" sqref="G22"/>
    </sheetView>
  </sheetViews>
  <sheetFormatPr defaultRowHeight="16.75"/>
  <cols>
    <col min="3" max="4" width="13" bestFit="1" customWidth="1"/>
    <col min="8" max="8" width="18.69140625" bestFit="1" customWidth="1"/>
    <col min="10" max="10" width="16.07421875" bestFit="1" customWidth="1"/>
    <col min="11" max="11" width="24.23046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 xml:space="preserve"> H2*5*0.1+I2*0.5</f>
        <v>91.7</v>
      </c>
      <c r="K2" s="5" t="str" cm="1">
        <f t="array" ref="K2">_xlfn.IFS(J2&gt;=90,"A",J2&gt;=80,"B",J2&gt;=70,"C",J2&gt;=60,"D",J2&gt;=0,"F")</f>
        <v>A</v>
      </c>
      <c r="L2" s="5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s="5">
        <f t="shared" ref="J3:J15" si="1" xml:space="preserve"> H3*5*0.1+I3*0.5</f>
        <v>90</v>
      </c>
      <c r="K3" s="5" t="str" cm="1">
        <f t="array" ref="K3">_xlfn.IFS(J3&gt;=90,"A",J3&gt;=80,"B",J3&gt;=70,"C",J3&gt;=60,"D",J3&gt;=0,"F")</f>
        <v>A</v>
      </c>
      <c r="L3" s="5" t="str">
        <f t="shared" ref="L3:L15" si="2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5">
        <f t="shared" si="1"/>
        <v>81.2</v>
      </c>
      <c r="K4" s="5" t="str" cm="1">
        <f t="array" ref="K4">_xlfn.IFS(J4&gt;=90,"A",J4&gt;=80,"B",J4&gt;=70,"C",J4&gt;=60,"D",J4&gt;=0,"F")</f>
        <v>B</v>
      </c>
      <c r="L4" s="5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5">
        <f t="shared" si="1"/>
        <v>80.800000000000011</v>
      </c>
      <c r="K5" s="5" t="str" cm="1">
        <f t="array" ref="K5">_xlfn.IFS(J5&gt;=90,"A",J5&gt;=80,"B",J5&gt;=70,"C",J5&gt;=60,"D",J5&gt;=0,"F")</f>
        <v>B</v>
      </c>
      <c r="L5" s="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5">
        <f t="shared" si="1"/>
        <v>84.7</v>
      </c>
      <c r="K6" s="5" t="str" cm="1">
        <f t="array" ref="K6">_xlfn.IFS(J6&gt;=90,"A",J6&gt;=80,"B",J6&gt;=70,"C",J6&gt;=60,"D",J6&gt;=0,"F")</f>
        <v>B</v>
      </c>
      <c r="L6" s="5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5">
        <f t="shared" si="1"/>
        <v>80.800000000000011</v>
      </c>
      <c r="K7" s="5" t="str" cm="1">
        <f t="array" ref="K7">_xlfn.IFS(J7&gt;=90,"A",J7&gt;=80,"B",J7&gt;=70,"C",J7&gt;=60,"D",J7&gt;=0,"F")</f>
        <v>B</v>
      </c>
      <c r="L7" s="5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5">
        <f t="shared" si="1"/>
        <v>77.900000000000006</v>
      </c>
      <c r="K8" s="5" t="str" cm="1">
        <f t="array" ref="K8">_xlfn.IFS(J8&gt;=90,"A",J8&gt;=80,"B",J8&gt;=70,"C",J8&gt;=60,"D",J8&gt;=0,"F")</f>
        <v>C</v>
      </c>
      <c r="L8" s="5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5">
        <f t="shared" si="1"/>
        <v>74.2</v>
      </c>
      <c r="K9" s="5" t="str" cm="1">
        <f t="array" ref="K9">_xlfn.IFS(J9&gt;=90,"A",J9&gt;=80,"B",J9&gt;=70,"C",J9&gt;=60,"D",J9&gt;=0,"F")</f>
        <v>C</v>
      </c>
      <c r="L9" s="5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5">
        <f t="shared" si="1"/>
        <v>75.2</v>
      </c>
      <c r="K10" s="5" t="str" cm="1">
        <f t="array" ref="K10">_xlfn.IFS(J10&gt;=90,"A",J10&gt;=80,"B",J10&gt;=70,"C",J10&gt;=60,"D",J10&gt;=0,"F")</f>
        <v>C</v>
      </c>
      <c r="L10" s="5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5">
        <f t="shared" si="1"/>
        <v>77.599999999999994</v>
      </c>
      <c r="K11" s="5" t="str" cm="1">
        <f t="array" ref="K11">_xlfn.IFS(J11&gt;=90,"A",J11&gt;=80,"B",J11&gt;=70,"C",J11&gt;=60,"D",J11&gt;=0,"F")</f>
        <v>C</v>
      </c>
      <c r="L11" s="5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5">
        <f t="shared" si="1"/>
        <v>80.599999999999994</v>
      </c>
      <c r="K12" s="5" t="str" cm="1">
        <f t="array" ref="K12">_xlfn.IFS(J12&gt;=90,"A",J12&gt;=80,"B",J12&gt;=70,"C",J12&gt;=60,"D",J12&gt;=0,"F")</f>
        <v>B</v>
      </c>
      <c r="L12" s="5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5">
        <f t="shared" si="1"/>
        <v>59</v>
      </c>
      <c r="K13" s="5" t="str" cm="1">
        <f t="array" ref="K13">_xlfn.IFS(J13&gt;=90,"A",J13&gt;=80,"B",J13&gt;=70,"C",J13&gt;=60,"D",J13&gt;=0,"F")</f>
        <v>F</v>
      </c>
      <c r="L13" s="5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5">
        <f t="shared" si="1"/>
        <v>66.900000000000006</v>
      </c>
      <c r="K14" s="5" t="str" cm="1">
        <f t="array" ref="K14">_xlfn.IFS(J14&gt;=90,"A",J14&gt;=80,"B",J14&gt;=70,"C",J14&gt;=60,"D",J14&gt;=0,"F")</f>
        <v>D</v>
      </c>
      <c r="L14" s="5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5">
        <f t="shared" si="1"/>
        <v>55.6</v>
      </c>
      <c r="K15" s="5" t="str" cm="1">
        <f t="array" ref="K15">_xlfn.IFS(J15&gt;=90,"A",J15&gt;=80,"B",J15&gt;=70,"C",J15&gt;=60,"D",J15&gt;=0,"F")</f>
        <v>F</v>
      </c>
      <c r="L15" s="5" t="str">
        <f t="shared" si="2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2:20">
      <c r="C17" s="5">
        <f>LARGE(C2:C15,1)</f>
        <v>98</v>
      </c>
      <c r="D17" s="5">
        <f>LARGE(D2:D15,2)</f>
        <v>92</v>
      </c>
      <c r="H17" s="1">
        <f>COUNTIF(H2:H15,"&lt;80")</f>
        <v>8</v>
      </c>
      <c r="J17" s="5">
        <f>AVERAGE(J2:J15)</f>
        <v>76.871428571428581</v>
      </c>
    </row>
    <row r="22" spans="2:20">
      <c r="B22" s="1"/>
      <c r="L22" s="5"/>
    </row>
    <row r="23" spans="2:20">
      <c r="B23" s="1"/>
      <c r="C23" s="6"/>
      <c r="O23" s="1"/>
      <c r="P23" s="6" t="s">
        <v>32</v>
      </c>
    </row>
    <row r="24" spans="2:20">
      <c r="B24" s="1"/>
      <c r="C24" s="6"/>
      <c r="J24" s="4" t="s">
        <v>30</v>
      </c>
      <c r="O24" s="1" t="s">
        <v>0</v>
      </c>
      <c r="P24" s="6">
        <f>J2</f>
        <v>91.7</v>
      </c>
      <c r="R24" s="1"/>
      <c r="S24" s="5" t="s">
        <v>33</v>
      </c>
      <c r="T24">
        <f>COUNTIF(L2:L15,"pass")</f>
        <v>12</v>
      </c>
    </row>
    <row r="25" spans="2:20">
      <c r="B25" s="1"/>
      <c r="C25" s="6"/>
      <c r="O25" s="1" t="s">
        <v>1</v>
      </c>
      <c r="P25" s="6">
        <f t="shared" ref="P25:P37" si="3">J3</f>
        <v>90</v>
      </c>
      <c r="R25" s="1"/>
      <c r="S25" s="5" t="s">
        <v>34</v>
      </c>
      <c r="T25">
        <f>COUNTIF(L2:L15,"fail")</f>
        <v>2</v>
      </c>
    </row>
    <row r="26" spans="2:20">
      <c r="B26" s="1"/>
      <c r="C26" s="6"/>
      <c r="O26" s="1" t="s">
        <v>2</v>
      </c>
      <c r="P26" s="6">
        <f t="shared" si="3"/>
        <v>81.2</v>
      </c>
      <c r="R26" s="1"/>
      <c r="S26" s="5"/>
    </row>
    <row r="27" spans="2:20">
      <c r="B27" s="1"/>
      <c r="C27" s="6"/>
      <c r="O27" s="1" t="s">
        <v>3</v>
      </c>
      <c r="P27" s="6">
        <f t="shared" si="3"/>
        <v>80.800000000000011</v>
      </c>
      <c r="R27" s="1"/>
      <c r="S27" s="5"/>
    </row>
    <row r="28" spans="2:20">
      <c r="B28" s="1"/>
      <c r="C28" s="6"/>
      <c r="O28" s="1" t="s">
        <v>4</v>
      </c>
      <c r="P28" s="6">
        <f t="shared" si="3"/>
        <v>84.7</v>
      </c>
      <c r="R28" s="1"/>
      <c r="S28" s="5"/>
    </row>
    <row r="29" spans="2:20">
      <c r="B29" s="1"/>
      <c r="C29" s="6"/>
      <c r="O29" s="1" t="s">
        <v>5</v>
      </c>
      <c r="P29" s="6">
        <f t="shared" si="3"/>
        <v>80.800000000000011</v>
      </c>
      <c r="R29" s="1"/>
      <c r="S29" s="5"/>
    </row>
    <row r="30" spans="2:20">
      <c r="B30" s="1"/>
      <c r="C30" s="6"/>
      <c r="O30" s="1" t="s">
        <v>6</v>
      </c>
      <c r="P30" s="6">
        <f t="shared" si="3"/>
        <v>77.900000000000006</v>
      </c>
      <c r="R30" s="1"/>
      <c r="S30" s="5"/>
    </row>
    <row r="31" spans="2:20">
      <c r="B31" s="1"/>
      <c r="C31" s="6"/>
      <c r="O31" s="1" t="s">
        <v>7</v>
      </c>
      <c r="P31" s="6">
        <f t="shared" si="3"/>
        <v>74.2</v>
      </c>
      <c r="R31" s="1"/>
      <c r="S31" s="5"/>
    </row>
    <row r="32" spans="2:20">
      <c r="B32" s="1"/>
      <c r="C32" s="6"/>
      <c r="O32" s="1" t="s">
        <v>8</v>
      </c>
      <c r="P32" s="6">
        <f t="shared" si="3"/>
        <v>75.2</v>
      </c>
      <c r="R32" s="1"/>
      <c r="S32" s="5"/>
    </row>
    <row r="33" spans="2:19">
      <c r="B33" s="1"/>
      <c r="C33" s="6"/>
      <c r="O33" s="1" t="s">
        <v>9</v>
      </c>
      <c r="P33" s="6">
        <f t="shared" si="3"/>
        <v>77.599999999999994</v>
      </c>
      <c r="R33" s="1"/>
      <c r="S33" s="5"/>
    </row>
    <row r="34" spans="2:19">
      <c r="B34" s="1"/>
      <c r="C34" s="6"/>
      <c r="O34" s="1" t="s">
        <v>10</v>
      </c>
      <c r="P34" s="6">
        <f t="shared" si="3"/>
        <v>80.599999999999994</v>
      </c>
      <c r="R34" s="1"/>
      <c r="S34" s="5"/>
    </row>
    <row r="35" spans="2:19">
      <c r="B35" s="1"/>
      <c r="C35" s="6"/>
      <c r="O35" s="1" t="s">
        <v>11</v>
      </c>
      <c r="P35" s="6">
        <f t="shared" si="3"/>
        <v>59</v>
      </c>
      <c r="R35" s="1"/>
      <c r="S35" s="5"/>
    </row>
    <row r="36" spans="2:19">
      <c r="B36" s="1"/>
      <c r="C36" s="6"/>
      <c r="O36" s="1" t="s">
        <v>12</v>
      </c>
      <c r="P36" s="6">
        <f t="shared" si="3"/>
        <v>66.900000000000006</v>
      </c>
      <c r="R36" s="1"/>
      <c r="S36" s="5"/>
    </row>
    <row r="37" spans="2:19">
      <c r="B37" s="1"/>
      <c r="C37" s="6"/>
      <c r="O37" s="1" t="s">
        <v>13</v>
      </c>
      <c r="P37" s="6">
        <f t="shared" si="3"/>
        <v>55.6</v>
      </c>
      <c r="R37" s="1"/>
      <c r="S37" s="5"/>
    </row>
  </sheetData>
  <phoneticPr fontId="2" type="noConversion"/>
  <conditionalFormatting sqref="L2:L15">
    <cfRule type="cellIs" dxfId="4" priority="5" operator="equal">
      <formula>"pass"</formula>
    </cfRule>
  </conditionalFormatting>
  <conditionalFormatting sqref="L13:L15">
    <cfRule type="cellIs" dxfId="3" priority="4" operator="equal">
      <formula>"fail"</formula>
    </cfRule>
  </conditionalFormatting>
  <conditionalFormatting sqref="S24:S37">
    <cfRule type="cellIs" dxfId="2" priority="3" operator="equal">
      <formula>"pass"</formula>
    </cfRule>
  </conditionalFormatting>
  <conditionalFormatting sqref="S35:S37">
    <cfRule type="cellIs" dxfId="1" priority="2" operator="equal">
      <formula>"fail"</formula>
    </cfRule>
  </conditionalFormatting>
  <conditionalFormatting sqref="S2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孟庭 鐘</cp:lastModifiedBy>
  <dcterms:created xsi:type="dcterms:W3CDTF">2023-10-19T05:27:10Z</dcterms:created>
  <dcterms:modified xsi:type="dcterms:W3CDTF">2023-10-27T03:01:34Z</dcterms:modified>
</cp:coreProperties>
</file>