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研究生\实验室\自动程序修复\小论文\实验结果\defects4j-repair\实验数据和结果\"/>
    </mc:Choice>
  </mc:AlternateContent>
  <xr:revisionPtr revIDLastSave="0" documentId="13_ncr:1_{A5FC56DD-F4F0-498A-9D9F-5AD46AA721AA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修复时间" sheetId="1" r:id="rId1"/>
    <sheet name="变体数量" sheetId="2" r:id="rId2"/>
    <sheet name="补丁质量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5" i="3" l="1"/>
  <c r="R175" i="3"/>
  <c r="S175" i="3"/>
  <c r="U175" i="3"/>
  <c r="V175" i="3" s="1"/>
  <c r="T161" i="3"/>
  <c r="T162" i="3"/>
  <c r="T163" i="3"/>
  <c r="T164" i="3"/>
  <c r="T165" i="3"/>
  <c r="T166" i="3"/>
  <c r="T167" i="3"/>
  <c r="T168" i="3"/>
  <c r="T169" i="3"/>
  <c r="T170" i="3"/>
  <c r="T171" i="3"/>
  <c r="T172" i="3"/>
  <c r="T160" i="3"/>
  <c r="T175" i="3" l="1"/>
  <c r="U155" i="3"/>
  <c r="S155" i="3"/>
  <c r="R155" i="3"/>
  <c r="Q155" i="3"/>
  <c r="T142" i="3"/>
  <c r="T143" i="3"/>
  <c r="T144" i="3"/>
  <c r="T145" i="3"/>
  <c r="T146" i="3"/>
  <c r="T147" i="3"/>
  <c r="T148" i="3"/>
  <c r="T149" i="3"/>
  <c r="T150" i="3"/>
  <c r="T151" i="3"/>
  <c r="T152" i="3"/>
  <c r="T141" i="3"/>
  <c r="T155" i="3" l="1"/>
  <c r="V155" i="3"/>
  <c r="Q136" i="3"/>
  <c r="R136" i="3"/>
  <c r="S136" i="3"/>
  <c r="U136" i="3"/>
  <c r="V136" i="3" s="1"/>
  <c r="T132" i="3"/>
  <c r="T133" i="3"/>
  <c r="T131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15" i="3"/>
  <c r="T130" i="3"/>
  <c r="U110" i="3"/>
  <c r="V110" i="3" s="1"/>
  <c r="S110" i="3"/>
  <c r="R110" i="3"/>
  <c r="Q110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87" i="3"/>
  <c r="U82" i="3"/>
  <c r="V82" i="3" s="1"/>
  <c r="Q82" i="3"/>
  <c r="R82" i="3"/>
  <c r="S82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58" i="3"/>
  <c r="S53" i="3"/>
  <c r="Q53" i="3"/>
  <c r="R53" i="3"/>
  <c r="U53" i="3"/>
  <c r="V53" i="3" s="1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27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S3" i="3"/>
  <c r="R3" i="3"/>
  <c r="Q3" i="3"/>
  <c r="P3" i="3"/>
  <c r="O3" i="3"/>
  <c r="N3" i="3"/>
  <c r="M3" i="3"/>
  <c r="K3" i="3"/>
  <c r="H3" i="3"/>
  <c r="C3" i="3"/>
  <c r="T136" i="3" l="1"/>
  <c r="T82" i="3"/>
  <c r="T110" i="3"/>
  <c r="T53" i="3"/>
  <c r="S22" i="3"/>
  <c r="T3" i="3"/>
  <c r="Q22" i="3"/>
  <c r="R22" i="3"/>
  <c r="U22" i="3"/>
  <c r="M195" i="1"/>
  <c r="N195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76" i="1"/>
  <c r="T22" i="3" l="1"/>
  <c r="V22" i="3"/>
  <c r="M71" i="1"/>
  <c r="M113" i="2"/>
  <c r="N113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88" i="2"/>
  <c r="M157" i="1"/>
  <c r="M146" i="1"/>
  <c r="M147" i="1"/>
  <c r="M148" i="1"/>
  <c r="M149" i="1"/>
  <c r="M150" i="1"/>
  <c r="M151" i="1"/>
  <c r="M152" i="1"/>
  <c r="M153" i="1"/>
  <c r="M154" i="1"/>
  <c r="M155" i="1"/>
  <c r="M156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45" i="1"/>
  <c r="N171" i="1"/>
  <c r="N140" i="1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59" i="2"/>
  <c r="M83" i="2" s="1"/>
  <c r="N83" i="2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15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N23" i="2"/>
  <c r="M3" i="2"/>
  <c r="N55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27" i="2"/>
  <c r="N110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81" i="1"/>
  <c r="M74" i="1"/>
  <c r="M62" i="1"/>
  <c r="M63" i="1"/>
  <c r="M64" i="1"/>
  <c r="M65" i="1"/>
  <c r="M66" i="1"/>
  <c r="M67" i="1"/>
  <c r="M68" i="1"/>
  <c r="M69" i="1"/>
  <c r="M70" i="1"/>
  <c r="M72" i="1"/>
  <c r="M73" i="1"/>
  <c r="M61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N76" i="1"/>
  <c r="N56" i="1"/>
  <c r="N25" i="1"/>
  <c r="M23" i="2" l="1"/>
  <c r="M140" i="1"/>
  <c r="M55" i="2"/>
  <c r="M171" i="1"/>
  <c r="M110" i="1"/>
  <c r="M76" i="1"/>
  <c r="M25" i="1"/>
  <c r="M56" i="1"/>
</calcChain>
</file>

<file path=xl/sharedStrings.xml><?xml version="1.0" encoding="utf-8"?>
<sst xmlns="http://schemas.openxmlformats.org/spreadsheetml/2006/main" count="330" uniqueCount="70">
  <si>
    <t>Chart</t>
    <phoneticPr fontId="1" type="noConversion"/>
  </si>
  <si>
    <t>项目</t>
    <phoneticPr fontId="1" type="noConversion"/>
  </si>
  <si>
    <t>bugID</t>
    <phoneticPr fontId="1" type="noConversion"/>
  </si>
  <si>
    <t>seed0</t>
    <phoneticPr fontId="1" type="noConversion"/>
  </si>
  <si>
    <t>seed1</t>
    <phoneticPr fontId="1" type="noConversion"/>
  </si>
  <si>
    <t>seed2</t>
    <phoneticPr fontId="1" type="noConversion"/>
  </si>
  <si>
    <t>seed3</t>
    <phoneticPr fontId="1" type="noConversion"/>
  </si>
  <si>
    <t>seed4</t>
    <phoneticPr fontId="1" type="noConversion"/>
  </si>
  <si>
    <t>seed5</t>
    <phoneticPr fontId="1" type="noConversion"/>
  </si>
  <si>
    <t>seed6</t>
    <phoneticPr fontId="1" type="noConversion"/>
  </si>
  <si>
    <t>seed7</t>
    <phoneticPr fontId="1" type="noConversion"/>
  </si>
  <si>
    <t>seed8</t>
    <phoneticPr fontId="1" type="noConversion"/>
  </si>
  <si>
    <t>seed9</t>
    <phoneticPr fontId="1" type="noConversion"/>
  </si>
  <si>
    <t>平均时间</t>
    <phoneticPr fontId="1" type="noConversion"/>
  </si>
  <si>
    <t>Codec</t>
    <phoneticPr fontId="1" type="noConversion"/>
  </si>
  <si>
    <t>Compress</t>
    <phoneticPr fontId="1" type="noConversion"/>
  </si>
  <si>
    <t>Csv</t>
    <phoneticPr fontId="1" type="noConversion"/>
  </si>
  <si>
    <t>JacksonCore</t>
    <phoneticPr fontId="1" type="noConversion"/>
  </si>
  <si>
    <t>JacksonXml</t>
    <phoneticPr fontId="1" type="noConversion"/>
  </si>
  <si>
    <t>Jsoup</t>
    <phoneticPr fontId="1" type="noConversion"/>
  </si>
  <si>
    <t>JxPath</t>
    <phoneticPr fontId="1" type="noConversion"/>
  </si>
  <si>
    <t>Math</t>
    <phoneticPr fontId="1" type="noConversion"/>
  </si>
  <si>
    <t>总计</t>
    <phoneticPr fontId="1" type="noConversion"/>
  </si>
  <si>
    <t>项目数：9</t>
    <phoneticPr fontId="1" type="noConversion"/>
  </si>
  <si>
    <t>bug数</t>
    <phoneticPr fontId="1" type="noConversion"/>
  </si>
  <si>
    <t>补丁数</t>
    <phoneticPr fontId="1" type="noConversion"/>
  </si>
  <si>
    <t>Q1:kGenProg  Ochiai package</t>
    <phoneticPr fontId="1" type="noConversion"/>
  </si>
  <si>
    <t>GenProg4Java</t>
    <phoneticPr fontId="1" type="noConversion"/>
  </si>
  <si>
    <t>总平均时间(s)</t>
    <phoneticPr fontId="1" type="noConversion"/>
  </si>
  <si>
    <t>Lang</t>
    <phoneticPr fontId="1" type="noConversion"/>
  </si>
  <si>
    <t>Q1:GenProg4Java</t>
    <phoneticPr fontId="1" type="noConversion"/>
  </si>
  <si>
    <t>项目数：8</t>
    <phoneticPr fontId="1" type="noConversion"/>
  </si>
  <si>
    <t>jGenProg</t>
    <phoneticPr fontId="1" type="noConversion"/>
  </si>
  <si>
    <t>Q1:jGenProg</t>
    <phoneticPr fontId="1" type="noConversion"/>
  </si>
  <si>
    <t>项目数：5</t>
    <phoneticPr fontId="1" type="noConversion"/>
  </si>
  <si>
    <t>总平均时间:</t>
  </si>
  <si>
    <t>总平均时间:</t>
    <phoneticPr fontId="1" type="noConversion"/>
  </si>
  <si>
    <t xml:space="preserve">Q2:kGenProg  Jaccard </t>
    <phoneticPr fontId="1" type="noConversion"/>
  </si>
  <si>
    <t>变体数量</t>
    <phoneticPr fontId="1" type="noConversion"/>
  </si>
  <si>
    <t>Gson</t>
    <phoneticPr fontId="1" type="noConversion"/>
  </si>
  <si>
    <t>项目数</t>
    <phoneticPr fontId="1" type="noConversion"/>
  </si>
  <si>
    <t>平均变体数量</t>
    <phoneticPr fontId="1" type="noConversion"/>
  </si>
  <si>
    <t>补丁数量</t>
    <phoneticPr fontId="1" type="noConversion"/>
  </si>
  <si>
    <t>修复时间</t>
    <phoneticPr fontId="1" type="noConversion"/>
  </si>
  <si>
    <t>Q2:kGenProg  Tarantula</t>
    <phoneticPr fontId="1" type="noConversion"/>
  </si>
  <si>
    <t xml:space="preserve">Q3:kGenProg  file </t>
    <phoneticPr fontId="1" type="noConversion"/>
  </si>
  <si>
    <t>Q1:GenProg-A</t>
    <phoneticPr fontId="1" type="noConversion"/>
  </si>
  <si>
    <t>Codec</t>
    <phoneticPr fontId="1" type="noConversion"/>
  </si>
  <si>
    <t>项目数：4</t>
    <phoneticPr fontId="1" type="noConversion"/>
  </si>
  <si>
    <t>修复质量</t>
    <phoneticPr fontId="1" type="noConversion"/>
  </si>
  <si>
    <t>修复：9</t>
    <phoneticPr fontId="1" type="noConversion"/>
  </si>
  <si>
    <t>评估：8</t>
    <phoneticPr fontId="1" type="noConversion"/>
  </si>
  <si>
    <t>均值</t>
    <phoneticPr fontId="1" type="noConversion"/>
  </si>
  <si>
    <t>最大</t>
    <phoneticPr fontId="1" type="noConversion"/>
  </si>
  <si>
    <t>最小</t>
    <phoneticPr fontId="1" type="noConversion"/>
  </si>
  <si>
    <t>中值</t>
    <phoneticPr fontId="1" type="noConversion"/>
  </si>
  <si>
    <t>质量为100%的</t>
    <phoneticPr fontId="1" type="noConversion"/>
  </si>
  <si>
    <t>修复：10</t>
    <phoneticPr fontId="1" type="noConversion"/>
  </si>
  <si>
    <t>评估：8</t>
    <phoneticPr fontId="1" type="noConversion"/>
  </si>
  <si>
    <t>修复：9</t>
    <phoneticPr fontId="1" type="noConversion"/>
  </si>
  <si>
    <t>评估：7</t>
    <phoneticPr fontId="1" type="noConversion"/>
  </si>
  <si>
    <t>不能运行test</t>
    <phoneticPr fontId="1" type="noConversion"/>
  </si>
  <si>
    <t>修复：8</t>
    <phoneticPr fontId="1" type="noConversion"/>
  </si>
  <si>
    <t>评估：7</t>
    <phoneticPr fontId="1" type="noConversion"/>
  </si>
  <si>
    <t>测试套件提取失败</t>
  </si>
  <si>
    <t>修复：5</t>
    <phoneticPr fontId="1" type="noConversion"/>
  </si>
  <si>
    <t>评估：5</t>
    <phoneticPr fontId="1" type="noConversion"/>
  </si>
  <si>
    <t>3（补丁中有一个原项目中没有的文件，导致项目会编译失败）</t>
    <phoneticPr fontId="1" type="noConversion"/>
  </si>
  <si>
    <t>修复：4</t>
    <phoneticPr fontId="1" type="noConversion"/>
  </si>
  <si>
    <t>评估：4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</si>
</sst>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/>
    <xf numFmtId="10" fontId="5" fillId="0" borderId="0" xfId="0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0" fontId="8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10" fontId="7" fillId="0" borderId="0" xfId="0" applyNumberFormat="1" applyFont="1"/>
    <xf numFmtId="10" fontId="8" fillId="0" borderId="0" xfId="0" applyNumberFormat="1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A729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6"/>
  <sheetViews>
    <sheetView tabSelected="1" zoomScaleNormal="100" workbookViewId="0">
      <pane ySplit="1" topLeftCell="A2" activePane="bottomLeft" state="frozen"/>
      <selection activeCell="J1" sqref="J1"/>
      <selection pane="bottomLeft" activeCell="E60" sqref="E60"/>
    </sheetView>
  </sheetViews>
  <sheetFormatPr defaultRowHeight="13.9" x14ac:dyDescent="0.4"/>
  <cols>
    <col min="2" max="12" width="9.06640625" style="1"/>
    <col min="13" max="13" width="13.6640625" style="1" bestFit="1" customWidth="1"/>
    <col min="14" max="14" width="9.06640625" style="1"/>
  </cols>
  <sheetData>
    <row r="1" spans="1:14" x14ac:dyDescent="0.4">
      <c r="A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43</v>
      </c>
      <c r="N1" s="1" t="s">
        <v>42</v>
      </c>
    </row>
    <row r="2" spans="1:14" x14ac:dyDescent="0.4">
      <c r="A2" s="4" t="s">
        <v>26</v>
      </c>
    </row>
    <row r="3" spans="1:14" x14ac:dyDescent="0.4">
      <c r="A3" t="s">
        <v>0</v>
      </c>
      <c r="B3" s="1">
        <v>18</v>
      </c>
      <c r="C3" s="1">
        <v>15</v>
      </c>
      <c r="D3" s="1">
        <v>2</v>
      </c>
      <c r="E3" s="1">
        <v>1</v>
      </c>
      <c r="F3" s="1">
        <v>2</v>
      </c>
      <c r="G3" s="1">
        <v>1</v>
      </c>
      <c r="H3" s="1">
        <v>1</v>
      </c>
      <c r="I3" s="1">
        <v>26</v>
      </c>
      <c r="J3" s="1">
        <v>1</v>
      </c>
      <c r="K3" s="1">
        <v>5</v>
      </c>
      <c r="L3" s="1">
        <v>4</v>
      </c>
      <c r="M3" s="1">
        <f>SUM(C3:L3)</f>
        <v>58</v>
      </c>
      <c r="N3" s="1">
        <v>10</v>
      </c>
    </row>
    <row r="4" spans="1:14" x14ac:dyDescent="0.4">
      <c r="B4" s="1">
        <v>21</v>
      </c>
      <c r="C4" s="1">
        <v>3</v>
      </c>
      <c r="F4" s="1">
        <v>11</v>
      </c>
      <c r="G4" s="1">
        <v>7</v>
      </c>
      <c r="H4" s="1">
        <v>8</v>
      </c>
      <c r="J4" s="1">
        <v>7</v>
      </c>
      <c r="K4" s="1">
        <v>9</v>
      </c>
      <c r="L4" s="1">
        <v>13</v>
      </c>
      <c r="M4" s="1">
        <f t="shared" ref="M4:M22" si="0">SUM(C4:L4)</f>
        <v>58</v>
      </c>
      <c r="N4" s="1">
        <v>7</v>
      </c>
    </row>
    <row r="5" spans="1:14" x14ac:dyDescent="0.4">
      <c r="A5" t="s">
        <v>14</v>
      </c>
      <c r="B5" s="1">
        <v>8</v>
      </c>
      <c r="C5" s="1">
        <v>30</v>
      </c>
      <c r="I5" s="1">
        <v>5</v>
      </c>
      <c r="M5" s="1">
        <f t="shared" si="0"/>
        <v>35</v>
      </c>
      <c r="N5" s="1">
        <v>2</v>
      </c>
    </row>
    <row r="6" spans="1:14" x14ac:dyDescent="0.4">
      <c r="B6" s="1">
        <v>16</v>
      </c>
      <c r="C6" s="1">
        <v>16</v>
      </c>
      <c r="D6" s="1">
        <v>31</v>
      </c>
      <c r="E6" s="1">
        <v>5</v>
      </c>
      <c r="F6" s="1">
        <v>9</v>
      </c>
      <c r="G6" s="1">
        <v>5</v>
      </c>
      <c r="H6" s="1">
        <v>5</v>
      </c>
      <c r="I6" s="1">
        <v>6</v>
      </c>
      <c r="J6" s="1">
        <v>6</v>
      </c>
      <c r="K6" s="1">
        <v>8</v>
      </c>
      <c r="L6" s="1">
        <v>14</v>
      </c>
      <c r="M6" s="1">
        <f t="shared" si="0"/>
        <v>105</v>
      </c>
      <c r="N6" s="1">
        <v>10</v>
      </c>
    </row>
    <row r="7" spans="1:14" x14ac:dyDescent="0.4">
      <c r="A7" t="s">
        <v>15</v>
      </c>
      <c r="B7" s="1">
        <v>4</v>
      </c>
      <c r="G7" s="1">
        <v>8</v>
      </c>
      <c r="M7" s="1">
        <f t="shared" si="0"/>
        <v>8</v>
      </c>
      <c r="N7" s="1">
        <v>1</v>
      </c>
    </row>
    <row r="8" spans="1:14" x14ac:dyDescent="0.4">
      <c r="B8" s="1">
        <v>27</v>
      </c>
      <c r="C8" s="1">
        <v>1</v>
      </c>
      <c r="D8" s="1">
        <v>2</v>
      </c>
      <c r="E8" s="1">
        <v>1</v>
      </c>
      <c r="G8" s="1">
        <v>0</v>
      </c>
      <c r="H8" s="1">
        <v>56</v>
      </c>
      <c r="J8" s="1">
        <v>53</v>
      </c>
      <c r="K8" s="1">
        <v>0</v>
      </c>
      <c r="L8" s="1">
        <v>1</v>
      </c>
      <c r="M8" s="1">
        <f t="shared" si="0"/>
        <v>114</v>
      </c>
      <c r="N8" s="1">
        <v>8</v>
      </c>
    </row>
    <row r="9" spans="1:14" x14ac:dyDescent="0.4">
      <c r="A9" t="s">
        <v>16</v>
      </c>
      <c r="B9" s="1">
        <v>5</v>
      </c>
      <c r="D9" s="1">
        <v>44</v>
      </c>
      <c r="F9" s="1">
        <v>32</v>
      </c>
      <c r="G9" s="1">
        <v>16</v>
      </c>
      <c r="H9" s="1">
        <v>73</v>
      </c>
      <c r="K9" s="1">
        <v>4</v>
      </c>
      <c r="L9" s="1">
        <v>24</v>
      </c>
      <c r="M9" s="1">
        <f t="shared" si="0"/>
        <v>193</v>
      </c>
      <c r="N9" s="1">
        <v>6</v>
      </c>
    </row>
    <row r="10" spans="1:14" x14ac:dyDescent="0.4">
      <c r="B10" s="1">
        <v>11</v>
      </c>
      <c r="D10" s="1">
        <v>40</v>
      </c>
      <c r="E10" s="1">
        <v>7</v>
      </c>
      <c r="F10" s="1">
        <v>6</v>
      </c>
      <c r="G10" s="1">
        <v>24</v>
      </c>
      <c r="H10" s="1">
        <v>6</v>
      </c>
      <c r="I10" s="1">
        <v>8</v>
      </c>
      <c r="L10" s="1">
        <v>55</v>
      </c>
      <c r="M10" s="1">
        <f t="shared" si="0"/>
        <v>146</v>
      </c>
      <c r="N10" s="1">
        <v>7</v>
      </c>
    </row>
    <row r="11" spans="1:14" x14ac:dyDescent="0.4">
      <c r="A11" t="s">
        <v>17</v>
      </c>
      <c r="B11" s="1">
        <v>10</v>
      </c>
      <c r="D11" s="1">
        <v>3</v>
      </c>
      <c r="E11" s="1">
        <v>7</v>
      </c>
      <c r="F11" s="1">
        <v>3</v>
      </c>
      <c r="G11" s="1">
        <v>13</v>
      </c>
      <c r="J11" s="1">
        <v>6</v>
      </c>
      <c r="K11" s="1">
        <v>11</v>
      </c>
      <c r="M11" s="1">
        <f t="shared" si="0"/>
        <v>43</v>
      </c>
      <c r="N11" s="1">
        <v>6</v>
      </c>
    </row>
    <row r="12" spans="1:14" x14ac:dyDescent="0.4">
      <c r="B12" s="1">
        <v>11</v>
      </c>
      <c r="E12" s="1">
        <v>22</v>
      </c>
      <c r="F12" s="1">
        <v>14</v>
      </c>
      <c r="G12" s="1">
        <v>4</v>
      </c>
      <c r="H12" s="1">
        <v>13</v>
      </c>
      <c r="I12" s="1">
        <v>8</v>
      </c>
      <c r="L12" s="1">
        <v>9</v>
      </c>
      <c r="M12" s="1">
        <f t="shared" si="0"/>
        <v>70</v>
      </c>
      <c r="N12" s="1">
        <v>6</v>
      </c>
    </row>
    <row r="13" spans="1:14" x14ac:dyDescent="0.4">
      <c r="A13" t="s">
        <v>18</v>
      </c>
      <c r="B13" s="1">
        <v>5</v>
      </c>
      <c r="G13" s="1">
        <v>28</v>
      </c>
      <c r="J13" s="1">
        <v>65</v>
      </c>
      <c r="M13" s="1">
        <f t="shared" si="0"/>
        <v>93</v>
      </c>
      <c r="N13" s="1">
        <v>2</v>
      </c>
    </row>
    <row r="14" spans="1:14" x14ac:dyDescent="0.4">
      <c r="A14" t="s">
        <v>19</v>
      </c>
      <c r="B14" s="1">
        <v>75</v>
      </c>
      <c r="E14" s="1">
        <v>52</v>
      </c>
      <c r="M14" s="1">
        <f t="shared" si="0"/>
        <v>52</v>
      </c>
      <c r="N14" s="1">
        <v>1</v>
      </c>
    </row>
    <row r="15" spans="1:14" x14ac:dyDescent="0.4">
      <c r="A15" t="s">
        <v>20</v>
      </c>
      <c r="B15" s="1">
        <v>10</v>
      </c>
      <c r="L15" s="1">
        <v>18</v>
      </c>
      <c r="M15" s="1">
        <f t="shared" si="0"/>
        <v>18</v>
      </c>
      <c r="N15" s="1">
        <v>1</v>
      </c>
    </row>
    <row r="16" spans="1:14" x14ac:dyDescent="0.4">
      <c r="A16" t="s">
        <v>21</v>
      </c>
      <c r="B16" s="1">
        <v>1</v>
      </c>
      <c r="D16" s="1">
        <v>4</v>
      </c>
      <c r="H16" s="1">
        <v>13</v>
      </c>
      <c r="I16" s="1">
        <v>3</v>
      </c>
      <c r="K16" s="1">
        <v>13</v>
      </c>
      <c r="L16" s="1">
        <v>6</v>
      </c>
      <c r="M16" s="1">
        <f t="shared" si="0"/>
        <v>39</v>
      </c>
      <c r="N16" s="1">
        <v>5</v>
      </c>
    </row>
    <row r="17" spans="1:15" x14ac:dyDescent="0.4">
      <c r="B17" s="1">
        <v>22</v>
      </c>
      <c r="G17" s="1">
        <v>22</v>
      </c>
      <c r="M17" s="1">
        <f t="shared" si="0"/>
        <v>22</v>
      </c>
      <c r="N17" s="1">
        <v>1</v>
      </c>
    </row>
    <row r="18" spans="1:15" x14ac:dyDescent="0.4">
      <c r="B18" s="1">
        <v>46</v>
      </c>
      <c r="C18" s="1">
        <v>13</v>
      </c>
      <c r="F18" s="1">
        <v>59</v>
      </c>
      <c r="I18" s="1">
        <v>36</v>
      </c>
      <c r="J18" s="1">
        <v>32</v>
      </c>
      <c r="L18" s="1">
        <v>25</v>
      </c>
      <c r="M18" s="1">
        <f t="shared" si="0"/>
        <v>165</v>
      </c>
      <c r="N18" s="1">
        <v>5</v>
      </c>
    </row>
    <row r="19" spans="1:15" x14ac:dyDescent="0.4">
      <c r="B19" s="1">
        <v>58</v>
      </c>
      <c r="C19" s="1">
        <v>4</v>
      </c>
      <c r="D19" s="1">
        <v>3</v>
      </c>
      <c r="E19" s="1">
        <v>25</v>
      </c>
      <c r="F19" s="1">
        <v>17</v>
      </c>
      <c r="G19" s="1">
        <v>16</v>
      </c>
      <c r="H19" s="1">
        <v>19</v>
      </c>
      <c r="K19" s="1">
        <v>3</v>
      </c>
      <c r="L19" s="1">
        <v>18</v>
      </c>
      <c r="M19" s="1">
        <f t="shared" si="0"/>
        <v>105</v>
      </c>
      <c r="N19" s="1">
        <v>8</v>
      </c>
    </row>
    <row r="20" spans="1:15" x14ac:dyDescent="0.4">
      <c r="B20" s="1">
        <v>72</v>
      </c>
      <c r="J20" s="1">
        <v>9</v>
      </c>
      <c r="M20" s="1">
        <f t="shared" si="0"/>
        <v>9</v>
      </c>
      <c r="N20" s="1">
        <v>1</v>
      </c>
    </row>
    <row r="21" spans="1:15" x14ac:dyDescent="0.4">
      <c r="B21" s="1">
        <v>81</v>
      </c>
      <c r="I21" s="1">
        <v>9</v>
      </c>
      <c r="J21" s="1">
        <v>142</v>
      </c>
      <c r="K21" s="1">
        <v>5</v>
      </c>
      <c r="L21" s="1">
        <v>7</v>
      </c>
      <c r="M21" s="1">
        <f t="shared" si="0"/>
        <v>163</v>
      </c>
      <c r="N21" s="1">
        <v>4</v>
      </c>
    </row>
    <row r="22" spans="1:15" x14ac:dyDescent="0.4">
      <c r="B22" s="1">
        <v>95</v>
      </c>
      <c r="H22" s="1">
        <v>23</v>
      </c>
      <c r="M22" s="1">
        <f t="shared" si="0"/>
        <v>23</v>
      </c>
      <c r="N22" s="1">
        <v>1</v>
      </c>
    </row>
    <row r="23" spans="1:15" x14ac:dyDescent="0.4">
      <c r="A23" s="4" t="s">
        <v>26</v>
      </c>
      <c r="M23" s="2"/>
    </row>
    <row r="24" spans="1:15" x14ac:dyDescent="0.4">
      <c r="A24" s="5" t="s">
        <v>22</v>
      </c>
      <c r="B24" s="6" t="s">
        <v>24</v>
      </c>
      <c r="C24" s="6" t="s">
        <v>25</v>
      </c>
      <c r="D24" s="6"/>
      <c r="E24" s="6"/>
      <c r="F24" s="6"/>
      <c r="G24" s="6"/>
      <c r="H24" s="6"/>
      <c r="I24" s="6"/>
      <c r="J24" s="6"/>
      <c r="K24" s="6"/>
      <c r="L24" s="6"/>
      <c r="M24" s="7" t="s">
        <v>28</v>
      </c>
      <c r="N24" s="1" t="s">
        <v>25</v>
      </c>
    </row>
    <row r="25" spans="1:15" x14ac:dyDescent="0.4">
      <c r="A25" s="5" t="s">
        <v>23</v>
      </c>
      <c r="B25" s="6">
        <v>20</v>
      </c>
      <c r="C25" s="6">
        <v>92</v>
      </c>
      <c r="D25" s="6"/>
      <c r="E25" s="6"/>
      <c r="F25" s="6"/>
      <c r="G25" s="6"/>
      <c r="H25" s="6"/>
      <c r="I25" s="6"/>
      <c r="J25" s="6"/>
      <c r="K25" s="6"/>
      <c r="L25" s="6"/>
      <c r="M25" s="8">
        <f>SUM(M3:M22)/N25</f>
        <v>16.510869565217391</v>
      </c>
      <c r="N25" s="1">
        <f>SUM(N2:N22)</f>
        <v>92</v>
      </c>
      <c r="O25" s="11"/>
    </row>
    <row r="28" spans="1:15" x14ac:dyDescent="0.4">
      <c r="A28" s="5" t="s">
        <v>27</v>
      </c>
    </row>
    <row r="29" spans="1:15" x14ac:dyDescent="0.4">
      <c r="A29" s="9" t="s">
        <v>0</v>
      </c>
      <c r="B29" s="1">
        <v>3</v>
      </c>
      <c r="G29" s="1">
        <v>59</v>
      </c>
      <c r="M29" s="1">
        <f t="shared" ref="M29:M54" si="1">SUM(C29:L29)</f>
        <v>59</v>
      </c>
      <c r="N29" s="1">
        <v>1</v>
      </c>
    </row>
    <row r="30" spans="1:15" x14ac:dyDescent="0.4">
      <c r="B30" s="1">
        <v>7</v>
      </c>
      <c r="J30" s="1">
        <v>62</v>
      </c>
      <c r="M30" s="1">
        <f t="shared" si="1"/>
        <v>62</v>
      </c>
      <c r="N30" s="1">
        <v>1</v>
      </c>
    </row>
    <row r="31" spans="1:15" x14ac:dyDescent="0.4">
      <c r="B31" s="1">
        <v>26</v>
      </c>
      <c r="F31" s="1">
        <v>420</v>
      </c>
      <c r="J31" s="1">
        <v>667</v>
      </c>
      <c r="L31" s="1">
        <v>1250</v>
      </c>
      <c r="M31" s="1">
        <f t="shared" si="1"/>
        <v>2337</v>
      </c>
      <c r="N31" s="1">
        <v>3</v>
      </c>
    </row>
    <row r="32" spans="1:15" x14ac:dyDescent="0.4">
      <c r="A32" t="s">
        <v>14</v>
      </c>
      <c r="B32" s="1">
        <v>8</v>
      </c>
      <c r="F32" s="1">
        <v>45</v>
      </c>
      <c r="H32" s="1">
        <v>39</v>
      </c>
      <c r="I32" s="1">
        <v>3063</v>
      </c>
      <c r="J32" s="1">
        <v>540</v>
      </c>
      <c r="K32" s="1">
        <v>527</v>
      </c>
      <c r="L32" s="1">
        <v>1112</v>
      </c>
      <c r="M32" s="1">
        <f t="shared" si="1"/>
        <v>5326</v>
      </c>
      <c r="N32" s="1">
        <v>6</v>
      </c>
    </row>
    <row r="33" spans="1:14" x14ac:dyDescent="0.4">
      <c r="B33" s="1">
        <v>16</v>
      </c>
      <c r="D33" s="1">
        <v>27</v>
      </c>
      <c r="F33" s="1">
        <v>40</v>
      </c>
      <c r="I33" s="1">
        <v>33</v>
      </c>
      <c r="J33" s="1">
        <v>51</v>
      </c>
      <c r="M33" s="1">
        <f t="shared" si="1"/>
        <v>151</v>
      </c>
      <c r="N33" s="1">
        <v>4</v>
      </c>
    </row>
    <row r="34" spans="1:14" x14ac:dyDescent="0.4">
      <c r="A34" t="s">
        <v>15</v>
      </c>
      <c r="B34" s="1">
        <v>4</v>
      </c>
      <c r="C34" s="1">
        <v>3539</v>
      </c>
      <c r="H34" s="1">
        <v>968</v>
      </c>
      <c r="I34" s="1">
        <v>1220</v>
      </c>
      <c r="J34" s="1">
        <v>66</v>
      </c>
      <c r="M34" s="1">
        <f t="shared" si="1"/>
        <v>5793</v>
      </c>
      <c r="N34" s="1">
        <v>4</v>
      </c>
    </row>
    <row r="35" spans="1:14" x14ac:dyDescent="0.4">
      <c r="B35" s="1">
        <v>25</v>
      </c>
      <c r="J35" s="1">
        <v>1985</v>
      </c>
      <c r="K35" s="1">
        <v>537</v>
      </c>
      <c r="M35" s="1">
        <f t="shared" si="1"/>
        <v>2522</v>
      </c>
      <c r="N35" s="1">
        <v>2</v>
      </c>
    </row>
    <row r="36" spans="1:14" x14ac:dyDescent="0.4">
      <c r="B36" s="1">
        <v>27</v>
      </c>
      <c r="D36" s="1">
        <v>28</v>
      </c>
      <c r="E36" s="1">
        <v>467</v>
      </c>
      <c r="I36" s="1">
        <v>31</v>
      </c>
      <c r="M36" s="1">
        <f t="shared" si="1"/>
        <v>526</v>
      </c>
      <c r="N36" s="1">
        <v>3</v>
      </c>
    </row>
    <row r="37" spans="1:14" x14ac:dyDescent="0.4">
      <c r="B37" s="1">
        <v>31</v>
      </c>
      <c r="C37" s="1">
        <v>58</v>
      </c>
      <c r="E37" s="1">
        <v>882</v>
      </c>
      <c r="F37" s="1">
        <v>49</v>
      </c>
      <c r="J37" s="1">
        <v>354</v>
      </c>
      <c r="L37" s="1">
        <v>2788</v>
      </c>
      <c r="M37" s="1">
        <f t="shared" si="1"/>
        <v>4131</v>
      </c>
      <c r="N37" s="1">
        <v>5</v>
      </c>
    </row>
    <row r="38" spans="1:14" x14ac:dyDescent="0.4">
      <c r="B38" s="1">
        <v>38</v>
      </c>
      <c r="C38" s="1">
        <v>120</v>
      </c>
      <c r="F38" s="1">
        <v>98</v>
      </c>
      <c r="M38" s="1">
        <f t="shared" si="1"/>
        <v>218</v>
      </c>
      <c r="N38" s="1">
        <v>2</v>
      </c>
    </row>
    <row r="39" spans="1:14" x14ac:dyDescent="0.4">
      <c r="B39" s="1">
        <v>45</v>
      </c>
      <c r="C39" s="1">
        <v>63</v>
      </c>
      <c r="D39" s="1">
        <v>164</v>
      </c>
      <c r="E39" s="1">
        <v>360</v>
      </c>
      <c r="K39" s="1">
        <v>69</v>
      </c>
      <c r="L39" s="1">
        <v>289</v>
      </c>
      <c r="M39" s="1">
        <f t="shared" si="1"/>
        <v>945</v>
      </c>
      <c r="N39" s="1">
        <v>5</v>
      </c>
    </row>
    <row r="40" spans="1:14" x14ac:dyDescent="0.4">
      <c r="A40" t="s">
        <v>17</v>
      </c>
      <c r="B40" s="1">
        <v>11</v>
      </c>
      <c r="E40" s="1">
        <v>156</v>
      </c>
      <c r="H40" s="1">
        <v>293</v>
      </c>
      <c r="K40" s="1">
        <v>164</v>
      </c>
      <c r="M40" s="1">
        <f t="shared" si="1"/>
        <v>613</v>
      </c>
      <c r="N40" s="1">
        <v>3</v>
      </c>
    </row>
    <row r="41" spans="1:14" x14ac:dyDescent="0.4">
      <c r="B41" s="1">
        <v>17</v>
      </c>
      <c r="D41" s="1">
        <v>85</v>
      </c>
      <c r="E41" s="1">
        <v>1129</v>
      </c>
      <c r="H41" s="1">
        <v>210</v>
      </c>
      <c r="I41" s="1">
        <v>464</v>
      </c>
      <c r="J41" s="1">
        <v>114</v>
      </c>
      <c r="M41" s="1">
        <f t="shared" si="1"/>
        <v>2002</v>
      </c>
      <c r="N41" s="1">
        <v>5</v>
      </c>
    </row>
    <row r="42" spans="1:14" x14ac:dyDescent="0.4">
      <c r="B42" s="1">
        <v>21</v>
      </c>
      <c r="C42" s="1">
        <v>773</v>
      </c>
      <c r="D42" s="1">
        <v>87</v>
      </c>
      <c r="F42" s="1">
        <v>32</v>
      </c>
      <c r="I42" s="1">
        <v>179</v>
      </c>
      <c r="K42" s="1">
        <v>60</v>
      </c>
      <c r="M42" s="1">
        <f t="shared" si="1"/>
        <v>1131</v>
      </c>
      <c r="N42" s="1">
        <v>5</v>
      </c>
    </row>
    <row r="43" spans="1:14" x14ac:dyDescent="0.4">
      <c r="A43" t="s">
        <v>19</v>
      </c>
      <c r="B43" s="1">
        <v>1</v>
      </c>
      <c r="C43" s="1">
        <v>27</v>
      </c>
      <c r="D43" s="1">
        <v>11</v>
      </c>
      <c r="E43" s="1">
        <v>11</v>
      </c>
      <c r="G43" s="1">
        <v>12</v>
      </c>
      <c r="H43" s="1">
        <v>13</v>
      </c>
      <c r="J43" s="1">
        <v>15</v>
      </c>
      <c r="M43" s="1">
        <f t="shared" si="1"/>
        <v>89</v>
      </c>
      <c r="N43" s="1">
        <v>6</v>
      </c>
    </row>
    <row r="44" spans="1:14" x14ac:dyDescent="0.4">
      <c r="B44" s="1">
        <v>45</v>
      </c>
      <c r="E44" s="1">
        <v>144</v>
      </c>
      <c r="M44" s="1">
        <f t="shared" si="1"/>
        <v>144</v>
      </c>
      <c r="N44" s="1">
        <v>1</v>
      </c>
    </row>
    <row r="45" spans="1:14" x14ac:dyDescent="0.4">
      <c r="B45" s="1">
        <v>57</v>
      </c>
      <c r="F45" s="1">
        <v>86</v>
      </c>
      <c r="G45" s="1">
        <v>75</v>
      </c>
      <c r="L45" s="1">
        <v>191</v>
      </c>
      <c r="M45" s="1">
        <f t="shared" si="1"/>
        <v>352</v>
      </c>
      <c r="N45" s="1">
        <v>3</v>
      </c>
    </row>
    <row r="46" spans="1:14" x14ac:dyDescent="0.4">
      <c r="B46" s="1">
        <v>64</v>
      </c>
      <c r="C46" s="1">
        <v>65</v>
      </c>
      <c r="D46" s="1">
        <v>56</v>
      </c>
      <c r="F46" s="1">
        <v>365</v>
      </c>
      <c r="G46" s="1">
        <v>111</v>
      </c>
      <c r="H46" s="1">
        <v>194</v>
      </c>
      <c r="L46" s="1">
        <v>116</v>
      </c>
      <c r="M46" s="1">
        <f t="shared" si="1"/>
        <v>907</v>
      </c>
      <c r="N46" s="1">
        <v>6</v>
      </c>
    </row>
    <row r="47" spans="1:14" x14ac:dyDescent="0.4">
      <c r="B47" s="1">
        <v>66</v>
      </c>
      <c r="D47" s="1">
        <v>361</v>
      </c>
      <c r="M47" s="1">
        <f t="shared" si="1"/>
        <v>361</v>
      </c>
      <c r="N47" s="1">
        <v>1</v>
      </c>
    </row>
    <row r="48" spans="1:14" x14ac:dyDescent="0.4">
      <c r="B48" s="1">
        <v>85</v>
      </c>
      <c r="D48" s="1">
        <v>1538</v>
      </c>
      <c r="M48" s="1">
        <f t="shared" si="1"/>
        <v>1538</v>
      </c>
      <c r="N48" s="1">
        <v>1</v>
      </c>
    </row>
    <row r="49" spans="1:14" x14ac:dyDescent="0.4">
      <c r="A49" t="s">
        <v>20</v>
      </c>
      <c r="B49" s="1">
        <v>22</v>
      </c>
      <c r="C49" s="1">
        <v>296</v>
      </c>
      <c r="D49" s="1">
        <v>155</v>
      </c>
      <c r="E49" s="1">
        <v>522</v>
      </c>
      <c r="F49" s="1">
        <v>174</v>
      </c>
      <c r="G49" s="1">
        <v>79</v>
      </c>
      <c r="I49" s="1">
        <v>94</v>
      </c>
      <c r="L49" s="1">
        <v>74</v>
      </c>
      <c r="M49" s="1">
        <f t="shared" si="1"/>
        <v>1394</v>
      </c>
      <c r="N49" s="1">
        <v>7</v>
      </c>
    </row>
    <row r="50" spans="1:14" x14ac:dyDescent="0.4">
      <c r="A50" t="s">
        <v>29</v>
      </c>
      <c r="B50" s="1">
        <v>7</v>
      </c>
      <c r="L50" s="1">
        <v>580</v>
      </c>
      <c r="M50" s="1">
        <f t="shared" si="1"/>
        <v>580</v>
      </c>
      <c r="N50" s="1">
        <v>1</v>
      </c>
    </row>
    <row r="51" spans="1:14" x14ac:dyDescent="0.4">
      <c r="B51" s="1">
        <v>51</v>
      </c>
      <c r="C51" s="1">
        <v>80</v>
      </c>
      <c r="L51" s="1">
        <v>85</v>
      </c>
      <c r="M51" s="1">
        <f t="shared" si="1"/>
        <v>165</v>
      </c>
      <c r="N51" s="1">
        <v>2</v>
      </c>
    </row>
    <row r="52" spans="1:14" x14ac:dyDescent="0.4">
      <c r="A52" t="s">
        <v>21</v>
      </c>
      <c r="B52" s="1">
        <v>8</v>
      </c>
      <c r="C52" s="1">
        <v>21</v>
      </c>
      <c r="D52" s="1">
        <v>14</v>
      </c>
      <c r="M52" s="1">
        <f t="shared" si="1"/>
        <v>35</v>
      </c>
      <c r="N52" s="1">
        <v>2</v>
      </c>
    </row>
    <row r="53" spans="1:14" x14ac:dyDescent="0.4">
      <c r="B53" s="1">
        <v>81</v>
      </c>
      <c r="C53" s="1">
        <v>98</v>
      </c>
      <c r="D53" s="1">
        <v>44</v>
      </c>
      <c r="E53" s="1">
        <v>1255</v>
      </c>
      <c r="F53" s="1">
        <v>845</v>
      </c>
      <c r="G53" s="1">
        <v>45</v>
      </c>
      <c r="J53" s="1">
        <v>45</v>
      </c>
      <c r="M53" s="1">
        <f t="shared" si="1"/>
        <v>2332</v>
      </c>
      <c r="N53" s="1">
        <v>6</v>
      </c>
    </row>
    <row r="54" spans="1:14" x14ac:dyDescent="0.4">
      <c r="B54" s="1">
        <v>95</v>
      </c>
      <c r="E54" s="1">
        <v>410</v>
      </c>
      <c r="F54" s="1">
        <v>233</v>
      </c>
      <c r="I54" s="1">
        <v>8</v>
      </c>
      <c r="J54" s="1">
        <v>424</v>
      </c>
      <c r="L54" s="1">
        <v>338</v>
      </c>
      <c r="M54" s="1">
        <f t="shared" si="1"/>
        <v>1413</v>
      </c>
      <c r="N54" s="1">
        <v>5</v>
      </c>
    </row>
    <row r="55" spans="1:14" x14ac:dyDescent="0.4">
      <c r="A55" s="4" t="s">
        <v>30</v>
      </c>
    </row>
    <row r="56" spans="1:14" x14ac:dyDescent="0.4">
      <c r="A56" s="5" t="s">
        <v>22</v>
      </c>
      <c r="B56" s="6" t="s">
        <v>24</v>
      </c>
      <c r="C56" s="6" t="s">
        <v>25</v>
      </c>
      <c r="L56" s="1" t="s">
        <v>35</v>
      </c>
      <c r="M56" s="8">
        <f>SUM(M29:M54)/N56</f>
        <v>390.28888888888889</v>
      </c>
      <c r="N56" s="1">
        <f>SUM(N29:N54)</f>
        <v>90</v>
      </c>
    </row>
    <row r="57" spans="1:14" x14ac:dyDescent="0.4">
      <c r="A57" s="5" t="s">
        <v>31</v>
      </c>
      <c r="B57" s="6">
        <v>26</v>
      </c>
      <c r="C57" s="6">
        <v>90</v>
      </c>
    </row>
    <row r="60" spans="1:14" x14ac:dyDescent="0.4">
      <c r="A60" s="5" t="s">
        <v>32</v>
      </c>
    </row>
    <row r="61" spans="1:14" x14ac:dyDescent="0.4">
      <c r="A61" s="9" t="s">
        <v>0</v>
      </c>
      <c r="B61" s="1">
        <v>3</v>
      </c>
      <c r="F61" s="1">
        <v>41.390999999999998</v>
      </c>
      <c r="M61" s="1">
        <f t="shared" ref="M61:M74" si="2">SUM(C61:L61)</f>
        <v>41.390999999999998</v>
      </c>
      <c r="N61" s="1">
        <v>1</v>
      </c>
    </row>
    <row r="62" spans="1:14" x14ac:dyDescent="0.4">
      <c r="B62" s="1">
        <v>7</v>
      </c>
      <c r="C62" s="1">
        <v>15.146000000000001</v>
      </c>
      <c r="H62" s="1">
        <v>13.904999999999999</v>
      </c>
      <c r="I62" s="1">
        <v>10.634</v>
      </c>
      <c r="M62" s="1">
        <f t="shared" si="2"/>
        <v>39.685000000000002</v>
      </c>
      <c r="N62" s="1">
        <v>3</v>
      </c>
    </row>
    <row r="63" spans="1:14" x14ac:dyDescent="0.4">
      <c r="B63" s="1">
        <v>25</v>
      </c>
      <c r="C63" s="1">
        <v>20.827000000000002</v>
      </c>
      <c r="D63" s="1">
        <v>23.373999999999999</v>
      </c>
      <c r="E63" s="1">
        <v>60.53</v>
      </c>
      <c r="F63" s="1">
        <v>30.274000000000001</v>
      </c>
      <c r="G63" s="1">
        <v>31.207999999999998</v>
      </c>
      <c r="H63" s="1">
        <v>58.188000000000002</v>
      </c>
      <c r="I63" s="1">
        <v>72.013000000000005</v>
      </c>
      <c r="J63" s="1">
        <v>24.995999999999999</v>
      </c>
      <c r="K63" s="1">
        <v>74.941999999999993</v>
      </c>
      <c r="L63" s="1">
        <v>30.059000000000001</v>
      </c>
      <c r="M63" s="1">
        <f t="shared" si="2"/>
        <v>426.411</v>
      </c>
      <c r="N63" s="1">
        <v>10</v>
      </c>
    </row>
    <row r="64" spans="1:14" x14ac:dyDescent="0.4">
      <c r="A64" t="s">
        <v>14</v>
      </c>
      <c r="B64" s="1">
        <v>16</v>
      </c>
      <c r="C64" s="1">
        <v>28.015999999999998</v>
      </c>
      <c r="D64" s="1">
        <v>24.640999999999998</v>
      </c>
      <c r="F64" s="1">
        <v>21.547000000000001</v>
      </c>
      <c r="G64" s="1">
        <v>27.48</v>
      </c>
      <c r="H64" s="1">
        <v>25.288</v>
      </c>
      <c r="M64" s="1">
        <f t="shared" si="2"/>
        <v>126.97199999999999</v>
      </c>
      <c r="N64" s="1">
        <v>5</v>
      </c>
    </row>
    <row r="65" spans="1:14" x14ac:dyDescent="0.4">
      <c r="B65" s="1">
        <v>17</v>
      </c>
      <c r="C65" s="1">
        <v>21.556000000000001</v>
      </c>
      <c r="D65" s="1">
        <v>21.474</v>
      </c>
      <c r="E65" s="1">
        <v>19.795000000000002</v>
      </c>
      <c r="F65" s="1">
        <v>20.073</v>
      </c>
      <c r="G65" s="1">
        <v>20.032</v>
      </c>
      <c r="H65" s="1">
        <v>20.067</v>
      </c>
      <c r="I65" s="1">
        <v>21.015999999999998</v>
      </c>
      <c r="J65" s="1">
        <v>21.463999999999999</v>
      </c>
      <c r="K65" s="1">
        <v>20.178999999999998</v>
      </c>
      <c r="M65" s="1">
        <f t="shared" si="2"/>
        <v>185.65599999999998</v>
      </c>
      <c r="N65" s="1">
        <v>9</v>
      </c>
    </row>
    <row r="66" spans="1:14" x14ac:dyDescent="0.4">
      <c r="A66" t="s">
        <v>19</v>
      </c>
      <c r="B66" s="1">
        <v>1</v>
      </c>
      <c r="C66" s="1">
        <v>17.268999999999998</v>
      </c>
      <c r="D66" s="1">
        <v>16.210999999999999</v>
      </c>
      <c r="E66" s="1">
        <v>7.5410000000000004</v>
      </c>
      <c r="F66" s="1">
        <v>13.542</v>
      </c>
      <c r="G66" s="1">
        <v>34.106999999999999</v>
      </c>
      <c r="H66" s="1">
        <v>59.460999999999999</v>
      </c>
      <c r="I66" s="1">
        <v>13.935</v>
      </c>
      <c r="J66" s="1">
        <v>7.6920000000000002</v>
      </c>
      <c r="K66" s="1">
        <v>7.7210000000000001</v>
      </c>
      <c r="L66" s="1">
        <v>10.063000000000001</v>
      </c>
      <c r="M66" s="1">
        <f t="shared" si="2"/>
        <v>187.542</v>
      </c>
      <c r="N66" s="1">
        <v>10</v>
      </c>
    </row>
    <row r="67" spans="1:14" x14ac:dyDescent="0.4">
      <c r="B67" s="1">
        <v>45</v>
      </c>
      <c r="J67" s="1">
        <v>100.98099999999999</v>
      </c>
      <c r="K67" s="1">
        <v>4.0010000000000003</v>
      </c>
      <c r="L67" s="1">
        <v>96.346000000000004</v>
      </c>
      <c r="M67" s="1">
        <f t="shared" si="2"/>
        <v>201.328</v>
      </c>
      <c r="N67" s="1">
        <v>3</v>
      </c>
    </row>
    <row r="68" spans="1:14" x14ac:dyDescent="0.4">
      <c r="B68" s="1">
        <v>57</v>
      </c>
      <c r="E68" s="1">
        <v>693.36500000000001</v>
      </c>
      <c r="G68" s="1">
        <v>180.81800000000001</v>
      </c>
      <c r="K68" s="1">
        <v>676.76499999999999</v>
      </c>
      <c r="M68" s="1">
        <f t="shared" si="2"/>
        <v>1550.9479999999999</v>
      </c>
      <c r="N68" s="1">
        <v>3</v>
      </c>
    </row>
    <row r="69" spans="1:14" x14ac:dyDescent="0.4">
      <c r="A69" t="s">
        <v>20</v>
      </c>
      <c r="B69" s="1">
        <v>10</v>
      </c>
      <c r="C69" s="1">
        <v>36.459000000000003</v>
      </c>
      <c r="D69" s="1">
        <v>82.966999999999999</v>
      </c>
      <c r="E69" s="1">
        <v>43.231999999999999</v>
      </c>
      <c r="F69" s="1">
        <v>33.441000000000003</v>
      </c>
      <c r="G69" s="1">
        <v>34.497999999999998</v>
      </c>
      <c r="H69" s="1">
        <v>38.003</v>
      </c>
      <c r="I69" s="1">
        <v>44.610999999999997</v>
      </c>
      <c r="J69" s="1">
        <v>62.433999999999997</v>
      </c>
      <c r="K69" s="1">
        <v>36.764000000000003</v>
      </c>
      <c r="L69" s="1">
        <v>39.216000000000001</v>
      </c>
      <c r="M69" s="1">
        <f t="shared" si="2"/>
        <v>451.625</v>
      </c>
      <c r="N69" s="1">
        <v>10</v>
      </c>
    </row>
    <row r="70" spans="1:14" x14ac:dyDescent="0.4">
      <c r="B70" s="1">
        <v>22</v>
      </c>
      <c r="H70" s="1">
        <v>12.726000000000001</v>
      </c>
      <c r="L70" s="1">
        <v>345.839</v>
      </c>
      <c r="M70" s="1">
        <f t="shared" si="2"/>
        <v>358.565</v>
      </c>
      <c r="N70" s="1">
        <v>2</v>
      </c>
    </row>
    <row r="71" spans="1:14" x14ac:dyDescent="0.4">
      <c r="A71" t="s">
        <v>21</v>
      </c>
      <c r="B71" s="1">
        <v>8</v>
      </c>
      <c r="C71" s="1">
        <v>367.58300000000003</v>
      </c>
      <c r="D71" s="1">
        <v>340.19299999999998</v>
      </c>
      <c r="E71" s="1">
        <v>335.226</v>
      </c>
      <c r="F71" s="1">
        <v>333.745</v>
      </c>
      <c r="G71" s="1">
        <v>323.90300000000002</v>
      </c>
      <c r="H71" s="1">
        <v>355.149</v>
      </c>
      <c r="I71" s="1">
        <v>319.053</v>
      </c>
      <c r="J71" s="1">
        <v>346.87900000000002</v>
      </c>
      <c r="K71" s="1">
        <v>327.59199999999998</v>
      </c>
      <c r="L71" s="1">
        <v>343.14400000000001</v>
      </c>
      <c r="M71" s="1">
        <f t="shared" si="2"/>
        <v>3392.4669999999996</v>
      </c>
      <c r="N71" s="1">
        <v>10</v>
      </c>
    </row>
    <row r="72" spans="1:14" x14ac:dyDescent="0.4">
      <c r="B72" s="1">
        <v>74</v>
      </c>
      <c r="D72" s="1">
        <v>104.991</v>
      </c>
      <c r="E72" s="1">
        <v>1262.636</v>
      </c>
      <c r="M72" s="1">
        <f t="shared" si="2"/>
        <v>1367.627</v>
      </c>
      <c r="N72" s="1">
        <v>2</v>
      </c>
    </row>
    <row r="73" spans="1:14" x14ac:dyDescent="0.4">
      <c r="B73" s="1">
        <v>81</v>
      </c>
      <c r="C73" s="1">
        <v>33.43</v>
      </c>
      <c r="D73" s="1">
        <v>23.143000000000001</v>
      </c>
      <c r="E73" s="1">
        <v>23.408000000000001</v>
      </c>
      <c r="F73" s="1">
        <v>26.844000000000001</v>
      </c>
      <c r="G73" s="1">
        <v>27.280999999999999</v>
      </c>
      <c r="H73" s="1">
        <v>32.262</v>
      </c>
      <c r="K73" s="1">
        <v>41.3</v>
      </c>
      <c r="L73" s="1">
        <v>31.486000000000001</v>
      </c>
      <c r="M73" s="1">
        <f t="shared" si="2"/>
        <v>239.154</v>
      </c>
      <c r="N73" s="1">
        <v>8</v>
      </c>
    </row>
    <row r="74" spans="1:14" x14ac:dyDescent="0.4">
      <c r="B74" s="1">
        <v>95</v>
      </c>
      <c r="C74" s="1">
        <v>108.923</v>
      </c>
      <c r="D74" s="1">
        <v>312.76600000000002</v>
      </c>
      <c r="F74" s="1">
        <v>173.91200000000001</v>
      </c>
      <c r="G74" s="1">
        <v>299.95499999999998</v>
      </c>
      <c r="H74" s="1">
        <v>220.476</v>
      </c>
      <c r="I74" s="1">
        <v>727.19500000000005</v>
      </c>
      <c r="J74" s="1">
        <v>675.49599999999998</v>
      </c>
      <c r="K74" s="1">
        <v>636.01300000000003</v>
      </c>
      <c r="L74" s="1">
        <v>302.88900000000001</v>
      </c>
      <c r="M74" s="1">
        <f t="shared" si="2"/>
        <v>3457.6250000000005</v>
      </c>
      <c r="N74" s="1">
        <v>9</v>
      </c>
    </row>
    <row r="75" spans="1:14" x14ac:dyDescent="0.4">
      <c r="A75" s="4" t="s">
        <v>33</v>
      </c>
    </row>
    <row r="76" spans="1:14" x14ac:dyDescent="0.4">
      <c r="A76" s="5" t="s">
        <v>22</v>
      </c>
      <c r="B76" s="6" t="s">
        <v>24</v>
      </c>
      <c r="C76" s="6" t="s">
        <v>25</v>
      </c>
      <c r="L76" s="1" t="s">
        <v>36</v>
      </c>
      <c r="M76" s="8">
        <f>SUM(M61:M74)/N76</f>
        <v>141.4940705882353</v>
      </c>
      <c r="N76" s="1">
        <f>SUM(N61:N74)</f>
        <v>85</v>
      </c>
    </row>
    <row r="77" spans="1:14" x14ac:dyDescent="0.4">
      <c r="A77" s="5" t="s">
        <v>34</v>
      </c>
      <c r="B77" s="6">
        <v>14</v>
      </c>
      <c r="C77" s="6">
        <v>85</v>
      </c>
    </row>
    <row r="80" spans="1:14" x14ac:dyDescent="0.4">
      <c r="A80" s="4" t="s">
        <v>37</v>
      </c>
    </row>
    <row r="81" spans="1:14" x14ac:dyDescent="0.4">
      <c r="A81" s="9" t="s">
        <v>0</v>
      </c>
      <c r="B81" s="1">
        <v>7</v>
      </c>
      <c r="H81" s="1">
        <v>25</v>
      </c>
      <c r="M81" s="2">
        <f>SUM(C81:L81)</f>
        <v>25</v>
      </c>
      <c r="N81" s="1">
        <v>1</v>
      </c>
    </row>
    <row r="82" spans="1:14" x14ac:dyDescent="0.4">
      <c r="B82" s="1">
        <v>18</v>
      </c>
      <c r="C82" s="1">
        <v>1</v>
      </c>
      <c r="D82" s="1">
        <v>14</v>
      </c>
      <c r="E82" s="1">
        <v>1</v>
      </c>
      <c r="F82" s="1">
        <v>13</v>
      </c>
      <c r="G82" s="1">
        <v>1</v>
      </c>
      <c r="H82" s="1">
        <v>2</v>
      </c>
      <c r="I82" s="1">
        <v>2</v>
      </c>
      <c r="J82" s="1">
        <v>3</v>
      </c>
      <c r="K82" s="1">
        <v>3</v>
      </c>
      <c r="M82" s="2">
        <f t="shared" ref="M82:M108" si="3">SUM(C82:L82)</f>
        <v>40</v>
      </c>
      <c r="N82" s="1">
        <v>9</v>
      </c>
    </row>
    <row r="83" spans="1:14" x14ac:dyDescent="0.4">
      <c r="B83" s="1">
        <v>21</v>
      </c>
      <c r="C83" s="1">
        <v>13</v>
      </c>
      <c r="E83" s="1">
        <v>10</v>
      </c>
      <c r="G83" s="1">
        <v>7</v>
      </c>
      <c r="H83" s="1">
        <v>33</v>
      </c>
      <c r="J83" s="1">
        <v>20</v>
      </c>
      <c r="K83" s="1">
        <v>13</v>
      </c>
      <c r="L83" s="1">
        <v>46</v>
      </c>
      <c r="M83" s="2">
        <f t="shared" si="3"/>
        <v>142</v>
      </c>
      <c r="N83" s="1">
        <v>7</v>
      </c>
    </row>
    <row r="84" spans="1:14" x14ac:dyDescent="0.4">
      <c r="A84" t="s">
        <v>14</v>
      </c>
      <c r="B84" s="1">
        <v>8</v>
      </c>
      <c r="D84" s="1">
        <v>5</v>
      </c>
      <c r="F84" s="1">
        <v>1</v>
      </c>
      <c r="I84" s="1">
        <v>37</v>
      </c>
      <c r="J84" s="1">
        <v>21</v>
      </c>
      <c r="K84" s="1">
        <v>6</v>
      </c>
      <c r="M84" s="2">
        <f t="shared" si="3"/>
        <v>70</v>
      </c>
      <c r="N84" s="1">
        <v>5</v>
      </c>
    </row>
    <row r="85" spans="1:14" x14ac:dyDescent="0.4">
      <c r="B85" s="1">
        <v>16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2">
        <f t="shared" si="3"/>
        <v>1</v>
      </c>
      <c r="N85" s="1">
        <v>10</v>
      </c>
    </row>
    <row r="86" spans="1:14" x14ac:dyDescent="0.4">
      <c r="A86" t="s">
        <v>15</v>
      </c>
      <c r="B86" s="1">
        <v>4</v>
      </c>
      <c r="G86" s="1">
        <v>9</v>
      </c>
      <c r="M86" s="2">
        <f t="shared" si="3"/>
        <v>9</v>
      </c>
      <c r="N86" s="1">
        <v>1</v>
      </c>
    </row>
    <row r="87" spans="1:14" x14ac:dyDescent="0.4">
      <c r="A87" t="s">
        <v>16</v>
      </c>
      <c r="B87" s="1">
        <v>5</v>
      </c>
      <c r="E87" s="1">
        <v>4</v>
      </c>
      <c r="F87" s="1">
        <v>8</v>
      </c>
      <c r="G87" s="1">
        <v>2</v>
      </c>
      <c r="H87" s="1">
        <v>10</v>
      </c>
      <c r="K87" s="1">
        <v>3</v>
      </c>
      <c r="L87" s="1">
        <v>4</v>
      </c>
      <c r="M87" s="2">
        <f t="shared" si="3"/>
        <v>31</v>
      </c>
      <c r="N87" s="1">
        <v>6</v>
      </c>
    </row>
    <row r="88" spans="1:14" x14ac:dyDescent="0.4">
      <c r="B88" s="1">
        <v>11</v>
      </c>
      <c r="C88" s="1">
        <v>2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1</v>
      </c>
      <c r="K88" s="1">
        <v>2</v>
      </c>
      <c r="L88" s="1">
        <v>535</v>
      </c>
      <c r="M88" s="2">
        <f t="shared" si="3"/>
        <v>544</v>
      </c>
      <c r="N88" s="1">
        <v>10</v>
      </c>
    </row>
    <row r="89" spans="1:14" x14ac:dyDescent="0.4">
      <c r="A89" t="s">
        <v>39</v>
      </c>
      <c r="B89" s="1">
        <v>16</v>
      </c>
      <c r="C89" s="1">
        <v>7</v>
      </c>
      <c r="E89" s="1">
        <v>6</v>
      </c>
      <c r="F89" s="1">
        <v>2</v>
      </c>
      <c r="G89" s="1">
        <v>7</v>
      </c>
      <c r="K89" s="1">
        <v>13</v>
      </c>
      <c r="M89" s="2">
        <f t="shared" si="3"/>
        <v>35</v>
      </c>
      <c r="N89" s="1">
        <v>5</v>
      </c>
    </row>
    <row r="90" spans="1:14" x14ac:dyDescent="0.4">
      <c r="A90" t="s">
        <v>17</v>
      </c>
      <c r="B90" s="1">
        <v>5</v>
      </c>
      <c r="C90" s="1">
        <v>1</v>
      </c>
      <c r="G90" s="1">
        <v>44</v>
      </c>
      <c r="H90" s="1">
        <v>4</v>
      </c>
      <c r="I90" s="1">
        <v>0</v>
      </c>
      <c r="K90" s="1">
        <v>0</v>
      </c>
      <c r="M90" s="2">
        <f t="shared" si="3"/>
        <v>49</v>
      </c>
      <c r="N90" s="1">
        <v>5</v>
      </c>
    </row>
    <row r="91" spans="1:14" x14ac:dyDescent="0.4">
      <c r="B91" s="1">
        <v>10</v>
      </c>
      <c r="C91" s="1">
        <v>11</v>
      </c>
      <c r="D91" s="1">
        <v>0</v>
      </c>
      <c r="E91" s="1">
        <v>1</v>
      </c>
      <c r="F91" s="1">
        <v>24</v>
      </c>
      <c r="G91" s="1">
        <v>1</v>
      </c>
      <c r="H91" s="1">
        <v>4</v>
      </c>
      <c r="I91" s="1">
        <v>1</v>
      </c>
      <c r="J91" s="1">
        <v>4</v>
      </c>
      <c r="K91" s="1">
        <v>3</v>
      </c>
      <c r="L91" s="1">
        <v>3</v>
      </c>
      <c r="M91" s="2">
        <f t="shared" si="3"/>
        <v>52</v>
      </c>
      <c r="N91" s="1">
        <v>10</v>
      </c>
    </row>
    <row r="92" spans="1:14" x14ac:dyDescent="0.4">
      <c r="B92" s="1">
        <v>11</v>
      </c>
      <c r="C92" s="1">
        <v>9</v>
      </c>
      <c r="D92" s="1">
        <v>6</v>
      </c>
      <c r="E92" s="1">
        <v>3</v>
      </c>
      <c r="F92" s="1">
        <v>10</v>
      </c>
      <c r="I92" s="1">
        <v>12</v>
      </c>
      <c r="L92" s="1">
        <v>5</v>
      </c>
      <c r="M92" s="2">
        <f t="shared" si="3"/>
        <v>45</v>
      </c>
      <c r="N92" s="1">
        <v>6</v>
      </c>
    </row>
    <row r="93" spans="1:14" x14ac:dyDescent="0.4">
      <c r="A93" t="s">
        <v>19</v>
      </c>
      <c r="B93" s="1">
        <v>1</v>
      </c>
      <c r="C93" s="1">
        <v>2</v>
      </c>
      <c r="D93" s="1">
        <v>3</v>
      </c>
      <c r="F93" s="1">
        <v>1</v>
      </c>
      <c r="G93" s="1">
        <v>3</v>
      </c>
      <c r="H93" s="1">
        <v>4</v>
      </c>
      <c r="I93" s="1">
        <v>4</v>
      </c>
      <c r="J93" s="1">
        <v>6</v>
      </c>
      <c r="K93" s="1">
        <v>2</v>
      </c>
      <c r="L93" s="1">
        <v>5</v>
      </c>
      <c r="M93" s="2">
        <f t="shared" si="3"/>
        <v>30</v>
      </c>
      <c r="N93" s="1">
        <v>9</v>
      </c>
    </row>
    <row r="94" spans="1:14" x14ac:dyDescent="0.4">
      <c r="B94" s="1">
        <v>17</v>
      </c>
      <c r="H94" s="1">
        <v>53</v>
      </c>
      <c r="M94" s="2">
        <f t="shared" si="3"/>
        <v>53</v>
      </c>
      <c r="N94" s="1">
        <v>1</v>
      </c>
    </row>
    <row r="95" spans="1:14" x14ac:dyDescent="0.4">
      <c r="B95" s="1">
        <v>19</v>
      </c>
      <c r="J95" s="1">
        <v>35</v>
      </c>
      <c r="M95" s="2">
        <f t="shared" si="3"/>
        <v>35</v>
      </c>
      <c r="N95" s="1">
        <v>1</v>
      </c>
    </row>
    <row r="96" spans="1:14" x14ac:dyDescent="0.4">
      <c r="B96" s="1">
        <v>75</v>
      </c>
      <c r="C96" s="1">
        <v>1</v>
      </c>
      <c r="E96" s="1">
        <v>10</v>
      </c>
      <c r="G96" s="1">
        <v>9</v>
      </c>
      <c r="H96" s="1">
        <v>6</v>
      </c>
      <c r="I96" s="1">
        <v>4</v>
      </c>
      <c r="K96" s="1">
        <v>27</v>
      </c>
      <c r="M96" s="2">
        <f t="shared" si="3"/>
        <v>57</v>
      </c>
      <c r="N96" s="1">
        <v>6</v>
      </c>
    </row>
    <row r="97" spans="1:14" x14ac:dyDescent="0.4">
      <c r="A97" t="s">
        <v>20</v>
      </c>
      <c r="B97" s="1">
        <v>10</v>
      </c>
      <c r="H97" s="1">
        <v>3</v>
      </c>
      <c r="M97" s="2">
        <f t="shared" si="3"/>
        <v>3</v>
      </c>
      <c r="N97" s="1">
        <v>1</v>
      </c>
    </row>
    <row r="98" spans="1:14" x14ac:dyDescent="0.4">
      <c r="A98" t="s">
        <v>29</v>
      </c>
      <c r="B98" s="1">
        <v>39</v>
      </c>
      <c r="L98" s="1">
        <v>51</v>
      </c>
      <c r="M98" s="2">
        <f t="shared" si="3"/>
        <v>51</v>
      </c>
      <c r="N98" s="1">
        <v>1</v>
      </c>
    </row>
    <row r="99" spans="1:14" x14ac:dyDescent="0.4">
      <c r="A99" t="s">
        <v>21</v>
      </c>
      <c r="B99" s="1">
        <v>1</v>
      </c>
      <c r="C99" s="1">
        <v>16</v>
      </c>
      <c r="D99" s="1">
        <v>13</v>
      </c>
      <c r="E99" s="1">
        <v>11</v>
      </c>
      <c r="F99" s="1">
        <v>5</v>
      </c>
      <c r="G99" s="1">
        <v>15</v>
      </c>
      <c r="I99" s="1">
        <v>16</v>
      </c>
      <c r="J99" s="1">
        <v>5</v>
      </c>
      <c r="L99" s="1">
        <v>14</v>
      </c>
      <c r="M99" s="2">
        <f t="shared" si="3"/>
        <v>95</v>
      </c>
      <c r="N99" s="1">
        <v>8</v>
      </c>
    </row>
    <row r="100" spans="1:14" x14ac:dyDescent="0.4">
      <c r="B100" s="1">
        <v>9</v>
      </c>
      <c r="K100" s="1">
        <v>28</v>
      </c>
      <c r="M100" s="2">
        <f t="shared" si="3"/>
        <v>28</v>
      </c>
      <c r="N100" s="1">
        <v>1</v>
      </c>
    </row>
    <row r="101" spans="1:14" x14ac:dyDescent="0.4">
      <c r="B101" s="1">
        <v>18</v>
      </c>
      <c r="J101" s="1">
        <v>36</v>
      </c>
      <c r="L101" s="1">
        <v>92</v>
      </c>
      <c r="M101" s="2">
        <f t="shared" si="3"/>
        <v>128</v>
      </c>
      <c r="N101" s="1">
        <v>2</v>
      </c>
    </row>
    <row r="102" spans="1:14" x14ac:dyDescent="0.4">
      <c r="B102" s="1">
        <v>23</v>
      </c>
      <c r="L102" s="1">
        <v>43</v>
      </c>
      <c r="M102" s="2">
        <f t="shared" si="3"/>
        <v>43</v>
      </c>
      <c r="N102" s="1">
        <v>1</v>
      </c>
    </row>
    <row r="103" spans="1:14" x14ac:dyDescent="0.4">
      <c r="B103" s="1">
        <v>32</v>
      </c>
      <c r="D103" s="1">
        <v>6</v>
      </c>
      <c r="H103" s="1">
        <v>32</v>
      </c>
      <c r="J103" s="1">
        <v>19</v>
      </c>
      <c r="M103" s="2">
        <f t="shared" si="3"/>
        <v>57</v>
      </c>
      <c r="N103" s="1">
        <v>3</v>
      </c>
    </row>
    <row r="104" spans="1:14" x14ac:dyDescent="0.4">
      <c r="B104" s="1">
        <v>46</v>
      </c>
      <c r="C104" s="1">
        <v>20</v>
      </c>
      <c r="E104" s="1">
        <v>26</v>
      </c>
      <c r="F104" s="1">
        <v>7</v>
      </c>
      <c r="G104" s="1">
        <v>20</v>
      </c>
      <c r="H104" s="1">
        <v>10</v>
      </c>
      <c r="I104" s="1">
        <v>36</v>
      </c>
      <c r="K104" s="1">
        <v>17</v>
      </c>
      <c r="M104" s="2">
        <f t="shared" si="3"/>
        <v>136</v>
      </c>
      <c r="N104" s="1">
        <v>7</v>
      </c>
    </row>
    <row r="105" spans="1:14" x14ac:dyDescent="0.4">
      <c r="B105" s="1">
        <v>58</v>
      </c>
      <c r="F105" s="1">
        <v>4</v>
      </c>
      <c r="G105" s="1">
        <v>8</v>
      </c>
      <c r="H105" s="1">
        <v>51</v>
      </c>
      <c r="J105" s="1">
        <v>14</v>
      </c>
      <c r="L105" s="1">
        <v>6</v>
      </c>
      <c r="M105" s="2">
        <f t="shared" si="3"/>
        <v>83</v>
      </c>
      <c r="N105" s="1">
        <v>5</v>
      </c>
    </row>
    <row r="106" spans="1:14" x14ac:dyDescent="0.4">
      <c r="B106" s="1">
        <v>69</v>
      </c>
      <c r="G106" s="1">
        <v>21</v>
      </c>
      <c r="M106" s="2">
        <f t="shared" si="3"/>
        <v>21</v>
      </c>
      <c r="N106" s="1">
        <v>1</v>
      </c>
    </row>
    <row r="107" spans="1:14" x14ac:dyDescent="0.4">
      <c r="B107" s="1">
        <v>72</v>
      </c>
      <c r="E107" s="1">
        <v>7</v>
      </c>
      <c r="G107" s="1">
        <v>4</v>
      </c>
      <c r="J107" s="1">
        <v>17</v>
      </c>
      <c r="L107" s="1">
        <v>6</v>
      </c>
      <c r="M107" s="2">
        <f t="shared" si="3"/>
        <v>34</v>
      </c>
      <c r="N107" s="1">
        <v>4</v>
      </c>
    </row>
    <row r="108" spans="1:14" x14ac:dyDescent="0.4">
      <c r="B108" s="1">
        <v>81</v>
      </c>
      <c r="E108" s="1">
        <v>4</v>
      </c>
      <c r="G108" s="1">
        <v>1</v>
      </c>
      <c r="J108" s="1">
        <v>26</v>
      </c>
      <c r="K108" s="1">
        <v>10</v>
      </c>
      <c r="L108" s="1">
        <v>2</v>
      </c>
      <c r="M108" s="2">
        <f t="shared" si="3"/>
        <v>43</v>
      </c>
      <c r="N108" s="1">
        <v>5</v>
      </c>
    </row>
    <row r="109" spans="1:14" x14ac:dyDescent="0.4">
      <c r="A109" s="4" t="s">
        <v>37</v>
      </c>
    </row>
    <row r="110" spans="1:14" x14ac:dyDescent="0.4">
      <c r="A110" s="5" t="s">
        <v>40</v>
      </c>
      <c r="B110" s="6" t="s">
        <v>24</v>
      </c>
      <c r="C110" s="6" t="s">
        <v>25</v>
      </c>
      <c r="L110" s="1" t="s">
        <v>13</v>
      </c>
      <c r="M110" s="8">
        <f>SUM(M81:M108)/N110</f>
        <v>14.809160305343511</v>
      </c>
      <c r="N110" s="1">
        <f>SUM(N81:N108)</f>
        <v>131</v>
      </c>
    </row>
    <row r="111" spans="1:14" x14ac:dyDescent="0.4">
      <c r="A111" s="6">
        <v>10</v>
      </c>
      <c r="B111" s="6">
        <v>28</v>
      </c>
      <c r="C111" s="6">
        <v>131</v>
      </c>
      <c r="M111" s="12"/>
    </row>
    <row r="114" spans="1:14" x14ac:dyDescent="0.4">
      <c r="A114" s="4" t="s">
        <v>44</v>
      </c>
    </row>
    <row r="115" spans="1:14" x14ac:dyDescent="0.4">
      <c r="A115" t="s">
        <v>0</v>
      </c>
      <c r="B115" s="1">
        <v>7</v>
      </c>
      <c r="H115" s="1">
        <v>23</v>
      </c>
      <c r="M115" s="3">
        <f t="shared" ref="M115:M138" si="4">SUM(C115:L115)</f>
        <v>23</v>
      </c>
      <c r="N115" s="1">
        <v>1</v>
      </c>
    </row>
    <row r="116" spans="1:14" x14ac:dyDescent="0.4">
      <c r="B116" s="1">
        <v>18</v>
      </c>
      <c r="C116" s="1">
        <v>4</v>
      </c>
      <c r="D116" s="1">
        <v>5</v>
      </c>
      <c r="E116" s="1">
        <v>39</v>
      </c>
      <c r="G116" s="1">
        <v>14</v>
      </c>
      <c r="H116" s="1">
        <v>2</v>
      </c>
      <c r="I116" s="1">
        <v>32</v>
      </c>
      <c r="K116" s="1">
        <v>29</v>
      </c>
      <c r="L116" s="1">
        <v>6</v>
      </c>
      <c r="M116" s="3">
        <f t="shared" si="4"/>
        <v>131</v>
      </c>
      <c r="N116" s="1">
        <v>8</v>
      </c>
    </row>
    <row r="117" spans="1:14" x14ac:dyDescent="0.4">
      <c r="B117" s="1">
        <v>21</v>
      </c>
      <c r="K117" s="1">
        <v>28</v>
      </c>
      <c r="L117" s="1">
        <v>5</v>
      </c>
      <c r="M117" s="3">
        <f t="shared" si="4"/>
        <v>33</v>
      </c>
      <c r="N117" s="1">
        <v>2</v>
      </c>
    </row>
    <row r="118" spans="1:14" x14ac:dyDescent="0.4">
      <c r="A118" t="s">
        <v>14</v>
      </c>
      <c r="B118" s="1">
        <v>8</v>
      </c>
      <c r="C118" s="1">
        <v>1</v>
      </c>
      <c r="D118" s="1">
        <v>0</v>
      </c>
      <c r="G118" s="1">
        <v>2</v>
      </c>
      <c r="J118" s="1">
        <v>3</v>
      </c>
      <c r="L118" s="1">
        <v>15</v>
      </c>
      <c r="M118" s="3">
        <f t="shared" si="4"/>
        <v>21</v>
      </c>
      <c r="N118" s="1">
        <v>5</v>
      </c>
    </row>
    <row r="119" spans="1:14" x14ac:dyDescent="0.4">
      <c r="B119" s="1">
        <v>16</v>
      </c>
      <c r="C119" s="1">
        <v>1</v>
      </c>
      <c r="D119" s="1">
        <v>4</v>
      </c>
      <c r="E119" s="1">
        <v>0</v>
      </c>
      <c r="F119" s="1">
        <v>1</v>
      </c>
      <c r="G119" s="1">
        <v>0</v>
      </c>
      <c r="H119" s="1">
        <v>0</v>
      </c>
      <c r="J119" s="1">
        <v>1</v>
      </c>
      <c r="K119" s="1">
        <v>2</v>
      </c>
      <c r="L119" s="1">
        <v>1</v>
      </c>
      <c r="M119" s="3">
        <f t="shared" si="4"/>
        <v>10</v>
      </c>
      <c r="N119" s="1">
        <v>9</v>
      </c>
    </row>
    <row r="120" spans="1:14" x14ac:dyDescent="0.4">
      <c r="A120" t="s">
        <v>16</v>
      </c>
      <c r="B120" s="1">
        <v>5</v>
      </c>
      <c r="C120" s="1">
        <v>7</v>
      </c>
      <c r="D120" s="1">
        <v>2</v>
      </c>
      <c r="E120" s="1">
        <v>2</v>
      </c>
      <c r="F120" s="1">
        <v>2</v>
      </c>
      <c r="H120" s="1">
        <v>9</v>
      </c>
      <c r="I120" s="1">
        <v>3</v>
      </c>
      <c r="L120" s="1">
        <v>16</v>
      </c>
      <c r="M120" s="3">
        <f t="shared" si="4"/>
        <v>41</v>
      </c>
      <c r="N120" s="1">
        <v>7</v>
      </c>
    </row>
    <row r="121" spans="1:14" x14ac:dyDescent="0.4">
      <c r="B121" s="1">
        <v>11</v>
      </c>
      <c r="F121" s="1">
        <v>8</v>
      </c>
      <c r="M121" s="3">
        <f t="shared" si="4"/>
        <v>8</v>
      </c>
      <c r="N121" s="1">
        <v>1</v>
      </c>
    </row>
    <row r="122" spans="1:14" x14ac:dyDescent="0.4">
      <c r="A122" t="s">
        <v>39</v>
      </c>
      <c r="B122" s="1">
        <v>16</v>
      </c>
      <c r="C122" s="1">
        <v>3</v>
      </c>
      <c r="G122" s="1">
        <v>5</v>
      </c>
      <c r="I122" s="1">
        <v>6</v>
      </c>
      <c r="J122" s="1">
        <v>7</v>
      </c>
      <c r="K122" s="1">
        <v>4</v>
      </c>
      <c r="M122" s="3">
        <f t="shared" si="4"/>
        <v>25</v>
      </c>
      <c r="N122" s="1">
        <v>5</v>
      </c>
    </row>
    <row r="123" spans="1:14" x14ac:dyDescent="0.4">
      <c r="A123" t="s">
        <v>17</v>
      </c>
      <c r="B123" s="1">
        <v>5</v>
      </c>
      <c r="D123" s="1">
        <v>43</v>
      </c>
      <c r="G123" s="1">
        <v>1</v>
      </c>
      <c r="H123" s="1">
        <v>4</v>
      </c>
      <c r="M123" s="3">
        <f t="shared" si="4"/>
        <v>48</v>
      </c>
      <c r="N123" s="1">
        <v>3</v>
      </c>
    </row>
    <row r="124" spans="1:14" x14ac:dyDescent="0.4">
      <c r="B124" s="1">
        <v>10</v>
      </c>
      <c r="C124" s="1">
        <v>12</v>
      </c>
      <c r="D124" s="1">
        <v>9</v>
      </c>
      <c r="G124" s="1">
        <v>8</v>
      </c>
      <c r="H124" s="1">
        <v>4</v>
      </c>
      <c r="I124" s="1">
        <v>14</v>
      </c>
      <c r="J124" s="1">
        <v>6</v>
      </c>
      <c r="K124" s="1">
        <v>7</v>
      </c>
      <c r="L124" s="1">
        <v>11</v>
      </c>
      <c r="M124" s="3">
        <f t="shared" si="4"/>
        <v>71</v>
      </c>
      <c r="N124" s="1">
        <v>8</v>
      </c>
    </row>
    <row r="125" spans="1:14" x14ac:dyDescent="0.4">
      <c r="B125" s="1">
        <v>11</v>
      </c>
      <c r="C125" s="1">
        <v>2</v>
      </c>
      <c r="D125" s="1">
        <v>3</v>
      </c>
      <c r="F125" s="1">
        <v>3</v>
      </c>
      <c r="G125" s="1">
        <v>14</v>
      </c>
      <c r="I125" s="1">
        <v>3</v>
      </c>
      <c r="L125" s="1">
        <v>1</v>
      </c>
      <c r="M125" s="3">
        <f t="shared" si="4"/>
        <v>26</v>
      </c>
      <c r="N125" s="1">
        <v>6</v>
      </c>
    </row>
    <row r="126" spans="1:14" x14ac:dyDescent="0.4">
      <c r="A126" t="s">
        <v>19</v>
      </c>
      <c r="B126" s="1">
        <v>1</v>
      </c>
      <c r="J126" s="1">
        <v>5</v>
      </c>
      <c r="M126" s="3">
        <f t="shared" si="4"/>
        <v>5</v>
      </c>
      <c r="N126" s="1">
        <v>1</v>
      </c>
    </row>
    <row r="127" spans="1:14" x14ac:dyDescent="0.4">
      <c r="B127" s="1">
        <v>60</v>
      </c>
      <c r="J127" s="1">
        <v>12</v>
      </c>
      <c r="M127" s="3">
        <f t="shared" si="4"/>
        <v>12</v>
      </c>
      <c r="N127" s="1">
        <v>1</v>
      </c>
    </row>
    <row r="128" spans="1:14" x14ac:dyDescent="0.4">
      <c r="B128" s="1">
        <v>75</v>
      </c>
      <c r="K128" s="1">
        <v>61</v>
      </c>
      <c r="M128" s="3">
        <f t="shared" si="4"/>
        <v>61</v>
      </c>
      <c r="N128" s="1">
        <v>1</v>
      </c>
    </row>
    <row r="129" spans="1:14" x14ac:dyDescent="0.4">
      <c r="B129" s="1">
        <v>85</v>
      </c>
      <c r="E129" s="1">
        <v>9</v>
      </c>
      <c r="M129" s="3">
        <f t="shared" si="4"/>
        <v>9</v>
      </c>
      <c r="N129" s="1">
        <v>1</v>
      </c>
    </row>
    <row r="130" spans="1:14" x14ac:dyDescent="0.4">
      <c r="A130" t="s">
        <v>20</v>
      </c>
      <c r="B130" s="1">
        <v>10</v>
      </c>
      <c r="E130" s="1">
        <v>6</v>
      </c>
      <c r="I130" s="1">
        <v>17</v>
      </c>
      <c r="J130" s="1">
        <v>6</v>
      </c>
      <c r="M130" s="3">
        <f t="shared" si="4"/>
        <v>29</v>
      </c>
      <c r="N130" s="1">
        <v>3</v>
      </c>
    </row>
    <row r="131" spans="1:14" x14ac:dyDescent="0.4">
      <c r="A131" t="s">
        <v>29</v>
      </c>
      <c r="B131" s="1">
        <v>39</v>
      </c>
      <c r="L131" s="1">
        <v>11</v>
      </c>
      <c r="M131" s="3">
        <f t="shared" si="4"/>
        <v>11</v>
      </c>
      <c r="N131" s="1">
        <v>1</v>
      </c>
    </row>
    <row r="132" spans="1:14" x14ac:dyDescent="0.4">
      <c r="A132" t="s">
        <v>21</v>
      </c>
      <c r="B132" s="1">
        <v>1</v>
      </c>
      <c r="F132" s="1">
        <v>5</v>
      </c>
      <c r="L132" s="1">
        <v>25</v>
      </c>
      <c r="M132" s="3">
        <f t="shared" si="4"/>
        <v>30</v>
      </c>
      <c r="N132" s="1">
        <v>2</v>
      </c>
    </row>
    <row r="133" spans="1:14" x14ac:dyDescent="0.4">
      <c r="B133" s="1">
        <v>5</v>
      </c>
      <c r="C133" s="1">
        <v>77</v>
      </c>
      <c r="F133" s="1">
        <v>46</v>
      </c>
      <c r="I133" s="1">
        <v>33</v>
      </c>
      <c r="K133" s="1">
        <v>9</v>
      </c>
      <c r="L133" s="1">
        <v>17</v>
      </c>
      <c r="M133" s="3">
        <f t="shared" si="4"/>
        <v>182</v>
      </c>
      <c r="N133" s="1">
        <v>5</v>
      </c>
    </row>
    <row r="134" spans="1:14" x14ac:dyDescent="0.4">
      <c r="B134" s="1">
        <v>23</v>
      </c>
      <c r="C134" s="1">
        <v>2</v>
      </c>
      <c r="M134" s="3">
        <f t="shared" si="4"/>
        <v>2</v>
      </c>
      <c r="N134" s="1">
        <v>1</v>
      </c>
    </row>
    <row r="135" spans="1:14" x14ac:dyDescent="0.4">
      <c r="B135" s="1">
        <v>46</v>
      </c>
      <c r="L135" s="1">
        <v>34</v>
      </c>
      <c r="M135" s="3">
        <f t="shared" si="4"/>
        <v>34</v>
      </c>
      <c r="N135" s="1">
        <v>1</v>
      </c>
    </row>
    <row r="136" spans="1:14" x14ac:dyDescent="0.4">
      <c r="B136" s="1">
        <v>58</v>
      </c>
      <c r="C136" s="1">
        <v>25</v>
      </c>
      <c r="E136" s="1">
        <v>23</v>
      </c>
      <c r="G136" s="1">
        <v>13</v>
      </c>
      <c r="I136" s="1">
        <v>35</v>
      </c>
      <c r="J136" s="1">
        <v>4</v>
      </c>
      <c r="L136" s="1">
        <v>50</v>
      </c>
      <c r="M136" s="3">
        <f t="shared" si="4"/>
        <v>150</v>
      </c>
      <c r="N136" s="1">
        <v>6</v>
      </c>
    </row>
    <row r="137" spans="1:14" x14ac:dyDescent="0.4">
      <c r="B137" s="1">
        <v>72</v>
      </c>
      <c r="I137" s="1">
        <v>13</v>
      </c>
      <c r="K137" s="1">
        <v>11</v>
      </c>
      <c r="M137" s="3">
        <f t="shared" si="4"/>
        <v>24</v>
      </c>
      <c r="N137" s="1">
        <v>2</v>
      </c>
    </row>
    <row r="138" spans="1:14" x14ac:dyDescent="0.4">
      <c r="B138" s="1">
        <v>81</v>
      </c>
      <c r="D138" s="1">
        <v>5</v>
      </c>
      <c r="G138" s="1">
        <v>13</v>
      </c>
      <c r="K138" s="1">
        <v>3</v>
      </c>
      <c r="M138" s="3">
        <f t="shared" si="4"/>
        <v>21</v>
      </c>
      <c r="N138" s="1">
        <v>3</v>
      </c>
    </row>
    <row r="139" spans="1:14" x14ac:dyDescent="0.4">
      <c r="A139" s="4" t="s">
        <v>44</v>
      </c>
      <c r="M139" s="11"/>
    </row>
    <row r="140" spans="1:14" x14ac:dyDescent="0.4">
      <c r="A140" s="5" t="s">
        <v>40</v>
      </c>
      <c r="B140" s="6" t="s">
        <v>24</v>
      </c>
      <c r="C140" s="6" t="s">
        <v>25</v>
      </c>
      <c r="L140" s="1" t="s">
        <v>13</v>
      </c>
      <c r="M140" s="8">
        <f>SUM(M115:M138)/N140</f>
        <v>12.132530120481928</v>
      </c>
      <c r="N140" s="1">
        <f>SUM(N115:N138)</f>
        <v>83</v>
      </c>
    </row>
    <row r="141" spans="1:14" x14ac:dyDescent="0.4">
      <c r="A141" s="1">
        <v>9</v>
      </c>
      <c r="B141" s="1">
        <v>24</v>
      </c>
      <c r="C141" s="1">
        <v>83</v>
      </c>
    </row>
    <row r="144" spans="1:14" x14ac:dyDescent="0.4">
      <c r="A144" s="4" t="s">
        <v>45</v>
      </c>
    </row>
    <row r="145" spans="1:14" x14ac:dyDescent="0.4">
      <c r="A145" t="s">
        <v>0</v>
      </c>
      <c r="B145" s="1">
        <v>7</v>
      </c>
      <c r="F145" s="1">
        <v>2</v>
      </c>
      <c r="M145" s="3">
        <f t="shared" ref="M145:M169" si="5">SUM(C145:L145)</f>
        <v>2</v>
      </c>
      <c r="N145" s="1">
        <v>1</v>
      </c>
    </row>
    <row r="146" spans="1:14" x14ac:dyDescent="0.4">
      <c r="B146" s="1">
        <v>18</v>
      </c>
      <c r="C146" s="1">
        <v>3</v>
      </c>
      <c r="D146" s="1">
        <v>14</v>
      </c>
      <c r="E146" s="1">
        <v>2</v>
      </c>
      <c r="F146" s="1">
        <v>3</v>
      </c>
      <c r="G146" s="1">
        <v>2</v>
      </c>
      <c r="H146" s="1">
        <v>2</v>
      </c>
      <c r="I146" s="1">
        <v>8</v>
      </c>
      <c r="J146" s="1">
        <v>16</v>
      </c>
      <c r="K146" s="1">
        <v>4</v>
      </c>
      <c r="L146" s="1">
        <v>26</v>
      </c>
      <c r="M146" s="3">
        <f t="shared" si="5"/>
        <v>80</v>
      </c>
      <c r="N146" s="1">
        <v>10</v>
      </c>
    </row>
    <row r="147" spans="1:14" x14ac:dyDescent="0.4">
      <c r="B147" s="1">
        <v>21</v>
      </c>
      <c r="C147" s="1">
        <v>5</v>
      </c>
      <c r="D147" s="1">
        <v>31</v>
      </c>
      <c r="E147" s="1">
        <v>36</v>
      </c>
      <c r="F147" s="1">
        <v>8</v>
      </c>
      <c r="H147" s="1">
        <v>5</v>
      </c>
      <c r="I147" s="1">
        <v>21</v>
      </c>
      <c r="K147" s="1">
        <v>70</v>
      </c>
      <c r="L147" s="1">
        <v>57</v>
      </c>
      <c r="M147" s="3">
        <f t="shared" si="5"/>
        <v>233</v>
      </c>
      <c r="N147" s="1">
        <v>8</v>
      </c>
    </row>
    <row r="148" spans="1:14" x14ac:dyDescent="0.4">
      <c r="A148" t="s">
        <v>14</v>
      </c>
      <c r="B148" s="1">
        <v>8</v>
      </c>
      <c r="C148" s="1">
        <v>53</v>
      </c>
      <c r="F148" s="1">
        <v>2</v>
      </c>
      <c r="G148" s="1">
        <v>2</v>
      </c>
      <c r="I148" s="1">
        <v>1</v>
      </c>
      <c r="L148" s="1">
        <v>2</v>
      </c>
      <c r="M148" s="3">
        <f t="shared" si="5"/>
        <v>60</v>
      </c>
      <c r="N148" s="1">
        <v>5</v>
      </c>
    </row>
    <row r="149" spans="1:14" x14ac:dyDescent="0.4">
      <c r="B149" s="1">
        <v>16</v>
      </c>
      <c r="C149" s="1">
        <v>1</v>
      </c>
      <c r="D149" s="1">
        <v>1</v>
      </c>
      <c r="E149" s="1">
        <v>0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1</v>
      </c>
      <c r="L149" s="1">
        <v>1</v>
      </c>
      <c r="M149" s="3">
        <f t="shared" si="5"/>
        <v>5</v>
      </c>
      <c r="N149" s="1">
        <v>10</v>
      </c>
    </row>
    <row r="150" spans="1:14" x14ac:dyDescent="0.4">
      <c r="A150" t="s">
        <v>15</v>
      </c>
      <c r="B150" s="1">
        <v>4</v>
      </c>
      <c r="D150" s="1">
        <v>9</v>
      </c>
      <c r="M150" s="3">
        <f t="shared" si="5"/>
        <v>9</v>
      </c>
      <c r="N150" s="1">
        <v>1</v>
      </c>
    </row>
    <row r="151" spans="1:14" x14ac:dyDescent="0.4">
      <c r="A151" t="s">
        <v>16</v>
      </c>
      <c r="B151" s="1">
        <v>5</v>
      </c>
      <c r="C151" s="1">
        <v>9</v>
      </c>
      <c r="D151" s="1">
        <v>10</v>
      </c>
      <c r="E151" s="1">
        <v>11</v>
      </c>
      <c r="F151" s="1">
        <v>2</v>
      </c>
      <c r="H151" s="1">
        <v>9</v>
      </c>
      <c r="K151" s="1">
        <v>0</v>
      </c>
      <c r="L151" s="1">
        <v>3</v>
      </c>
      <c r="M151" s="3">
        <f t="shared" si="5"/>
        <v>44</v>
      </c>
      <c r="N151" s="1">
        <v>7</v>
      </c>
    </row>
    <row r="152" spans="1:14" x14ac:dyDescent="0.4">
      <c r="B152" s="1">
        <v>11</v>
      </c>
      <c r="C152" s="1">
        <v>1</v>
      </c>
      <c r="D152" s="1">
        <v>5</v>
      </c>
      <c r="E152" s="1">
        <v>1</v>
      </c>
      <c r="F152" s="1">
        <v>0</v>
      </c>
      <c r="H152" s="1">
        <v>0</v>
      </c>
      <c r="I152" s="1">
        <v>1</v>
      </c>
      <c r="J152" s="1">
        <v>2</v>
      </c>
      <c r="L152" s="1">
        <v>4</v>
      </c>
      <c r="M152" s="3">
        <f t="shared" si="5"/>
        <v>14</v>
      </c>
      <c r="N152" s="1">
        <v>8</v>
      </c>
    </row>
    <row r="153" spans="1:14" x14ac:dyDescent="0.4">
      <c r="A153" t="s">
        <v>39</v>
      </c>
      <c r="B153" s="1">
        <v>16</v>
      </c>
      <c r="C153" s="1">
        <v>5</v>
      </c>
      <c r="E153" s="1">
        <v>4</v>
      </c>
      <c r="F153" s="1">
        <v>59</v>
      </c>
      <c r="G153" s="1">
        <v>8</v>
      </c>
      <c r="L153" s="1">
        <v>11</v>
      </c>
      <c r="M153" s="3">
        <f t="shared" si="5"/>
        <v>87</v>
      </c>
      <c r="N153" s="1">
        <v>5</v>
      </c>
    </row>
    <row r="154" spans="1:14" x14ac:dyDescent="0.4">
      <c r="A154" t="s">
        <v>17</v>
      </c>
      <c r="B154" s="1">
        <v>5</v>
      </c>
      <c r="D154" s="1">
        <v>41</v>
      </c>
      <c r="E154" s="1">
        <v>1</v>
      </c>
      <c r="F154" s="1">
        <v>1</v>
      </c>
      <c r="L154" s="1">
        <v>1</v>
      </c>
      <c r="M154" s="3">
        <f t="shared" si="5"/>
        <v>44</v>
      </c>
      <c r="N154" s="1">
        <v>4</v>
      </c>
    </row>
    <row r="155" spans="1:14" x14ac:dyDescent="0.4">
      <c r="B155" s="1">
        <v>10</v>
      </c>
      <c r="D155" s="1">
        <v>7</v>
      </c>
      <c r="F155" s="1">
        <v>1</v>
      </c>
      <c r="G155" s="1">
        <v>8</v>
      </c>
      <c r="H155" s="1">
        <v>8</v>
      </c>
      <c r="I155" s="1">
        <v>1</v>
      </c>
      <c r="J155" s="1">
        <v>10</v>
      </c>
      <c r="K155" s="1">
        <v>10</v>
      </c>
      <c r="L155" s="1">
        <v>3</v>
      </c>
      <c r="M155" s="3">
        <f t="shared" si="5"/>
        <v>48</v>
      </c>
      <c r="N155" s="1">
        <v>8</v>
      </c>
    </row>
    <row r="156" spans="1:14" x14ac:dyDescent="0.4">
      <c r="B156" s="1">
        <v>11</v>
      </c>
      <c r="D156" s="1">
        <v>11</v>
      </c>
      <c r="F156" s="1">
        <v>4</v>
      </c>
      <c r="G156" s="1">
        <v>5</v>
      </c>
      <c r="H156" s="1">
        <v>15</v>
      </c>
      <c r="M156" s="3">
        <f t="shared" si="5"/>
        <v>35</v>
      </c>
      <c r="N156" s="1">
        <v>4</v>
      </c>
    </row>
    <row r="157" spans="1:14" x14ac:dyDescent="0.4">
      <c r="A157" t="s">
        <v>19</v>
      </c>
      <c r="B157" s="1">
        <v>1</v>
      </c>
      <c r="C157" s="1">
        <v>18</v>
      </c>
      <c r="D157" s="1">
        <v>6</v>
      </c>
      <c r="F157" s="1">
        <v>12</v>
      </c>
      <c r="G157" s="1">
        <v>6</v>
      </c>
      <c r="I157" s="1">
        <v>1</v>
      </c>
      <c r="J157" s="1">
        <v>15</v>
      </c>
      <c r="K157" s="1">
        <v>17</v>
      </c>
      <c r="L157" s="1">
        <v>13</v>
      </c>
      <c r="M157" s="3">
        <f t="shared" si="5"/>
        <v>88</v>
      </c>
      <c r="N157" s="1">
        <v>8</v>
      </c>
    </row>
    <row r="158" spans="1:14" x14ac:dyDescent="0.4">
      <c r="B158" s="1">
        <v>17</v>
      </c>
      <c r="I158" s="1">
        <v>6</v>
      </c>
      <c r="M158" s="3">
        <f t="shared" si="5"/>
        <v>6</v>
      </c>
      <c r="N158" s="1">
        <v>1</v>
      </c>
    </row>
    <row r="159" spans="1:14" x14ac:dyDescent="0.4">
      <c r="B159" s="1">
        <v>23</v>
      </c>
      <c r="C159" s="1">
        <v>50</v>
      </c>
      <c r="M159" s="3">
        <f t="shared" si="5"/>
        <v>50</v>
      </c>
      <c r="N159" s="1">
        <v>1</v>
      </c>
    </row>
    <row r="160" spans="1:14" x14ac:dyDescent="0.4">
      <c r="B160" s="1">
        <v>60</v>
      </c>
      <c r="I160" s="1">
        <v>12</v>
      </c>
      <c r="K160" s="1">
        <v>7</v>
      </c>
      <c r="M160" s="3">
        <f t="shared" si="5"/>
        <v>19</v>
      </c>
      <c r="N160" s="1">
        <v>2</v>
      </c>
    </row>
    <row r="161" spans="1:14" x14ac:dyDescent="0.4">
      <c r="B161" s="1">
        <v>75</v>
      </c>
      <c r="D161" s="1">
        <v>17</v>
      </c>
      <c r="E161" s="1">
        <v>21</v>
      </c>
      <c r="G161" s="1">
        <v>4</v>
      </c>
      <c r="M161" s="3">
        <f t="shared" si="5"/>
        <v>42</v>
      </c>
      <c r="N161" s="1">
        <v>3</v>
      </c>
    </row>
    <row r="162" spans="1:14" x14ac:dyDescent="0.4">
      <c r="B162" s="1">
        <v>85</v>
      </c>
      <c r="D162" s="1">
        <v>2</v>
      </c>
      <c r="H162" s="1">
        <v>3</v>
      </c>
      <c r="I162" s="1">
        <v>7</v>
      </c>
      <c r="M162" s="3">
        <f t="shared" si="5"/>
        <v>12</v>
      </c>
      <c r="N162" s="1">
        <v>3</v>
      </c>
    </row>
    <row r="163" spans="1:14" x14ac:dyDescent="0.4">
      <c r="A163" t="s">
        <v>20</v>
      </c>
      <c r="B163" s="1">
        <v>10</v>
      </c>
      <c r="K163" s="1">
        <v>17</v>
      </c>
      <c r="M163" s="3">
        <f t="shared" si="5"/>
        <v>17</v>
      </c>
      <c r="N163" s="1">
        <v>1</v>
      </c>
    </row>
    <row r="164" spans="1:14" x14ac:dyDescent="0.4">
      <c r="A164" t="s">
        <v>21</v>
      </c>
      <c r="B164" s="1">
        <v>1</v>
      </c>
      <c r="D164" s="1">
        <v>27</v>
      </c>
      <c r="E164" s="1">
        <v>18</v>
      </c>
      <c r="F164" s="1">
        <v>17</v>
      </c>
      <c r="G164" s="1">
        <v>9</v>
      </c>
      <c r="H164" s="1">
        <v>40</v>
      </c>
      <c r="I164" s="1">
        <v>13</v>
      </c>
      <c r="M164" s="3">
        <f t="shared" si="5"/>
        <v>124</v>
      </c>
      <c r="N164" s="1">
        <v>6</v>
      </c>
    </row>
    <row r="165" spans="1:14" x14ac:dyDescent="0.4">
      <c r="B165" s="1">
        <v>5</v>
      </c>
      <c r="E165" s="1">
        <v>8</v>
      </c>
      <c r="M165" s="3">
        <f t="shared" si="5"/>
        <v>8</v>
      </c>
      <c r="N165" s="1">
        <v>1</v>
      </c>
    </row>
    <row r="166" spans="1:14" x14ac:dyDescent="0.4">
      <c r="B166" s="1">
        <v>23</v>
      </c>
      <c r="E166" s="1">
        <v>3</v>
      </c>
      <c r="I166" s="1">
        <v>24</v>
      </c>
      <c r="M166" s="3">
        <f t="shared" si="5"/>
        <v>27</v>
      </c>
      <c r="N166" s="1">
        <v>2</v>
      </c>
    </row>
    <row r="167" spans="1:14" x14ac:dyDescent="0.4">
      <c r="B167" s="1">
        <v>46</v>
      </c>
      <c r="C167" s="1">
        <v>12</v>
      </c>
      <c r="F167" s="1">
        <v>12</v>
      </c>
      <c r="G167" s="1">
        <v>35</v>
      </c>
      <c r="H167" s="1">
        <v>9</v>
      </c>
      <c r="I167" s="1">
        <v>20</v>
      </c>
      <c r="K167" s="1">
        <v>58</v>
      </c>
      <c r="M167" s="3">
        <f t="shared" si="5"/>
        <v>146</v>
      </c>
      <c r="N167" s="1">
        <v>6</v>
      </c>
    </row>
    <row r="168" spans="1:14" x14ac:dyDescent="0.4">
      <c r="B168" s="1">
        <v>58</v>
      </c>
      <c r="H168" s="1">
        <v>18</v>
      </c>
      <c r="J168" s="1">
        <v>20</v>
      </c>
      <c r="K168" s="1">
        <v>4</v>
      </c>
      <c r="M168" s="3">
        <f t="shared" si="5"/>
        <v>42</v>
      </c>
      <c r="N168" s="1">
        <v>3</v>
      </c>
    </row>
    <row r="169" spans="1:14" x14ac:dyDescent="0.4">
      <c r="B169" s="1">
        <v>104</v>
      </c>
      <c r="D169" s="1">
        <v>17</v>
      </c>
      <c r="M169" s="3">
        <f t="shared" si="5"/>
        <v>17</v>
      </c>
      <c r="N169" s="1">
        <v>1</v>
      </c>
    </row>
    <row r="170" spans="1:14" x14ac:dyDescent="0.4">
      <c r="A170" s="4" t="s">
        <v>45</v>
      </c>
    </row>
    <row r="171" spans="1:14" x14ac:dyDescent="0.4">
      <c r="A171" s="5" t="s">
        <v>40</v>
      </c>
      <c r="B171" s="6" t="s">
        <v>24</v>
      </c>
      <c r="C171" s="6" t="s">
        <v>25</v>
      </c>
      <c r="L171" s="1" t="s">
        <v>13</v>
      </c>
      <c r="M171" s="8">
        <f>SUM(M145:M169)/N171</f>
        <v>11.55045871559633</v>
      </c>
      <c r="N171" s="1">
        <f>SUM(N145:N169)</f>
        <v>109</v>
      </c>
    </row>
    <row r="172" spans="1:14" x14ac:dyDescent="0.4">
      <c r="A172" s="1">
        <v>9</v>
      </c>
      <c r="B172" s="1">
        <v>25</v>
      </c>
      <c r="C172" s="1">
        <v>109</v>
      </c>
    </row>
    <row r="175" spans="1:14" x14ac:dyDescent="0.4">
      <c r="A175" s="4" t="s">
        <v>46</v>
      </c>
    </row>
    <row r="176" spans="1:14" x14ac:dyDescent="0.4">
      <c r="A176" t="s">
        <v>47</v>
      </c>
      <c r="B176" s="1">
        <v>16</v>
      </c>
      <c r="D176" s="1">
        <v>31396</v>
      </c>
      <c r="E176" s="1">
        <v>26924</v>
      </c>
      <c r="H176" s="1">
        <v>658431</v>
      </c>
      <c r="I176" s="1">
        <v>697884</v>
      </c>
      <c r="M176" s="3">
        <f>SUM(C176:L176)/1000</f>
        <v>1414.635</v>
      </c>
      <c r="N176" s="1">
        <v>4</v>
      </c>
    </row>
    <row r="177" spans="1:14" x14ac:dyDescent="0.4">
      <c r="A177" t="s">
        <v>17</v>
      </c>
      <c r="B177" s="1">
        <v>11</v>
      </c>
      <c r="C177" s="1">
        <v>472742</v>
      </c>
      <c r="D177" s="1">
        <v>173060</v>
      </c>
      <c r="E177" s="1">
        <v>993480</v>
      </c>
      <c r="F177" s="1">
        <v>254441</v>
      </c>
      <c r="H177" s="1">
        <v>635145</v>
      </c>
      <c r="J177" s="1">
        <v>121132</v>
      </c>
      <c r="M177" s="3">
        <f t="shared" ref="M177:M193" si="6">SUM(C177:L177)/1000</f>
        <v>2650</v>
      </c>
      <c r="N177" s="1">
        <v>6</v>
      </c>
    </row>
    <row r="178" spans="1:14" x14ac:dyDescent="0.4">
      <c r="A178" t="s">
        <v>19</v>
      </c>
      <c r="B178" s="1">
        <v>33</v>
      </c>
      <c r="C178" s="1">
        <v>975399</v>
      </c>
      <c r="D178" s="1">
        <v>241876</v>
      </c>
      <c r="J178" s="1">
        <v>258611</v>
      </c>
      <c r="M178" s="3">
        <f t="shared" si="6"/>
        <v>1475.886</v>
      </c>
      <c r="N178" s="1">
        <v>3</v>
      </c>
    </row>
    <row r="179" spans="1:14" x14ac:dyDescent="0.4">
      <c r="B179" s="1">
        <v>45</v>
      </c>
      <c r="E179" s="1">
        <v>157885</v>
      </c>
      <c r="F179" s="1">
        <v>1300783</v>
      </c>
      <c r="H179" s="1">
        <v>702540</v>
      </c>
      <c r="I179" s="1">
        <v>23963</v>
      </c>
      <c r="J179" s="1">
        <v>441100</v>
      </c>
      <c r="K179" s="1">
        <v>210004</v>
      </c>
      <c r="L179" s="1">
        <v>16278</v>
      </c>
      <c r="M179" s="3">
        <f t="shared" si="6"/>
        <v>2852.5529999999999</v>
      </c>
      <c r="N179" s="1">
        <v>7</v>
      </c>
    </row>
    <row r="180" spans="1:14" x14ac:dyDescent="0.4">
      <c r="B180" s="1">
        <v>57</v>
      </c>
      <c r="C180" s="1">
        <v>322220</v>
      </c>
      <c r="D180" s="1">
        <v>14265</v>
      </c>
      <c r="E180" s="1">
        <v>2533</v>
      </c>
      <c r="F180" s="1">
        <v>7056</v>
      </c>
      <c r="G180" s="1">
        <v>13373</v>
      </c>
      <c r="I180" s="1">
        <v>227026</v>
      </c>
      <c r="J180" s="1">
        <v>41118</v>
      </c>
      <c r="L180" s="1">
        <v>6815</v>
      </c>
      <c r="M180" s="3">
        <f t="shared" si="6"/>
        <v>634.40599999999995</v>
      </c>
      <c r="N180" s="1">
        <v>8</v>
      </c>
    </row>
    <row r="181" spans="1:14" x14ac:dyDescent="0.4">
      <c r="B181" s="1">
        <v>64</v>
      </c>
      <c r="E181" s="1">
        <v>28824</v>
      </c>
      <c r="M181" s="3">
        <f t="shared" si="6"/>
        <v>28.824000000000002</v>
      </c>
      <c r="N181" s="1">
        <v>1</v>
      </c>
    </row>
    <row r="182" spans="1:14" x14ac:dyDescent="0.4">
      <c r="B182" s="1">
        <v>90</v>
      </c>
      <c r="C182" s="1">
        <v>5599</v>
      </c>
      <c r="D182" s="1">
        <v>12709</v>
      </c>
      <c r="E182" s="1">
        <v>2821</v>
      </c>
      <c r="F182" s="1">
        <v>6025</v>
      </c>
      <c r="G182" s="1">
        <v>5867</v>
      </c>
      <c r="H182" s="1">
        <v>2717</v>
      </c>
      <c r="I182" s="1">
        <v>4149</v>
      </c>
      <c r="J182" s="1">
        <v>6660</v>
      </c>
      <c r="K182" s="1">
        <v>4317</v>
      </c>
      <c r="L182" s="1">
        <v>4745</v>
      </c>
      <c r="M182" s="3">
        <f t="shared" si="6"/>
        <v>55.609000000000002</v>
      </c>
      <c r="N182" s="1">
        <v>10</v>
      </c>
    </row>
    <row r="183" spans="1:14" x14ac:dyDescent="0.4">
      <c r="A183" t="s">
        <v>21</v>
      </c>
      <c r="B183" s="1">
        <v>5</v>
      </c>
      <c r="F183" s="1">
        <v>293641</v>
      </c>
      <c r="H183" s="1">
        <v>82487</v>
      </c>
      <c r="M183" s="3">
        <f t="shared" si="6"/>
        <v>376.12799999999999</v>
      </c>
      <c r="N183" s="1">
        <v>2</v>
      </c>
    </row>
    <row r="184" spans="1:14" x14ac:dyDescent="0.4">
      <c r="B184" s="1">
        <v>8</v>
      </c>
      <c r="C184" s="1">
        <v>862</v>
      </c>
      <c r="D184" s="1">
        <v>3875</v>
      </c>
      <c r="E184" s="1">
        <v>6999</v>
      </c>
      <c r="F184" s="1">
        <v>2764</v>
      </c>
      <c r="G184" s="1">
        <v>1878</v>
      </c>
      <c r="H184" s="1">
        <v>1652</v>
      </c>
      <c r="I184" s="1">
        <v>2095</v>
      </c>
      <c r="J184" s="1">
        <v>3160</v>
      </c>
      <c r="K184" s="1">
        <v>1502</v>
      </c>
      <c r="L184" s="1">
        <v>3278</v>
      </c>
      <c r="M184" s="3">
        <f t="shared" si="6"/>
        <v>28.065000000000001</v>
      </c>
      <c r="N184" s="1">
        <v>10</v>
      </c>
    </row>
    <row r="185" spans="1:14" x14ac:dyDescent="0.4">
      <c r="B185" s="1">
        <v>18</v>
      </c>
      <c r="G185" s="1">
        <v>410011</v>
      </c>
      <c r="M185" s="3">
        <f t="shared" si="6"/>
        <v>410.01100000000002</v>
      </c>
      <c r="N185" s="1">
        <v>1</v>
      </c>
    </row>
    <row r="186" spans="1:14" x14ac:dyDescent="0.4">
      <c r="B186" s="1">
        <v>31</v>
      </c>
      <c r="E186" s="1">
        <v>2170</v>
      </c>
      <c r="F186" s="1">
        <v>239636</v>
      </c>
      <c r="M186" s="3">
        <f t="shared" si="6"/>
        <v>241.80600000000001</v>
      </c>
      <c r="N186" s="1">
        <v>2</v>
      </c>
    </row>
    <row r="187" spans="1:14" x14ac:dyDescent="0.4">
      <c r="B187" s="1">
        <v>58</v>
      </c>
      <c r="D187" s="1">
        <v>131401</v>
      </c>
      <c r="E187" s="1">
        <v>209828</v>
      </c>
      <c r="H187" s="1">
        <v>273240</v>
      </c>
      <c r="M187" s="3">
        <f t="shared" si="6"/>
        <v>614.46900000000005</v>
      </c>
      <c r="N187" s="1">
        <v>3</v>
      </c>
    </row>
    <row r="188" spans="1:14" x14ac:dyDescent="0.4">
      <c r="B188" s="1">
        <v>68</v>
      </c>
      <c r="D188" s="1">
        <v>324371</v>
      </c>
      <c r="M188" s="3">
        <f t="shared" si="6"/>
        <v>324.37099999999998</v>
      </c>
      <c r="N188" s="1">
        <v>1</v>
      </c>
    </row>
    <row r="189" spans="1:14" x14ac:dyDescent="0.4">
      <c r="B189" s="1">
        <v>74</v>
      </c>
      <c r="F189" s="1">
        <v>791346</v>
      </c>
      <c r="J189" s="1">
        <v>110456</v>
      </c>
      <c r="L189" s="1">
        <v>497933</v>
      </c>
      <c r="M189" s="3">
        <f t="shared" si="6"/>
        <v>1399.7349999999999</v>
      </c>
      <c r="N189" s="1">
        <v>3</v>
      </c>
    </row>
    <row r="190" spans="1:14" x14ac:dyDescent="0.4">
      <c r="B190" s="1">
        <v>79</v>
      </c>
      <c r="E190" s="1">
        <v>91743</v>
      </c>
      <c r="M190" s="3">
        <f t="shared" si="6"/>
        <v>91.742999999999995</v>
      </c>
      <c r="N190" s="1">
        <v>1</v>
      </c>
    </row>
    <row r="191" spans="1:14" x14ac:dyDescent="0.4">
      <c r="B191" s="1">
        <v>81</v>
      </c>
      <c r="C191" s="1">
        <v>9427</v>
      </c>
      <c r="E191" s="1">
        <v>3089</v>
      </c>
      <c r="F191" s="1">
        <v>2017</v>
      </c>
      <c r="G191" s="1">
        <v>24178</v>
      </c>
      <c r="H191" s="1">
        <v>4533</v>
      </c>
      <c r="I191" s="1">
        <v>3167</v>
      </c>
      <c r="J191" s="1">
        <v>7518</v>
      </c>
      <c r="K191" s="1">
        <v>20240</v>
      </c>
      <c r="L191" s="1">
        <v>1046</v>
      </c>
      <c r="M191" s="3">
        <f t="shared" si="6"/>
        <v>75.215000000000003</v>
      </c>
      <c r="N191" s="1">
        <v>9</v>
      </c>
    </row>
    <row r="192" spans="1:14" x14ac:dyDescent="0.4">
      <c r="B192" s="1">
        <v>95</v>
      </c>
      <c r="C192" s="1">
        <v>233176</v>
      </c>
      <c r="D192" s="1">
        <v>1590</v>
      </c>
      <c r="E192" s="1">
        <v>165331</v>
      </c>
      <c r="F192" s="1">
        <v>492573</v>
      </c>
      <c r="G192" s="1">
        <v>834055</v>
      </c>
      <c r="H192" s="1">
        <v>4446</v>
      </c>
      <c r="I192" s="1">
        <v>778092</v>
      </c>
      <c r="K192" s="1">
        <v>312695</v>
      </c>
      <c r="L192" s="1">
        <v>235222</v>
      </c>
      <c r="M192" s="3">
        <f t="shared" si="6"/>
        <v>3057.18</v>
      </c>
      <c r="N192" s="1">
        <v>9</v>
      </c>
    </row>
    <row r="193" spans="1:14" x14ac:dyDescent="0.4">
      <c r="B193" s="1">
        <v>103</v>
      </c>
      <c r="D193" s="1">
        <v>17221</v>
      </c>
      <c r="F193" s="1">
        <v>101003</v>
      </c>
      <c r="G193" s="1">
        <v>925913</v>
      </c>
      <c r="H193" s="1">
        <v>364684</v>
      </c>
      <c r="J193" s="1">
        <v>727890</v>
      </c>
      <c r="M193" s="3">
        <f t="shared" si="6"/>
        <v>2136.7109999999998</v>
      </c>
      <c r="N193" s="1">
        <v>5</v>
      </c>
    </row>
    <row r="194" spans="1:14" x14ac:dyDescent="0.4">
      <c r="A194" s="4" t="s">
        <v>46</v>
      </c>
    </row>
    <row r="195" spans="1:14" x14ac:dyDescent="0.4">
      <c r="A195" s="5" t="s">
        <v>22</v>
      </c>
      <c r="B195" s="6" t="s">
        <v>24</v>
      </c>
      <c r="C195" s="6" t="s">
        <v>25</v>
      </c>
      <c r="L195" s="1" t="s">
        <v>13</v>
      </c>
      <c r="M195" s="8">
        <f>SUM(M176:M193)/N195</f>
        <v>210.20408235294124</v>
      </c>
      <c r="N195" s="1">
        <f>SUM(N176:N193)</f>
        <v>85</v>
      </c>
    </row>
    <row r="196" spans="1:14" x14ac:dyDescent="0.4">
      <c r="A196" s="5" t="s">
        <v>48</v>
      </c>
      <c r="B196" s="6">
        <v>18</v>
      </c>
      <c r="C196" s="6">
        <v>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B955-8302-4B15-BD64-E21F7169603F}">
  <dimension ref="A1:N113"/>
  <sheetViews>
    <sheetView workbookViewId="0">
      <pane ySplit="1" topLeftCell="A101" activePane="bottomLeft" state="frozen"/>
      <selection pane="bottomLeft" activeCell="D120" sqref="D120"/>
    </sheetView>
  </sheetViews>
  <sheetFormatPr defaultRowHeight="13.9" x14ac:dyDescent="0.4"/>
  <cols>
    <col min="2" max="14" width="9.06640625" style="1"/>
  </cols>
  <sheetData>
    <row r="1" spans="1:14" x14ac:dyDescent="0.4">
      <c r="A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38</v>
      </c>
      <c r="N1" s="1" t="s">
        <v>42</v>
      </c>
    </row>
    <row r="2" spans="1:14" x14ac:dyDescent="0.4">
      <c r="A2" s="4" t="s">
        <v>26</v>
      </c>
    </row>
    <row r="3" spans="1:14" x14ac:dyDescent="0.4">
      <c r="A3" t="s">
        <v>0</v>
      </c>
      <c r="B3" s="1">
        <v>18</v>
      </c>
      <c r="C3" s="1">
        <v>46</v>
      </c>
      <c r="D3" s="1">
        <v>16</v>
      </c>
      <c r="E3" s="1">
        <v>1</v>
      </c>
      <c r="F3" s="1">
        <v>12</v>
      </c>
      <c r="G3" s="1">
        <v>1</v>
      </c>
      <c r="H3" s="1">
        <v>2</v>
      </c>
      <c r="I3" s="1">
        <v>64</v>
      </c>
      <c r="J3" s="1">
        <v>9</v>
      </c>
      <c r="K3" s="1">
        <v>28</v>
      </c>
      <c r="L3" s="1">
        <v>26</v>
      </c>
      <c r="M3" s="1">
        <f>SUM(C3:L3)</f>
        <v>205</v>
      </c>
      <c r="N3" s="1">
        <v>10</v>
      </c>
    </row>
    <row r="4" spans="1:14" x14ac:dyDescent="0.4">
      <c r="B4" s="1">
        <v>21</v>
      </c>
      <c r="C4" s="1">
        <v>18</v>
      </c>
      <c r="F4" s="1">
        <v>107</v>
      </c>
      <c r="G4" s="1">
        <v>49</v>
      </c>
      <c r="H4" s="1">
        <v>61</v>
      </c>
      <c r="J4" s="1">
        <v>54</v>
      </c>
      <c r="K4" s="1">
        <v>92</v>
      </c>
      <c r="L4" s="1">
        <v>151</v>
      </c>
      <c r="M4" s="1">
        <f t="shared" ref="M4:M22" si="0">SUM(C4:L4)</f>
        <v>532</v>
      </c>
      <c r="N4" s="1">
        <v>7</v>
      </c>
    </row>
    <row r="5" spans="1:14" x14ac:dyDescent="0.4">
      <c r="A5" t="s">
        <v>14</v>
      </c>
      <c r="B5" s="1">
        <v>8</v>
      </c>
      <c r="C5" s="1">
        <v>27</v>
      </c>
      <c r="I5" s="1">
        <v>3</v>
      </c>
      <c r="M5" s="1">
        <f t="shared" si="0"/>
        <v>30</v>
      </c>
      <c r="N5" s="1">
        <v>2</v>
      </c>
    </row>
    <row r="6" spans="1:14" x14ac:dyDescent="0.4">
      <c r="B6" s="1">
        <v>16</v>
      </c>
      <c r="C6" s="1">
        <v>12</v>
      </c>
      <c r="D6" s="1">
        <v>38</v>
      </c>
      <c r="E6" s="1">
        <v>1</v>
      </c>
      <c r="F6" s="1">
        <v>6</v>
      </c>
      <c r="G6" s="1">
        <v>1</v>
      </c>
      <c r="H6" s="1">
        <v>2</v>
      </c>
      <c r="I6" s="1">
        <v>2</v>
      </c>
      <c r="J6" s="1">
        <v>3</v>
      </c>
      <c r="K6" s="1">
        <v>6</v>
      </c>
      <c r="L6" s="1">
        <v>10</v>
      </c>
      <c r="M6" s="1">
        <f t="shared" si="0"/>
        <v>81</v>
      </c>
      <c r="N6" s="1">
        <v>10</v>
      </c>
    </row>
    <row r="7" spans="1:14" x14ac:dyDescent="0.4">
      <c r="A7" t="s">
        <v>15</v>
      </c>
      <c r="B7" s="1">
        <v>4</v>
      </c>
      <c r="G7" s="1">
        <v>74</v>
      </c>
      <c r="M7" s="1">
        <f t="shared" si="0"/>
        <v>74</v>
      </c>
      <c r="N7" s="1">
        <v>1</v>
      </c>
    </row>
    <row r="8" spans="1:14" x14ac:dyDescent="0.4">
      <c r="B8" s="1">
        <v>27</v>
      </c>
      <c r="C8" s="1">
        <v>3</v>
      </c>
      <c r="D8" s="1">
        <v>20</v>
      </c>
      <c r="E8" s="1">
        <v>4</v>
      </c>
      <c r="G8" s="1">
        <v>3</v>
      </c>
      <c r="H8" s="1">
        <v>42</v>
      </c>
      <c r="J8" s="1">
        <v>23</v>
      </c>
      <c r="K8" s="1">
        <v>1</v>
      </c>
      <c r="L8" s="1">
        <v>5</v>
      </c>
      <c r="M8" s="1">
        <f t="shared" si="0"/>
        <v>101</v>
      </c>
      <c r="N8" s="1">
        <v>8</v>
      </c>
    </row>
    <row r="9" spans="1:14" x14ac:dyDescent="0.4">
      <c r="A9" t="s">
        <v>16</v>
      </c>
      <c r="B9" s="1">
        <v>5</v>
      </c>
      <c r="D9" s="1">
        <v>40</v>
      </c>
      <c r="F9" s="1">
        <v>31</v>
      </c>
      <c r="G9" s="1">
        <v>15</v>
      </c>
      <c r="H9" s="1">
        <v>102</v>
      </c>
      <c r="K9" s="1">
        <v>2</v>
      </c>
      <c r="L9" s="1">
        <v>22</v>
      </c>
      <c r="M9" s="1">
        <f t="shared" si="0"/>
        <v>212</v>
      </c>
      <c r="N9" s="1">
        <v>6</v>
      </c>
    </row>
    <row r="10" spans="1:14" x14ac:dyDescent="0.4">
      <c r="B10" s="1">
        <v>11</v>
      </c>
      <c r="D10" s="1">
        <v>45</v>
      </c>
      <c r="E10" s="1">
        <v>2</v>
      </c>
      <c r="F10" s="1">
        <v>1</v>
      </c>
      <c r="G10" s="1">
        <v>20</v>
      </c>
      <c r="H10" s="1">
        <v>1</v>
      </c>
      <c r="I10" s="1">
        <v>3</v>
      </c>
      <c r="L10" s="1">
        <v>48</v>
      </c>
      <c r="M10" s="1">
        <f t="shared" si="0"/>
        <v>120</v>
      </c>
      <c r="N10" s="1">
        <v>7</v>
      </c>
    </row>
    <row r="11" spans="1:14" x14ac:dyDescent="0.4">
      <c r="A11" t="s">
        <v>17</v>
      </c>
      <c r="B11" s="1">
        <v>10</v>
      </c>
      <c r="D11" s="1">
        <v>18</v>
      </c>
      <c r="E11" s="1">
        <v>58</v>
      </c>
      <c r="F11" s="1">
        <v>23</v>
      </c>
      <c r="G11" s="1">
        <v>114</v>
      </c>
      <c r="J11" s="1">
        <v>45</v>
      </c>
      <c r="K11" s="1">
        <v>85</v>
      </c>
      <c r="M11" s="1">
        <f t="shared" si="0"/>
        <v>343</v>
      </c>
      <c r="N11" s="1">
        <v>6</v>
      </c>
    </row>
    <row r="12" spans="1:14" x14ac:dyDescent="0.4">
      <c r="B12" s="1">
        <v>11</v>
      </c>
      <c r="E12" s="1">
        <v>54</v>
      </c>
      <c r="F12" s="1">
        <v>93</v>
      </c>
      <c r="G12" s="1">
        <v>18</v>
      </c>
      <c r="H12" s="1">
        <v>95</v>
      </c>
      <c r="I12" s="1">
        <v>58</v>
      </c>
      <c r="L12" s="1">
        <v>62</v>
      </c>
      <c r="M12" s="1">
        <f t="shared" si="0"/>
        <v>380</v>
      </c>
      <c r="N12" s="1">
        <v>6</v>
      </c>
    </row>
    <row r="13" spans="1:14" x14ac:dyDescent="0.4">
      <c r="A13" t="s">
        <v>18</v>
      </c>
      <c r="B13" s="1">
        <v>5</v>
      </c>
      <c r="G13" s="1">
        <v>10</v>
      </c>
      <c r="J13" s="1">
        <v>29</v>
      </c>
      <c r="M13" s="1">
        <f t="shared" si="0"/>
        <v>39</v>
      </c>
      <c r="N13" s="1">
        <v>2</v>
      </c>
    </row>
    <row r="14" spans="1:14" x14ac:dyDescent="0.4">
      <c r="A14" t="s">
        <v>19</v>
      </c>
      <c r="B14" s="1">
        <v>75</v>
      </c>
      <c r="E14" s="1">
        <v>4</v>
      </c>
      <c r="M14" s="1">
        <f t="shared" si="0"/>
        <v>4</v>
      </c>
      <c r="N14" s="1">
        <v>1</v>
      </c>
    </row>
    <row r="15" spans="1:14" x14ac:dyDescent="0.4">
      <c r="A15" t="s">
        <v>20</v>
      </c>
      <c r="B15" s="1">
        <v>10</v>
      </c>
      <c r="L15" s="1">
        <v>145</v>
      </c>
      <c r="M15" s="1">
        <f t="shared" si="0"/>
        <v>145</v>
      </c>
      <c r="N15" s="1">
        <v>1</v>
      </c>
    </row>
    <row r="16" spans="1:14" x14ac:dyDescent="0.4">
      <c r="A16" t="s">
        <v>21</v>
      </c>
      <c r="B16" s="1">
        <v>1</v>
      </c>
      <c r="D16" s="1">
        <v>7</v>
      </c>
      <c r="H16" s="1">
        <v>41</v>
      </c>
      <c r="I16" s="1">
        <v>8</v>
      </c>
      <c r="K16" s="1">
        <v>41</v>
      </c>
      <c r="L16" s="1">
        <v>14</v>
      </c>
      <c r="M16" s="1">
        <f t="shared" si="0"/>
        <v>111</v>
      </c>
      <c r="N16" s="1">
        <v>5</v>
      </c>
    </row>
    <row r="17" spans="1:14" x14ac:dyDescent="0.4">
      <c r="B17" s="1">
        <v>22</v>
      </c>
      <c r="G17" s="1">
        <v>87</v>
      </c>
      <c r="M17" s="1">
        <f t="shared" si="0"/>
        <v>87</v>
      </c>
      <c r="N17" s="1">
        <v>1</v>
      </c>
    </row>
    <row r="18" spans="1:14" x14ac:dyDescent="0.4">
      <c r="B18" s="1">
        <v>46</v>
      </c>
      <c r="C18" s="1">
        <v>34</v>
      </c>
      <c r="F18" s="1">
        <v>148</v>
      </c>
      <c r="I18" s="1">
        <v>101</v>
      </c>
      <c r="J18" s="1">
        <v>123</v>
      </c>
      <c r="L18" s="1">
        <v>109</v>
      </c>
      <c r="M18" s="1">
        <f t="shared" si="0"/>
        <v>515</v>
      </c>
      <c r="N18" s="1">
        <v>5</v>
      </c>
    </row>
    <row r="19" spans="1:14" x14ac:dyDescent="0.4">
      <c r="B19" s="1">
        <v>58</v>
      </c>
      <c r="C19" s="1">
        <v>19</v>
      </c>
      <c r="D19" s="1">
        <v>16</v>
      </c>
      <c r="E19" s="1">
        <v>68</v>
      </c>
      <c r="F19" s="1">
        <v>11</v>
      </c>
      <c r="G19" s="1">
        <v>19</v>
      </c>
      <c r="H19" s="1">
        <v>30</v>
      </c>
      <c r="K19" s="1">
        <v>2</v>
      </c>
      <c r="L19" s="1">
        <v>43</v>
      </c>
      <c r="M19" s="1">
        <f t="shared" si="0"/>
        <v>208</v>
      </c>
      <c r="N19" s="1">
        <v>8</v>
      </c>
    </row>
    <row r="20" spans="1:14" x14ac:dyDescent="0.4">
      <c r="B20" s="1">
        <v>72</v>
      </c>
      <c r="J20" s="1">
        <v>125</v>
      </c>
      <c r="M20" s="1">
        <f t="shared" si="0"/>
        <v>125</v>
      </c>
      <c r="N20" s="1">
        <v>1</v>
      </c>
    </row>
    <row r="21" spans="1:14" x14ac:dyDescent="0.4">
      <c r="B21" s="1">
        <v>81</v>
      </c>
      <c r="I21" s="1">
        <v>47</v>
      </c>
      <c r="J21" s="1">
        <v>100</v>
      </c>
      <c r="K21" s="1">
        <v>25</v>
      </c>
      <c r="L21" s="1">
        <v>18</v>
      </c>
      <c r="M21" s="1">
        <f t="shared" si="0"/>
        <v>190</v>
      </c>
      <c r="N21" s="1">
        <v>4</v>
      </c>
    </row>
    <row r="22" spans="1:14" x14ac:dyDescent="0.4">
      <c r="B22" s="1">
        <v>95</v>
      </c>
      <c r="H22" s="1">
        <v>55</v>
      </c>
      <c r="M22" s="1">
        <f t="shared" si="0"/>
        <v>55</v>
      </c>
      <c r="N22" s="1">
        <v>1</v>
      </c>
    </row>
    <row r="23" spans="1:14" x14ac:dyDescent="0.4">
      <c r="A23" s="1">
        <v>9</v>
      </c>
      <c r="B23" s="1">
        <v>20</v>
      </c>
      <c r="L23" s="1" t="s">
        <v>41</v>
      </c>
      <c r="M23" s="13">
        <f>SUM(M3:M22)/N23</f>
        <v>38.663043478260867</v>
      </c>
      <c r="N23" s="1">
        <f>SUM(N3:N22)</f>
        <v>92</v>
      </c>
    </row>
    <row r="26" spans="1:14" x14ac:dyDescent="0.4">
      <c r="A26" s="4" t="s">
        <v>37</v>
      </c>
    </row>
    <row r="27" spans="1:14" x14ac:dyDescent="0.4">
      <c r="A27" s="9" t="s">
        <v>0</v>
      </c>
      <c r="B27" s="1">
        <v>7</v>
      </c>
      <c r="H27" s="1">
        <v>110</v>
      </c>
      <c r="M27" s="3">
        <f>SUM(C27:L27)</f>
        <v>110</v>
      </c>
      <c r="N27" s="1">
        <v>1</v>
      </c>
    </row>
    <row r="28" spans="1:14" x14ac:dyDescent="0.4">
      <c r="B28" s="1">
        <v>18</v>
      </c>
      <c r="C28" s="1">
        <v>3</v>
      </c>
      <c r="D28" s="1">
        <v>12</v>
      </c>
      <c r="E28" s="1">
        <v>1</v>
      </c>
      <c r="F28" s="1">
        <v>6</v>
      </c>
      <c r="G28" s="1">
        <v>1</v>
      </c>
      <c r="H28" s="1">
        <v>2</v>
      </c>
      <c r="I28" s="1">
        <v>2</v>
      </c>
      <c r="J28" s="1">
        <v>10</v>
      </c>
      <c r="K28" s="1">
        <v>6</v>
      </c>
      <c r="M28" s="3">
        <f t="shared" ref="M28:M54" si="1">SUM(C28:L28)</f>
        <v>43</v>
      </c>
      <c r="N28" s="1">
        <v>9</v>
      </c>
    </row>
    <row r="29" spans="1:14" x14ac:dyDescent="0.4">
      <c r="B29" s="1">
        <v>21</v>
      </c>
      <c r="C29" s="1">
        <v>51</v>
      </c>
      <c r="E29" s="1">
        <v>36</v>
      </c>
      <c r="G29" s="1">
        <v>40</v>
      </c>
      <c r="H29" s="1">
        <v>120</v>
      </c>
      <c r="J29" s="1">
        <v>92</v>
      </c>
      <c r="K29" s="1">
        <v>65</v>
      </c>
      <c r="L29" s="1">
        <v>158</v>
      </c>
      <c r="M29" s="3">
        <f t="shared" si="1"/>
        <v>562</v>
      </c>
      <c r="N29" s="1">
        <v>7</v>
      </c>
    </row>
    <row r="30" spans="1:14" x14ac:dyDescent="0.4">
      <c r="A30" t="s">
        <v>14</v>
      </c>
      <c r="B30" s="1">
        <v>8</v>
      </c>
      <c r="D30" s="1">
        <v>28</v>
      </c>
      <c r="F30" s="1">
        <v>8</v>
      </c>
      <c r="I30" s="1">
        <v>79</v>
      </c>
      <c r="J30" s="1">
        <v>84</v>
      </c>
      <c r="K30" s="1">
        <v>40</v>
      </c>
      <c r="M30" s="3">
        <f t="shared" si="1"/>
        <v>239</v>
      </c>
      <c r="N30" s="1">
        <v>5</v>
      </c>
    </row>
    <row r="31" spans="1:14" x14ac:dyDescent="0.4">
      <c r="B31" s="1">
        <v>16</v>
      </c>
      <c r="C31" s="1">
        <v>3</v>
      </c>
      <c r="D31" s="1">
        <v>4</v>
      </c>
      <c r="E31" s="1">
        <v>1</v>
      </c>
      <c r="F31" s="1">
        <v>3</v>
      </c>
      <c r="G31" s="1">
        <v>1</v>
      </c>
      <c r="H31" s="1">
        <v>2</v>
      </c>
      <c r="I31" s="1">
        <v>2</v>
      </c>
      <c r="J31" s="1">
        <v>2</v>
      </c>
      <c r="K31" s="1">
        <v>1</v>
      </c>
      <c r="L31" s="1">
        <v>5</v>
      </c>
      <c r="M31" s="3">
        <f t="shared" si="1"/>
        <v>24</v>
      </c>
      <c r="N31" s="1">
        <v>10</v>
      </c>
    </row>
    <row r="32" spans="1:14" x14ac:dyDescent="0.4">
      <c r="A32" t="s">
        <v>15</v>
      </c>
      <c r="B32" s="1">
        <v>4</v>
      </c>
      <c r="G32" s="1">
        <v>74</v>
      </c>
      <c r="M32" s="3">
        <f t="shared" si="1"/>
        <v>74</v>
      </c>
      <c r="N32" s="1">
        <v>1</v>
      </c>
    </row>
    <row r="33" spans="1:14" x14ac:dyDescent="0.4">
      <c r="A33" t="s">
        <v>16</v>
      </c>
      <c r="B33" s="1">
        <v>5</v>
      </c>
      <c r="E33" s="1">
        <v>35</v>
      </c>
      <c r="F33" s="1">
        <v>79</v>
      </c>
      <c r="G33" s="1">
        <v>14</v>
      </c>
      <c r="H33" s="1">
        <v>115</v>
      </c>
      <c r="K33" s="1">
        <v>20</v>
      </c>
      <c r="L33" s="1">
        <v>23</v>
      </c>
      <c r="M33" s="3">
        <f t="shared" si="1"/>
        <v>286</v>
      </c>
      <c r="N33" s="1">
        <v>6</v>
      </c>
    </row>
    <row r="34" spans="1:14" x14ac:dyDescent="0.4">
      <c r="B34" s="1">
        <v>11</v>
      </c>
      <c r="C34" s="1">
        <v>13</v>
      </c>
      <c r="D34" s="1">
        <v>4</v>
      </c>
      <c r="E34" s="1">
        <v>2</v>
      </c>
      <c r="F34" s="1">
        <v>1</v>
      </c>
      <c r="G34" s="1">
        <v>3</v>
      </c>
      <c r="H34" s="1">
        <v>1</v>
      </c>
      <c r="I34" s="1">
        <v>3</v>
      </c>
      <c r="J34" s="1">
        <v>6</v>
      </c>
      <c r="K34" s="1">
        <v>16</v>
      </c>
      <c r="L34" s="1">
        <v>48</v>
      </c>
      <c r="M34" s="3">
        <f t="shared" si="1"/>
        <v>97</v>
      </c>
      <c r="N34" s="1">
        <v>10</v>
      </c>
    </row>
    <row r="35" spans="1:14" x14ac:dyDescent="0.4">
      <c r="A35" t="s">
        <v>39</v>
      </c>
      <c r="B35" s="1">
        <v>16</v>
      </c>
      <c r="C35" s="1">
        <v>47</v>
      </c>
      <c r="E35" s="1">
        <v>47</v>
      </c>
      <c r="F35" s="1">
        <v>9</v>
      </c>
      <c r="G35" s="1">
        <v>43</v>
      </c>
      <c r="K35" s="1">
        <v>108</v>
      </c>
      <c r="M35" s="3">
        <f t="shared" si="1"/>
        <v>254</v>
      </c>
      <c r="N35" s="1">
        <v>5</v>
      </c>
    </row>
    <row r="36" spans="1:14" x14ac:dyDescent="0.4">
      <c r="A36" t="s">
        <v>17</v>
      </c>
      <c r="B36" s="1">
        <v>5</v>
      </c>
      <c r="C36" s="1">
        <v>14</v>
      </c>
      <c r="G36" s="1">
        <v>100</v>
      </c>
      <c r="H36" s="1">
        <v>106</v>
      </c>
      <c r="I36" s="1">
        <v>10</v>
      </c>
      <c r="K36" s="1">
        <v>5</v>
      </c>
      <c r="M36" s="3">
        <f t="shared" si="1"/>
        <v>235</v>
      </c>
      <c r="N36" s="1">
        <v>5</v>
      </c>
    </row>
    <row r="37" spans="1:14" x14ac:dyDescent="0.4">
      <c r="B37" s="1">
        <v>10</v>
      </c>
      <c r="C37" s="1">
        <v>128</v>
      </c>
      <c r="D37" s="1">
        <v>2</v>
      </c>
      <c r="E37" s="1">
        <v>10</v>
      </c>
      <c r="F37" s="1">
        <v>28</v>
      </c>
      <c r="G37" s="1">
        <v>5</v>
      </c>
      <c r="H37" s="1">
        <v>25</v>
      </c>
      <c r="I37" s="1">
        <v>9</v>
      </c>
      <c r="J37" s="1">
        <v>30</v>
      </c>
      <c r="K37" s="1">
        <v>29</v>
      </c>
      <c r="L37" s="1">
        <v>18</v>
      </c>
      <c r="M37" s="3">
        <f t="shared" si="1"/>
        <v>284</v>
      </c>
      <c r="N37" s="1">
        <v>10</v>
      </c>
    </row>
    <row r="38" spans="1:14" x14ac:dyDescent="0.4">
      <c r="B38" s="1">
        <v>11</v>
      </c>
      <c r="C38" s="1">
        <v>90</v>
      </c>
      <c r="D38" s="1">
        <v>53</v>
      </c>
      <c r="E38" s="1">
        <v>25</v>
      </c>
      <c r="F38" s="1">
        <v>97</v>
      </c>
      <c r="I38" s="1">
        <v>106</v>
      </c>
      <c r="L38" s="1">
        <v>28</v>
      </c>
      <c r="M38" s="3">
        <f t="shared" si="1"/>
        <v>399</v>
      </c>
      <c r="N38" s="1">
        <v>6</v>
      </c>
    </row>
    <row r="39" spans="1:14" x14ac:dyDescent="0.4">
      <c r="A39" t="s">
        <v>19</v>
      </c>
      <c r="B39" s="1">
        <v>1</v>
      </c>
      <c r="C39" s="1">
        <v>27</v>
      </c>
      <c r="D39" s="1">
        <v>39</v>
      </c>
      <c r="F39" s="1">
        <v>11</v>
      </c>
      <c r="G39" s="1">
        <v>25</v>
      </c>
      <c r="H39" s="1">
        <v>47</v>
      </c>
      <c r="I39" s="1">
        <v>48</v>
      </c>
      <c r="J39" s="1">
        <v>58</v>
      </c>
      <c r="K39" s="1">
        <v>16</v>
      </c>
      <c r="L39" s="1">
        <v>68</v>
      </c>
      <c r="M39" s="3">
        <f t="shared" si="1"/>
        <v>339</v>
      </c>
      <c r="N39" s="1">
        <v>9</v>
      </c>
    </row>
    <row r="40" spans="1:14" x14ac:dyDescent="0.4">
      <c r="B40" s="1">
        <v>17</v>
      </c>
      <c r="H40" s="1">
        <v>134</v>
      </c>
      <c r="M40" s="3">
        <f t="shared" si="1"/>
        <v>134</v>
      </c>
      <c r="N40" s="1">
        <v>1</v>
      </c>
    </row>
    <row r="41" spans="1:14" x14ac:dyDescent="0.4">
      <c r="B41" s="1">
        <v>19</v>
      </c>
      <c r="J41" s="1">
        <v>106</v>
      </c>
      <c r="M41" s="3">
        <f t="shared" si="1"/>
        <v>106</v>
      </c>
      <c r="N41" s="1">
        <v>1</v>
      </c>
    </row>
    <row r="42" spans="1:14" x14ac:dyDescent="0.4">
      <c r="B42" s="1">
        <v>75</v>
      </c>
      <c r="C42" s="1">
        <v>6</v>
      </c>
      <c r="E42" s="1">
        <v>26</v>
      </c>
      <c r="G42" s="1">
        <v>22</v>
      </c>
      <c r="H42" s="1">
        <v>9</v>
      </c>
      <c r="I42" s="1">
        <v>12</v>
      </c>
      <c r="K42" s="1">
        <v>31</v>
      </c>
      <c r="M42" s="3">
        <f t="shared" si="1"/>
        <v>106</v>
      </c>
      <c r="N42" s="1">
        <v>6</v>
      </c>
    </row>
    <row r="43" spans="1:14" x14ac:dyDescent="0.4">
      <c r="A43" t="s">
        <v>20</v>
      </c>
      <c r="B43" s="1">
        <v>10</v>
      </c>
      <c r="H43" s="1">
        <v>4</v>
      </c>
      <c r="M43" s="3">
        <f t="shared" si="1"/>
        <v>4</v>
      </c>
      <c r="N43" s="1">
        <v>1</v>
      </c>
    </row>
    <row r="44" spans="1:14" x14ac:dyDescent="0.4">
      <c r="A44" t="s">
        <v>29</v>
      </c>
      <c r="B44" s="1">
        <v>39</v>
      </c>
      <c r="L44" s="1">
        <v>112</v>
      </c>
      <c r="M44" s="3">
        <f t="shared" si="1"/>
        <v>112</v>
      </c>
      <c r="N44" s="1">
        <v>1</v>
      </c>
    </row>
    <row r="45" spans="1:14" x14ac:dyDescent="0.4">
      <c r="A45" t="s">
        <v>21</v>
      </c>
      <c r="B45" s="1">
        <v>1</v>
      </c>
      <c r="C45" s="1">
        <v>21</v>
      </c>
      <c r="D45" s="1">
        <v>13</v>
      </c>
      <c r="E45" s="1">
        <v>12</v>
      </c>
      <c r="F45" s="1">
        <v>3</v>
      </c>
      <c r="G45" s="1">
        <v>16</v>
      </c>
      <c r="I45" s="1">
        <v>16</v>
      </c>
      <c r="J45" s="1">
        <v>2</v>
      </c>
      <c r="L45" s="1">
        <v>27</v>
      </c>
      <c r="M45" s="3">
        <f t="shared" si="1"/>
        <v>110</v>
      </c>
      <c r="N45" s="1">
        <v>8</v>
      </c>
    </row>
    <row r="46" spans="1:14" x14ac:dyDescent="0.4">
      <c r="B46" s="1">
        <v>9</v>
      </c>
      <c r="K46" s="1">
        <v>83</v>
      </c>
      <c r="M46" s="3">
        <f t="shared" si="1"/>
        <v>83</v>
      </c>
      <c r="N46" s="1">
        <v>1</v>
      </c>
    </row>
    <row r="47" spans="1:14" x14ac:dyDescent="0.4">
      <c r="B47" s="1">
        <v>18</v>
      </c>
      <c r="J47" s="1">
        <v>2</v>
      </c>
      <c r="L47" s="1">
        <v>40</v>
      </c>
      <c r="M47" s="3">
        <f t="shared" si="1"/>
        <v>42</v>
      </c>
      <c r="N47" s="1">
        <v>2</v>
      </c>
    </row>
    <row r="48" spans="1:14" x14ac:dyDescent="0.4">
      <c r="B48" s="1">
        <v>23</v>
      </c>
      <c r="L48" s="1">
        <v>126</v>
      </c>
      <c r="M48" s="3">
        <f t="shared" si="1"/>
        <v>126</v>
      </c>
      <c r="N48" s="1">
        <v>1</v>
      </c>
    </row>
    <row r="49" spans="1:14" x14ac:dyDescent="0.4">
      <c r="B49" s="1">
        <v>32</v>
      </c>
      <c r="D49" s="1">
        <v>13</v>
      </c>
      <c r="H49" s="1">
        <v>73</v>
      </c>
      <c r="J49" s="1">
        <v>45</v>
      </c>
      <c r="M49" s="3">
        <f t="shared" si="1"/>
        <v>131</v>
      </c>
      <c r="N49" s="1">
        <v>3</v>
      </c>
    </row>
    <row r="50" spans="1:14" x14ac:dyDescent="0.4">
      <c r="B50" s="1">
        <v>46</v>
      </c>
      <c r="C50" s="1">
        <v>43</v>
      </c>
      <c r="E50" s="1">
        <v>46</v>
      </c>
      <c r="F50" s="1">
        <v>11</v>
      </c>
      <c r="G50" s="1">
        <v>63</v>
      </c>
      <c r="H50" s="1">
        <v>14</v>
      </c>
      <c r="I50" s="1">
        <v>65</v>
      </c>
      <c r="K50" s="1">
        <v>28</v>
      </c>
      <c r="M50" s="3">
        <f t="shared" si="1"/>
        <v>270</v>
      </c>
      <c r="N50" s="1">
        <v>7</v>
      </c>
    </row>
    <row r="51" spans="1:14" x14ac:dyDescent="0.4">
      <c r="B51" s="1">
        <v>58</v>
      </c>
      <c r="F51" s="1">
        <v>8</v>
      </c>
      <c r="G51" s="1">
        <v>14</v>
      </c>
      <c r="H51" s="1">
        <v>104</v>
      </c>
      <c r="J51" s="1">
        <v>35</v>
      </c>
      <c r="L51" s="1">
        <v>5</v>
      </c>
      <c r="M51" s="3">
        <f t="shared" si="1"/>
        <v>166</v>
      </c>
      <c r="N51" s="1">
        <v>5</v>
      </c>
    </row>
    <row r="52" spans="1:14" x14ac:dyDescent="0.4">
      <c r="B52" s="1">
        <v>69</v>
      </c>
      <c r="G52" s="1">
        <v>132</v>
      </c>
      <c r="M52" s="3">
        <f t="shared" si="1"/>
        <v>132</v>
      </c>
      <c r="N52" s="1">
        <v>1</v>
      </c>
    </row>
    <row r="53" spans="1:14" x14ac:dyDescent="0.4">
      <c r="B53" s="1">
        <v>72</v>
      </c>
      <c r="E53" s="1">
        <v>45</v>
      </c>
      <c r="G53" s="1">
        <v>21</v>
      </c>
      <c r="J53" s="1">
        <v>130</v>
      </c>
      <c r="L53" s="1">
        <v>33</v>
      </c>
      <c r="M53" s="3">
        <f t="shared" si="1"/>
        <v>229</v>
      </c>
      <c r="N53" s="1">
        <v>4</v>
      </c>
    </row>
    <row r="54" spans="1:14" x14ac:dyDescent="0.4">
      <c r="B54" s="1">
        <v>81</v>
      </c>
      <c r="E54" s="1">
        <v>12</v>
      </c>
      <c r="G54" s="1">
        <v>5</v>
      </c>
      <c r="J54" s="1">
        <v>14</v>
      </c>
      <c r="K54" s="1">
        <v>34</v>
      </c>
      <c r="L54" s="1">
        <v>4</v>
      </c>
      <c r="M54" s="3">
        <f t="shared" si="1"/>
        <v>69</v>
      </c>
      <c r="N54" s="1">
        <v>5</v>
      </c>
    </row>
    <row r="55" spans="1:14" x14ac:dyDescent="0.4">
      <c r="A55" s="1">
        <v>10</v>
      </c>
      <c r="B55" s="1">
        <v>28</v>
      </c>
      <c r="L55" s="1" t="s">
        <v>41</v>
      </c>
      <c r="M55" s="13">
        <f>SUM(M27:M54)/N55</f>
        <v>36.381679389312978</v>
      </c>
      <c r="N55" s="1">
        <f>SUM(N27:N54)</f>
        <v>131</v>
      </c>
    </row>
    <row r="58" spans="1:14" x14ac:dyDescent="0.4">
      <c r="A58" s="4" t="s">
        <v>44</v>
      </c>
    </row>
    <row r="59" spans="1:14" x14ac:dyDescent="0.4">
      <c r="A59" t="s">
        <v>0</v>
      </c>
      <c r="B59" s="1">
        <v>7</v>
      </c>
      <c r="H59" s="1">
        <v>109</v>
      </c>
      <c r="M59" s="3">
        <f t="shared" ref="M59:M82" si="2">SUM(C59:L59)</f>
        <v>109</v>
      </c>
      <c r="N59" s="1">
        <v>1</v>
      </c>
    </row>
    <row r="60" spans="1:14" x14ac:dyDescent="0.4">
      <c r="B60" s="1">
        <v>18</v>
      </c>
      <c r="C60" s="1">
        <v>24</v>
      </c>
      <c r="D60" s="1">
        <v>16</v>
      </c>
      <c r="E60" s="1">
        <v>104</v>
      </c>
      <c r="G60" s="1">
        <v>11</v>
      </c>
      <c r="H60" s="1">
        <v>2</v>
      </c>
      <c r="I60" s="1">
        <v>114</v>
      </c>
      <c r="K60" s="1">
        <v>110</v>
      </c>
      <c r="L60" s="1">
        <v>26</v>
      </c>
      <c r="M60" s="3">
        <f t="shared" si="2"/>
        <v>407</v>
      </c>
      <c r="N60" s="1">
        <v>8</v>
      </c>
    </row>
    <row r="61" spans="1:14" x14ac:dyDescent="0.4">
      <c r="B61" s="1">
        <v>21</v>
      </c>
      <c r="K61" s="1">
        <v>94</v>
      </c>
      <c r="L61" s="1">
        <v>17</v>
      </c>
      <c r="M61" s="3">
        <f t="shared" si="2"/>
        <v>111</v>
      </c>
      <c r="N61" s="1">
        <v>2</v>
      </c>
    </row>
    <row r="62" spans="1:14" x14ac:dyDescent="0.4">
      <c r="A62" t="s">
        <v>14</v>
      </c>
      <c r="B62" s="1">
        <v>8</v>
      </c>
      <c r="C62" s="1">
        <v>3</v>
      </c>
      <c r="D62" s="1">
        <v>2</v>
      </c>
      <c r="G62" s="1">
        <v>10</v>
      </c>
      <c r="J62" s="1">
        <v>27</v>
      </c>
      <c r="L62" s="1">
        <v>145</v>
      </c>
      <c r="M62" s="3">
        <f t="shared" si="2"/>
        <v>187</v>
      </c>
      <c r="N62" s="1">
        <v>5</v>
      </c>
    </row>
    <row r="63" spans="1:14" x14ac:dyDescent="0.4">
      <c r="B63" s="1">
        <v>16</v>
      </c>
      <c r="C63" s="1">
        <v>11</v>
      </c>
      <c r="D63" s="1">
        <v>60</v>
      </c>
      <c r="E63" s="1">
        <v>1</v>
      </c>
      <c r="F63" s="1">
        <v>6</v>
      </c>
      <c r="G63" s="1">
        <v>1</v>
      </c>
      <c r="H63" s="1">
        <v>2</v>
      </c>
      <c r="J63" s="1">
        <v>10</v>
      </c>
      <c r="K63" s="1">
        <v>19</v>
      </c>
      <c r="L63" s="1">
        <v>9</v>
      </c>
      <c r="M63" s="3">
        <f t="shared" si="2"/>
        <v>119</v>
      </c>
      <c r="N63" s="1">
        <v>9</v>
      </c>
    </row>
    <row r="64" spans="1:14" x14ac:dyDescent="0.4">
      <c r="A64" t="s">
        <v>16</v>
      </c>
      <c r="B64" s="1">
        <v>5</v>
      </c>
      <c r="C64" s="1">
        <v>74</v>
      </c>
      <c r="D64" s="1">
        <v>13</v>
      </c>
      <c r="E64" s="1">
        <v>10</v>
      </c>
      <c r="F64" s="1">
        <v>21</v>
      </c>
      <c r="H64" s="1">
        <v>91</v>
      </c>
      <c r="I64" s="1">
        <v>19</v>
      </c>
      <c r="L64" s="1">
        <v>155</v>
      </c>
      <c r="M64" s="3">
        <f t="shared" si="2"/>
        <v>383</v>
      </c>
      <c r="N64" s="1">
        <v>7</v>
      </c>
    </row>
    <row r="65" spans="1:14" x14ac:dyDescent="0.4">
      <c r="B65" s="1">
        <v>11</v>
      </c>
      <c r="F65" s="1">
        <v>46</v>
      </c>
      <c r="M65" s="3">
        <f t="shared" si="2"/>
        <v>46</v>
      </c>
      <c r="N65" s="1">
        <v>1</v>
      </c>
    </row>
    <row r="66" spans="1:14" x14ac:dyDescent="0.4">
      <c r="A66" t="s">
        <v>39</v>
      </c>
      <c r="B66" s="1">
        <v>16</v>
      </c>
      <c r="C66" s="1">
        <v>20</v>
      </c>
      <c r="G66" s="1">
        <v>42</v>
      </c>
      <c r="I66" s="1">
        <v>46</v>
      </c>
      <c r="J66" s="1">
        <v>61</v>
      </c>
      <c r="K66" s="1">
        <v>32</v>
      </c>
      <c r="M66" s="3">
        <f t="shared" si="2"/>
        <v>201</v>
      </c>
      <c r="N66" s="1">
        <v>5</v>
      </c>
    </row>
    <row r="67" spans="1:14" x14ac:dyDescent="0.4">
      <c r="A67" t="s">
        <v>17</v>
      </c>
      <c r="B67" s="1">
        <v>5</v>
      </c>
      <c r="D67" s="1">
        <v>71</v>
      </c>
      <c r="G67" s="1">
        <v>31</v>
      </c>
      <c r="H67" s="1">
        <v>87</v>
      </c>
      <c r="M67" s="3">
        <f t="shared" si="2"/>
        <v>189</v>
      </c>
      <c r="N67" s="1">
        <v>3</v>
      </c>
    </row>
    <row r="68" spans="1:14" x14ac:dyDescent="0.4">
      <c r="B68" s="1">
        <v>10</v>
      </c>
      <c r="C68" s="1">
        <v>102</v>
      </c>
      <c r="D68" s="1">
        <v>102</v>
      </c>
      <c r="G68" s="1">
        <v>81</v>
      </c>
      <c r="H68" s="1">
        <v>24</v>
      </c>
      <c r="I68" s="1">
        <v>119</v>
      </c>
      <c r="J68" s="1">
        <v>41</v>
      </c>
      <c r="K68" s="1">
        <v>45</v>
      </c>
      <c r="L68" s="1">
        <v>99</v>
      </c>
      <c r="M68" s="3">
        <f t="shared" si="2"/>
        <v>613</v>
      </c>
      <c r="N68" s="1">
        <v>8</v>
      </c>
    </row>
    <row r="69" spans="1:14" x14ac:dyDescent="0.4">
      <c r="B69" s="1">
        <v>11</v>
      </c>
      <c r="C69" s="1">
        <v>9</v>
      </c>
      <c r="D69" s="1">
        <v>28</v>
      </c>
      <c r="F69" s="1">
        <v>30</v>
      </c>
      <c r="G69" s="1">
        <v>127</v>
      </c>
      <c r="I69" s="1">
        <v>31</v>
      </c>
      <c r="L69" s="1">
        <v>6</v>
      </c>
      <c r="M69" s="3">
        <f t="shared" si="2"/>
        <v>231</v>
      </c>
      <c r="N69" s="1">
        <v>6</v>
      </c>
    </row>
    <row r="70" spans="1:14" x14ac:dyDescent="0.4">
      <c r="A70" t="s">
        <v>19</v>
      </c>
      <c r="B70" s="1">
        <v>1</v>
      </c>
      <c r="J70" s="1">
        <v>35</v>
      </c>
      <c r="M70" s="3">
        <f t="shared" si="2"/>
        <v>35</v>
      </c>
      <c r="N70" s="1">
        <v>1</v>
      </c>
    </row>
    <row r="71" spans="1:14" x14ac:dyDescent="0.4">
      <c r="B71" s="1">
        <v>60</v>
      </c>
      <c r="J71" s="1">
        <v>140</v>
      </c>
      <c r="M71" s="3">
        <f t="shared" si="2"/>
        <v>140</v>
      </c>
      <c r="N71" s="1">
        <v>1</v>
      </c>
    </row>
    <row r="72" spans="1:14" x14ac:dyDescent="0.4">
      <c r="B72" s="1">
        <v>75</v>
      </c>
      <c r="K72" s="1">
        <v>133</v>
      </c>
      <c r="M72" s="3">
        <f t="shared" si="2"/>
        <v>133</v>
      </c>
      <c r="N72" s="1">
        <v>1</v>
      </c>
    </row>
    <row r="73" spans="1:14" x14ac:dyDescent="0.4">
      <c r="B73" s="1">
        <v>85</v>
      </c>
      <c r="E73" s="1">
        <v>85</v>
      </c>
      <c r="M73" s="3">
        <f t="shared" si="2"/>
        <v>85</v>
      </c>
      <c r="N73" s="1">
        <v>1</v>
      </c>
    </row>
    <row r="74" spans="1:14" x14ac:dyDescent="0.4">
      <c r="A74" t="s">
        <v>20</v>
      </c>
      <c r="B74" s="1">
        <v>10</v>
      </c>
      <c r="E74" s="1">
        <v>30</v>
      </c>
      <c r="I74" s="1">
        <v>74</v>
      </c>
      <c r="J74" s="1">
        <v>23</v>
      </c>
      <c r="M74" s="3">
        <f t="shared" si="2"/>
        <v>127</v>
      </c>
      <c r="N74" s="1">
        <v>3</v>
      </c>
    </row>
    <row r="75" spans="1:14" x14ac:dyDescent="0.4">
      <c r="A75" t="s">
        <v>29</v>
      </c>
      <c r="B75" s="1">
        <v>39</v>
      </c>
      <c r="L75" s="1">
        <v>46</v>
      </c>
      <c r="M75" s="3">
        <f t="shared" si="2"/>
        <v>46</v>
      </c>
      <c r="N75" s="1">
        <v>1</v>
      </c>
    </row>
    <row r="76" spans="1:14" x14ac:dyDescent="0.4">
      <c r="A76" t="s">
        <v>21</v>
      </c>
      <c r="B76" s="1">
        <v>1</v>
      </c>
      <c r="F76" s="1">
        <v>3</v>
      </c>
      <c r="L76" s="1">
        <v>36</v>
      </c>
      <c r="M76" s="3">
        <f t="shared" si="2"/>
        <v>39</v>
      </c>
      <c r="N76" s="1">
        <v>2</v>
      </c>
    </row>
    <row r="77" spans="1:14" x14ac:dyDescent="0.4">
      <c r="B77" s="1">
        <v>5</v>
      </c>
      <c r="C77" s="1">
        <v>83</v>
      </c>
      <c r="F77" s="1">
        <v>36</v>
      </c>
      <c r="I77" s="1">
        <v>54</v>
      </c>
      <c r="K77" s="1">
        <v>9</v>
      </c>
      <c r="L77" s="1">
        <v>14</v>
      </c>
      <c r="M77" s="3">
        <f t="shared" si="2"/>
        <v>196</v>
      </c>
      <c r="N77" s="1">
        <v>5</v>
      </c>
    </row>
    <row r="78" spans="1:14" x14ac:dyDescent="0.4">
      <c r="B78" s="1">
        <v>23</v>
      </c>
      <c r="C78" s="1">
        <v>2</v>
      </c>
      <c r="M78" s="3">
        <f t="shared" si="2"/>
        <v>2</v>
      </c>
      <c r="N78" s="1">
        <v>1</v>
      </c>
    </row>
    <row r="79" spans="1:14" x14ac:dyDescent="0.4">
      <c r="B79" s="1">
        <v>46</v>
      </c>
      <c r="L79" s="1">
        <v>83</v>
      </c>
      <c r="M79" s="3">
        <f t="shared" si="2"/>
        <v>83</v>
      </c>
      <c r="N79" s="1">
        <v>1</v>
      </c>
    </row>
    <row r="80" spans="1:14" x14ac:dyDescent="0.4">
      <c r="B80" s="1">
        <v>58</v>
      </c>
      <c r="C80" s="1">
        <v>77</v>
      </c>
      <c r="E80" s="1">
        <v>62</v>
      </c>
      <c r="G80" s="1">
        <v>23</v>
      </c>
      <c r="I80" s="1">
        <v>24</v>
      </c>
      <c r="J80" s="1">
        <v>7</v>
      </c>
      <c r="L80" s="1">
        <v>75</v>
      </c>
      <c r="M80" s="3">
        <f t="shared" si="2"/>
        <v>268</v>
      </c>
      <c r="N80" s="1">
        <v>6</v>
      </c>
    </row>
    <row r="81" spans="1:14" x14ac:dyDescent="0.4">
      <c r="B81" s="1">
        <v>72</v>
      </c>
      <c r="I81" s="1">
        <v>86</v>
      </c>
      <c r="K81" s="1">
        <v>74</v>
      </c>
      <c r="M81" s="3">
        <f t="shared" si="2"/>
        <v>160</v>
      </c>
      <c r="N81" s="1">
        <v>2</v>
      </c>
    </row>
    <row r="82" spans="1:14" x14ac:dyDescent="0.4">
      <c r="B82" s="1">
        <v>81</v>
      </c>
      <c r="D82" s="1">
        <v>12</v>
      </c>
      <c r="G82" s="1">
        <v>33</v>
      </c>
      <c r="K82" s="1">
        <v>9</v>
      </c>
      <c r="M82" s="3">
        <f t="shared" si="2"/>
        <v>54</v>
      </c>
      <c r="N82" s="1">
        <v>3</v>
      </c>
    </row>
    <row r="83" spans="1:14" x14ac:dyDescent="0.4">
      <c r="A83" s="10">
        <v>9</v>
      </c>
      <c r="B83" s="10">
        <v>24</v>
      </c>
      <c r="L83" s="1" t="s">
        <v>41</v>
      </c>
      <c r="M83" s="13">
        <f>SUM(M59:M82)/N83</f>
        <v>47.75903614457831</v>
      </c>
      <c r="N83" s="10">
        <f>SUM(N59:N82)</f>
        <v>83</v>
      </c>
    </row>
    <row r="87" spans="1:14" x14ac:dyDescent="0.4">
      <c r="A87" s="4" t="s">
        <v>45</v>
      </c>
    </row>
    <row r="88" spans="1:14" x14ac:dyDescent="0.4">
      <c r="A88" t="s">
        <v>0</v>
      </c>
      <c r="B88" s="1">
        <v>7</v>
      </c>
      <c r="F88" s="1">
        <v>3</v>
      </c>
      <c r="M88" s="3">
        <f t="shared" ref="M88:M112" si="3">SUM(C88:L88)</f>
        <v>3</v>
      </c>
      <c r="N88" s="1">
        <v>1</v>
      </c>
    </row>
    <row r="89" spans="1:14" x14ac:dyDescent="0.4">
      <c r="B89" s="1">
        <v>18</v>
      </c>
      <c r="C89" s="1">
        <v>5</v>
      </c>
      <c r="D89" s="1">
        <v>14</v>
      </c>
      <c r="E89" s="1">
        <v>1</v>
      </c>
      <c r="F89" s="1">
        <v>6</v>
      </c>
      <c r="G89" s="1">
        <v>1</v>
      </c>
      <c r="H89" s="1">
        <v>2</v>
      </c>
      <c r="I89" s="1">
        <v>35</v>
      </c>
      <c r="J89" s="1">
        <v>20</v>
      </c>
      <c r="K89" s="1">
        <v>10</v>
      </c>
      <c r="L89" s="1">
        <v>28</v>
      </c>
      <c r="M89" s="3">
        <f t="shared" si="3"/>
        <v>122</v>
      </c>
      <c r="N89" s="1">
        <v>10</v>
      </c>
    </row>
    <row r="90" spans="1:14" x14ac:dyDescent="0.4">
      <c r="B90" s="1">
        <v>21</v>
      </c>
      <c r="C90" s="1">
        <v>18</v>
      </c>
      <c r="D90" s="1">
        <v>98</v>
      </c>
      <c r="E90" s="1">
        <v>129</v>
      </c>
      <c r="F90" s="1">
        <v>20</v>
      </c>
      <c r="H90" s="1">
        <v>22</v>
      </c>
      <c r="I90" s="1">
        <v>94</v>
      </c>
      <c r="K90" s="1">
        <v>175</v>
      </c>
      <c r="L90" s="1">
        <v>179</v>
      </c>
      <c r="M90" s="3">
        <f t="shared" si="3"/>
        <v>735</v>
      </c>
      <c r="N90" s="1">
        <v>8</v>
      </c>
    </row>
    <row r="91" spans="1:14" x14ac:dyDescent="0.4">
      <c r="A91" t="s">
        <v>14</v>
      </c>
      <c r="B91" s="1">
        <v>8</v>
      </c>
      <c r="C91" s="1">
        <v>23</v>
      </c>
      <c r="F91" s="1">
        <v>19</v>
      </c>
      <c r="G91" s="1">
        <v>10</v>
      </c>
      <c r="I91" s="1">
        <v>7</v>
      </c>
      <c r="L91" s="1">
        <v>4</v>
      </c>
      <c r="M91" s="3">
        <f t="shared" si="3"/>
        <v>63</v>
      </c>
      <c r="N91" s="1">
        <v>5</v>
      </c>
    </row>
    <row r="92" spans="1:14" x14ac:dyDescent="0.4">
      <c r="B92" s="1">
        <v>16</v>
      </c>
      <c r="C92" s="1">
        <v>11</v>
      </c>
      <c r="D92" s="1">
        <v>12</v>
      </c>
      <c r="E92" s="1">
        <v>1</v>
      </c>
      <c r="F92" s="1">
        <v>6</v>
      </c>
      <c r="G92" s="1">
        <v>1</v>
      </c>
      <c r="H92" s="1">
        <v>2</v>
      </c>
      <c r="I92" s="1">
        <v>2</v>
      </c>
      <c r="J92" s="1">
        <v>3</v>
      </c>
      <c r="K92" s="1">
        <v>9</v>
      </c>
      <c r="L92" s="1">
        <v>10</v>
      </c>
      <c r="M92" s="3">
        <f t="shared" si="3"/>
        <v>57</v>
      </c>
      <c r="N92" s="1">
        <v>10</v>
      </c>
    </row>
    <row r="93" spans="1:14" x14ac:dyDescent="0.4">
      <c r="A93" t="s">
        <v>15</v>
      </c>
      <c r="B93" s="1">
        <v>4</v>
      </c>
      <c r="D93" s="1">
        <v>74</v>
      </c>
      <c r="M93" s="3">
        <f t="shared" si="3"/>
        <v>74</v>
      </c>
      <c r="N93" s="1">
        <v>1</v>
      </c>
    </row>
    <row r="94" spans="1:14" x14ac:dyDescent="0.4">
      <c r="A94" t="s">
        <v>16</v>
      </c>
      <c r="B94" s="1">
        <v>5</v>
      </c>
      <c r="C94" s="1">
        <v>85</v>
      </c>
      <c r="D94" s="1">
        <v>108</v>
      </c>
      <c r="E94" s="1">
        <v>115</v>
      </c>
      <c r="F94" s="1">
        <v>21</v>
      </c>
      <c r="H94" s="1">
        <v>107</v>
      </c>
      <c r="K94" s="1">
        <v>2</v>
      </c>
      <c r="L94" s="1">
        <v>22</v>
      </c>
      <c r="M94" s="3">
        <f t="shared" si="3"/>
        <v>460</v>
      </c>
      <c r="N94" s="1">
        <v>7</v>
      </c>
    </row>
    <row r="95" spans="1:14" x14ac:dyDescent="0.4">
      <c r="B95" s="1">
        <v>11</v>
      </c>
      <c r="C95" s="1">
        <v>4</v>
      </c>
      <c r="D95" s="1">
        <v>42</v>
      </c>
      <c r="E95" s="1">
        <v>2</v>
      </c>
      <c r="F95" s="1">
        <v>1</v>
      </c>
      <c r="H95" s="1">
        <v>1</v>
      </c>
      <c r="I95" s="1">
        <v>3</v>
      </c>
      <c r="J95" s="1">
        <v>16</v>
      </c>
      <c r="L95" s="1">
        <v>23</v>
      </c>
      <c r="M95" s="3">
        <f t="shared" si="3"/>
        <v>92</v>
      </c>
      <c r="N95" s="1">
        <v>8</v>
      </c>
    </row>
    <row r="96" spans="1:14" x14ac:dyDescent="0.4">
      <c r="A96" t="s">
        <v>39</v>
      </c>
      <c r="B96" s="1">
        <v>16</v>
      </c>
      <c r="C96" s="1">
        <v>48</v>
      </c>
      <c r="E96" s="1">
        <v>40</v>
      </c>
      <c r="F96" s="1">
        <v>99</v>
      </c>
      <c r="G96" s="1">
        <v>80</v>
      </c>
      <c r="L96" s="1">
        <v>129</v>
      </c>
      <c r="M96" s="3">
        <f t="shared" si="3"/>
        <v>396</v>
      </c>
      <c r="N96" s="1">
        <v>5</v>
      </c>
    </row>
    <row r="97" spans="1:14" x14ac:dyDescent="0.4">
      <c r="A97" t="s">
        <v>17</v>
      </c>
      <c r="B97" s="1">
        <v>5</v>
      </c>
      <c r="D97" s="1">
        <v>16</v>
      </c>
      <c r="E97" s="1">
        <v>20</v>
      </c>
      <c r="F97" s="1">
        <v>28</v>
      </c>
      <c r="L97" s="1">
        <v>21</v>
      </c>
      <c r="M97" s="3">
        <f t="shared" si="3"/>
        <v>85</v>
      </c>
      <c r="N97" s="1">
        <v>4</v>
      </c>
    </row>
    <row r="98" spans="1:14" x14ac:dyDescent="0.4">
      <c r="B98" s="1">
        <v>10</v>
      </c>
      <c r="D98" s="1">
        <v>56</v>
      </c>
      <c r="F98" s="1">
        <v>11</v>
      </c>
      <c r="G98" s="1">
        <v>80</v>
      </c>
      <c r="H98" s="1">
        <v>57</v>
      </c>
      <c r="I98" s="1">
        <v>6</v>
      </c>
      <c r="J98" s="1">
        <v>94</v>
      </c>
      <c r="K98" s="1">
        <v>120</v>
      </c>
      <c r="L98" s="1">
        <v>32</v>
      </c>
      <c r="M98" s="3">
        <f t="shared" si="3"/>
        <v>456</v>
      </c>
      <c r="N98" s="1">
        <v>8</v>
      </c>
    </row>
    <row r="99" spans="1:14" x14ac:dyDescent="0.4">
      <c r="B99" s="1">
        <v>11</v>
      </c>
      <c r="D99" s="1">
        <v>102</v>
      </c>
      <c r="F99" s="1">
        <v>30</v>
      </c>
      <c r="G99" s="1">
        <v>34</v>
      </c>
      <c r="H99" s="1">
        <v>133</v>
      </c>
      <c r="M99" s="3">
        <f t="shared" si="3"/>
        <v>299</v>
      </c>
      <c r="N99" s="1">
        <v>4</v>
      </c>
    </row>
    <row r="100" spans="1:14" x14ac:dyDescent="0.4">
      <c r="A100" t="s">
        <v>19</v>
      </c>
      <c r="B100" s="1">
        <v>1</v>
      </c>
      <c r="C100" s="1">
        <v>132</v>
      </c>
      <c r="D100" s="1">
        <v>31</v>
      </c>
      <c r="F100" s="1">
        <v>95</v>
      </c>
      <c r="G100" s="1">
        <v>45</v>
      </c>
      <c r="I100" s="1">
        <v>7</v>
      </c>
      <c r="J100" s="1">
        <v>141</v>
      </c>
      <c r="K100" s="1">
        <v>115</v>
      </c>
      <c r="L100" s="1">
        <v>99</v>
      </c>
      <c r="M100" s="3">
        <f t="shared" si="3"/>
        <v>665</v>
      </c>
      <c r="N100" s="1">
        <v>8</v>
      </c>
    </row>
    <row r="101" spans="1:14" x14ac:dyDescent="0.4">
      <c r="B101" s="1">
        <v>17</v>
      </c>
      <c r="I101" s="1">
        <v>4</v>
      </c>
      <c r="M101" s="3">
        <f t="shared" si="3"/>
        <v>4</v>
      </c>
      <c r="N101" s="1">
        <v>1</v>
      </c>
    </row>
    <row r="102" spans="1:14" x14ac:dyDescent="0.4">
      <c r="B102" s="1">
        <v>23</v>
      </c>
      <c r="C102" s="1">
        <v>151</v>
      </c>
      <c r="M102" s="3">
        <f t="shared" si="3"/>
        <v>151</v>
      </c>
      <c r="N102" s="1">
        <v>1</v>
      </c>
    </row>
    <row r="103" spans="1:14" x14ac:dyDescent="0.4">
      <c r="B103" s="1">
        <v>60</v>
      </c>
      <c r="I103" s="1">
        <v>153</v>
      </c>
      <c r="K103" s="1">
        <v>84</v>
      </c>
      <c r="M103" s="3">
        <f t="shared" si="3"/>
        <v>237</v>
      </c>
      <c r="N103" s="1">
        <v>2</v>
      </c>
    </row>
    <row r="104" spans="1:14" x14ac:dyDescent="0.4">
      <c r="B104" s="1">
        <v>75</v>
      </c>
      <c r="D104" s="1">
        <v>33</v>
      </c>
      <c r="E104" s="1">
        <v>30</v>
      </c>
      <c r="G104" s="1">
        <v>8</v>
      </c>
      <c r="M104" s="3">
        <f t="shared" si="3"/>
        <v>71</v>
      </c>
      <c r="N104" s="1">
        <v>3</v>
      </c>
    </row>
    <row r="105" spans="1:14" x14ac:dyDescent="0.4">
      <c r="B105" s="1">
        <v>85</v>
      </c>
      <c r="D105" s="1">
        <v>7</v>
      </c>
      <c r="H105" s="1">
        <v>22</v>
      </c>
      <c r="I105" s="1">
        <v>48</v>
      </c>
      <c r="M105" s="3">
        <f t="shared" si="3"/>
        <v>77</v>
      </c>
      <c r="N105" s="1">
        <v>3</v>
      </c>
    </row>
    <row r="106" spans="1:14" x14ac:dyDescent="0.4">
      <c r="A106" t="s">
        <v>20</v>
      </c>
      <c r="B106" s="1">
        <v>10</v>
      </c>
      <c r="K106" s="1">
        <v>48</v>
      </c>
      <c r="M106" s="3">
        <f t="shared" si="3"/>
        <v>48</v>
      </c>
      <c r="N106" s="1">
        <v>1</v>
      </c>
    </row>
    <row r="107" spans="1:14" x14ac:dyDescent="0.4">
      <c r="A107" t="s">
        <v>21</v>
      </c>
      <c r="B107" s="1">
        <v>1</v>
      </c>
      <c r="D107" s="1">
        <v>40</v>
      </c>
      <c r="E107" s="1">
        <v>24</v>
      </c>
      <c r="F107" s="1">
        <v>19</v>
      </c>
      <c r="G107" s="1">
        <v>8</v>
      </c>
      <c r="H107" s="1">
        <v>48</v>
      </c>
      <c r="I107" s="1">
        <v>11</v>
      </c>
      <c r="M107" s="3">
        <f t="shared" si="3"/>
        <v>150</v>
      </c>
      <c r="N107" s="1">
        <v>6</v>
      </c>
    </row>
    <row r="108" spans="1:14" x14ac:dyDescent="0.4">
      <c r="B108" s="1">
        <v>5</v>
      </c>
      <c r="E108" s="1">
        <v>7</v>
      </c>
      <c r="M108" s="3">
        <f t="shared" si="3"/>
        <v>7</v>
      </c>
      <c r="N108" s="1">
        <v>1</v>
      </c>
    </row>
    <row r="109" spans="1:14" x14ac:dyDescent="0.4">
      <c r="B109" s="1">
        <v>23</v>
      </c>
      <c r="E109" s="1">
        <v>5</v>
      </c>
      <c r="I109" s="1">
        <v>63</v>
      </c>
      <c r="M109" s="3">
        <f t="shared" si="3"/>
        <v>68</v>
      </c>
      <c r="N109" s="1">
        <v>2</v>
      </c>
    </row>
    <row r="110" spans="1:14" x14ac:dyDescent="0.4">
      <c r="B110" s="1">
        <v>46</v>
      </c>
      <c r="C110" s="1">
        <v>16</v>
      </c>
      <c r="F110" s="1">
        <v>28</v>
      </c>
      <c r="G110" s="1">
        <v>67</v>
      </c>
      <c r="H110" s="1">
        <v>13</v>
      </c>
      <c r="I110" s="1">
        <v>43</v>
      </c>
      <c r="K110" s="1">
        <v>79</v>
      </c>
      <c r="M110" s="3">
        <f t="shared" si="3"/>
        <v>246</v>
      </c>
      <c r="N110" s="1">
        <v>6</v>
      </c>
    </row>
    <row r="111" spans="1:14" x14ac:dyDescent="0.4">
      <c r="B111" s="1">
        <v>58</v>
      </c>
      <c r="H111" s="1">
        <v>38</v>
      </c>
      <c r="J111" s="1">
        <v>17</v>
      </c>
      <c r="K111" s="1">
        <v>2</v>
      </c>
      <c r="M111" s="3">
        <f t="shared" si="3"/>
        <v>57</v>
      </c>
      <c r="N111" s="1">
        <v>3</v>
      </c>
    </row>
    <row r="112" spans="1:14" x14ac:dyDescent="0.4">
      <c r="B112" s="1">
        <v>104</v>
      </c>
      <c r="D112" s="1">
        <v>113</v>
      </c>
      <c r="M112" s="3">
        <f t="shared" si="3"/>
        <v>113</v>
      </c>
      <c r="N112" s="1">
        <v>1</v>
      </c>
    </row>
    <row r="113" spans="1:14" x14ac:dyDescent="0.4">
      <c r="A113" s="10">
        <v>9</v>
      </c>
      <c r="B113" s="10">
        <v>25</v>
      </c>
      <c r="L113" s="1" t="s">
        <v>41</v>
      </c>
      <c r="M113" s="13">
        <f>SUM(M88:M112)/N113</f>
        <v>43.449541284403672</v>
      </c>
      <c r="N113" s="1">
        <f>SUM(N88:N112)</f>
        <v>109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3B9A-9D22-4CE9-8810-7A14A83FBA66}">
  <dimension ref="A1:V206"/>
  <sheetViews>
    <sheetView zoomScaleNormal="100" workbookViewId="0">
      <pane ySplit="1" topLeftCell="A186" activePane="bottomLeft" state="frozen"/>
      <selection pane="bottomLeft" activeCell="S130" sqref="S130"/>
    </sheetView>
  </sheetViews>
  <sheetFormatPr defaultRowHeight="13.9" x14ac:dyDescent="0.4"/>
  <cols>
    <col min="13" max="13" width="11.265625" customWidth="1"/>
    <col min="21" max="21" width="9.06640625" style="1"/>
  </cols>
  <sheetData>
    <row r="1" spans="1:21" x14ac:dyDescent="0.4">
      <c r="A1" t="s">
        <v>1</v>
      </c>
      <c r="B1" s="1" t="s">
        <v>2</v>
      </c>
      <c r="C1" s="1" t="s">
        <v>3</v>
      </c>
      <c r="D1" s="1"/>
      <c r="E1" s="1"/>
      <c r="F1" s="1"/>
      <c r="G1" s="1"/>
      <c r="H1" s="1" t="s">
        <v>4</v>
      </c>
      <c r="I1" s="1"/>
      <c r="J1" s="1"/>
      <c r="K1" s="1" t="s">
        <v>5</v>
      </c>
      <c r="L1" s="1"/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49</v>
      </c>
      <c r="U1" s="1" t="s">
        <v>42</v>
      </c>
    </row>
    <row r="2" spans="1:21" x14ac:dyDescent="0.4">
      <c r="A2" s="4" t="s">
        <v>26</v>
      </c>
      <c r="B2" s="1"/>
      <c r="C2" s="1"/>
      <c r="D2" s="1"/>
      <c r="E2" s="1"/>
      <c r="F2" s="1"/>
      <c r="G2" s="1"/>
    </row>
    <row r="3" spans="1:21" x14ac:dyDescent="0.4">
      <c r="A3" t="s">
        <v>0</v>
      </c>
      <c r="B3" s="1">
        <v>18</v>
      </c>
      <c r="C3" s="14">
        <f t="shared" ref="C3:S3" si="0">(46*4+45)/(50+50+49+50+50)</f>
        <v>0.91967871485943775</v>
      </c>
      <c r="D3" s="14"/>
      <c r="E3" s="14"/>
      <c r="F3" s="14"/>
      <c r="G3" s="14"/>
      <c r="H3" s="14">
        <f t="shared" si="0"/>
        <v>0.91967871485943775</v>
      </c>
      <c r="I3" s="14"/>
      <c r="J3" s="14"/>
      <c r="K3" s="14">
        <f t="shared" si="0"/>
        <v>0.91967871485943775</v>
      </c>
      <c r="L3" s="14"/>
      <c r="M3" s="14">
        <f t="shared" si="0"/>
        <v>0.91967871485943775</v>
      </c>
      <c r="N3" s="14">
        <f t="shared" si="0"/>
        <v>0.91967871485943775</v>
      </c>
      <c r="O3" s="14">
        <f t="shared" si="0"/>
        <v>0.91967871485943775</v>
      </c>
      <c r="P3" s="14">
        <f t="shared" si="0"/>
        <v>0.91967871485943775</v>
      </c>
      <c r="Q3" s="14">
        <f t="shared" si="0"/>
        <v>0.91967871485943775</v>
      </c>
      <c r="R3" s="14">
        <f t="shared" si="0"/>
        <v>0.91967871485943775</v>
      </c>
      <c r="S3" s="14">
        <f t="shared" si="0"/>
        <v>0.91967871485943775</v>
      </c>
      <c r="T3" s="17">
        <f>SUM(C3:S3)</f>
        <v>9.1967871485943782</v>
      </c>
      <c r="U3" s="1">
        <v>10</v>
      </c>
    </row>
    <row r="4" spans="1:21" x14ac:dyDescent="0.4">
      <c r="B4" s="1">
        <v>21</v>
      </c>
      <c r="C4" s="15">
        <v>0.9647</v>
      </c>
      <c r="D4" s="15"/>
      <c r="E4" s="15"/>
      <c r="F4" s="15"/>
      <c r="G4" s="15"/>
      <c r="H4" s="1"/>
      <c r="I4" s="1"/>
      <c r="J4" s="1"/>
      <c r="K4" s="1"/>
      <c r="L4" s="1"/>
      <c r="M4" s="15">
        <v>0.9647</v>
      </c>
      <c r="N4" s="15">
        <v>0.9647</v>
      </c>
      <c r="O4" s="15">
        <v>0.9647</v>
      </c>
      <c r="P4" s="1"/>
      <c r="Q4" s="15">
        <v>0.9647</v>
      </c>
      <c r="R4" s="15">
        <v>0.9647</v>
      </c>
      <c r="S4" s="15">
        <v>0.9647</v>
      </c>
      <c r="T4" s="17">
        <f t="shared" ref="T4:T19" si="1">SUM(C4:S4)</f>
        <v>6.7528999999999995</v>
      </c>
      <c r="U4" s="1">
        <v>7</v>
      </c>
    </row>
    <row r="5" spans="1:21" x14ac:dyDescent="0.4">
      <c r="A5" t="s">
        <v>14</v>
      </c>
      <c r="B5" s="1">
        <v>8</v>
      </c>
      <c r="C5" s="16">
        <v>1</v>
      </c>
      <c r="D5" s="16"/>
      <c r="E5" s="16"/>
      <c r="F5" s="16"/>
      <c r="G5" s="16"/>
      <c r="H5" s="1"/>
      <c r="I5" s="1"/>
      <c r="J5" s="1"/>
      <c r="K5" s="1"/>
      <c r="L5" s="1"/>
      <c r="M5" s="1"/>
      <c r="N5" s="1"/>
      <c r="O5" s="1"/>
      <c r="P5" s="16">
        <v>1</v>
      </c>
      <c r="Q5" s="1"/>
      <c r="R5" s="1"/>
      <c r="S5" s="1"/>
      <c r="T5" s="17">
        <f t="shared" si="1"/>
        <v>2</v>
      </c>
      <c r="U5" s="1">
        <v>2</v>
      </c>
    </row>
    <row r="6" spans="1:21" x14ac:dyDescent="0.4">
      <c r="B6" s="1">
        <v>16</v>
      </c>
      <c r="C6" s="18">
        <v>0.91300000000000003</v>
      </c>
      <c r="D6" s="18"/>
      <c r="E6" s="18"/>
      <c r="F6" s="18"/>
      <c r="G6" s="18"/>
      <c r="H6" s="18">
        <v>0.91300000000000003</v>
      </c>
      <c r="I6" s="18"/>
      <c r="J6" s="18"/>
      <c r="K6" s="18">
        <v>0.91300000000000003</v>
      </c>
      <c r="L6" s="18"/>
      <c r="M6" s="18">
        <v>0.91300000000000003</v>
      </c>
      <c r="N6" s="18">
        <v>0.91300000000000003</v>
      </c>
      <c r="O6" s="18">
        <v>0.91300000000000003</v>
      </c>
      <c r="P6" s="18">
        <v>0.91300000000000003</v>
      </c>
      <c r="Q6" s="18">
        <v>0.91300000000000003</v>
      </c>
      <c r="R6" s="18">
        <v>0.91300000000000003</v>
      </c>
      <c r="S6" s="18">
        <v>0.91300000000000003</v>
      </c>
      <c r="T6" s="17">
        <f t="shared" si="1"/>
        <v>9.1300000000000008</v>
      </c>
      <c r="U6" s="1">
        <v>10</v>
      </c>
    </row>
    <row r="7" spans="1:21" x14ac:dyDescent="0.4">
      <c r="A7" t="s">
        <v>15</v>
      </c>
      <c r="B7" s="1">
        <v>27</v>
      </c>
      <c r="C7" s="16">
        <v>1</v>
      </c>
      <c r="D7" s="16"/>
      <c r="E7" s="16"/>
      <c r="F7" s="16"/>
      <c r="G7" s="16"/>
      <c r="H7" s="16">
        <v>1</v>
      </c>
      <c r="I7" s="16"/>
      <c r="J7" s="16"/>
      <c r="K7" s="16">
        <v>1</v>
      </c>
      <c r="L7" s="16"/>
      <c r="M7" s="1"/>
      <c r="N7" s="16">
        <v>1</v>
      </c>
      <c r="O7" s="16">
        <v>1</v>
      </c>
      <c r="P7" s="1"/>
      <c r="Q7" s="16">
        <v>1</v>
      </c>
      <c r="R7" s="16">
        <v>1</v>
      </c>
      <c r="S7" s="16">
        <v>1</v>
      </c>
      <c r="T7" s="17">
        <f t="shared" si="1"/>
        <v>8</v>
      </c>
      <c r="U7" s="1">
        <v>8</v>
      </c>
    </row>
    <row r="8" spans="1:21" x14ac:dyDescent="0.4">
      <c r="A8" t="s">
        <v>16</v>
      </c>
      <c r="B8" s="1">
        <v>5</v>
      </c>
      <c r="C8" s="1"/>
      <c r="D8" s="1"/>
      <c r="E8" s="1"/>
      <c r="F8" s="1"/>
      <c r="G8" s="1"/>
      <c r="H8" s="18">
        <v>0.78720000000000001</v>
      </c>
      <c r="I8" s="18"/>
      <c r="J8" s="18"/>
      <c r="K8" s="1"/>
      <c r="L8" s="1"/>
      <c r="M8" s="18">
        <v>0.78720000000000001</v>
      </c>
      <c r="N8" s="18">
        <v>0.78720000000000001</v>
      </c>
      <c r="O8" s="18">
        <v>0.78720000000000001</v>
      </c>
      <c r="P8" s="1"/>
      <c r="Q8" s="1"/>
      <c r="R8" s="18">
        <v>0.78720000000000001</v>
      </c>
      <c r="S8" s="18">
        <v>0.78720000000000001</v>
      </c>
      <c r="T8" s="17">
        <f t="shared" si="1"/>
        <v>4.7232000000000003</v>
      </c>
      <c r="U8" s="1">
        <v>6</v>
      </c>
    </row>
    <row r="9" spans="1:21" x14ac:dyDescent="0.4">
      <c r="A9" t="s">
        <v>17</v>
      </c>
      <c r="B9" s="1">
        <v>10</v>
      </c>
      <c r="C9" s="1"/>
      <c r="D9" s="1"/>
      <c r="E9" s="1"/>
      <c r="F9" s="1"/>
      <c r="G9" s="1"/>
      <c r="H9" s="18">
        <v>0.99380000000000002</v>
      </c>
      <c r="I9" s="18"/>
      <c r="J9" s="18"/>
      <c r="K9" s="18">
        <v>0.89810000000000001</v>
      </c>
      <c r="L9" s="18"/>
      <c r="M9" s="18">
        <v>0.98150000000000004</v>
      </c>
      <c r="N9" s="18">
        <v>0.99070000000000003</v>
      </c>
      <c r="O9" s="1"/>
      <c r="P9" s="1"/>
      <c r="Q9" s="18">
        <v>0.97840000000000005</v>
      </c>
      <c r="R9" s="18">
        <v>0.97840000000000005</v>
      </c>
      <c r="S9" s="1"/>
      <c r="T9" s="17">
        <f t="shared" si="1"/>
        <v>5.8209</v>
      </c>
      <c r="U9" s="1">
        <v>6</v>
      </c>
    </row>
    <row r="10" spans="1:21" x14ac:dyDescent="0.4">
      <c r="B10" s="1">
        <v>11</v>
      </c>
      <c r="C10" s="1"/>
      <c r="D10" s="1"/>
      <c r="E10" s="1"/>
      <c r="F10" s="1"/>
      <c r="G10" s="1"/>
      <c r="H10" s="1"/>
      <c r="I10" s="1"/>
      <c r="J10" s="1"/>
      <c r="K10" s="18">
        <v>0.91930000000000001</v>
      </c>
      <c r="L10" s="18"/>
      <c r="M10" s="18">
        <v>0.9798</v>
      </c>
      <c r="N10" s="18">
        <v>0.9798</v>
      </c>
      <c r="O10" s="18">
        <v>0.93369999999999997</v>
      </c>
      <c r="P10" s="18">
        <v>0.96250000000000002</v>
      </c>
      <c r="Q10" s="1"/>
      <c r="R10" s="1"/>
      <c r="S10" s="18">
        <v>0.9798</v>
      </c>
      <c r="T10" s="17">
        <f t="shared" si="1"/>
        <v>5.7549000000000001</v>
      </c>
      <c r="U10" s="1">
        <v>6</v>
      </c>
    </row>
    <row r="11" spans="1:21" x14ac:dyDescent="0.4">
      <c r="A11" t="s">
        <v>19</v>
      </c>
      <c r="B11" s="1">
        <v>75</v>
      </c>
      <c r="C11" s="1"/>
      <c r="D11" s="1"/>
      <c r="E11" s="1"/>
      <c r="F11" s="1"/>
      <c r="G11" s="1"/>
      <c r="H11" s="1"/>
      <c r="I11" s="1"/>
      <c r="J11" s="1"/>
      <c r="K11" s="16">
        <v>1</v>
      </c>
      <c r="L11" s="16"/>
      <c r="M11" s="1"/>
      <c r="N11" s="1"/>
      <c r="O11" s="1"/>
      <c r="P11" s="1"/>
      <c r="Q11" s="1"/>
      <c r="R11" s="1"/>
      <c r="S11" s="1"/>
      <c r="T11" s="17">
        <f t="shared" si="1"/>
        <v>1</v>
      </c>
      <c r="U11" s="1">
        <v>1</v>
      </c>
    </row>
    <row r="12" spans="1:21" x14ac:dyDescent="0.4">
      <c r="A12" t="s">
        <v>20</v>
      </c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8">
        <v>0.94589999999999996</v>
      </c>
      <c r="T12" s="17">
        <f t="shared" si="1"/>
        <v>0.94589999999999996</v>
      </c>
      <c r="U12" s="1">
        <v>1</v>
      </c>
    </row>
    <row r="13" spans="1:21" x14ac:dyDescent="0.4">
      <c r="A13" t="s">
        <v>21</v>
      </c>
      <c r="B13" s="1">
        <v>1</v>
      </c>
      <c r="C13" s="1"/>
      <c r="D13" s="1"/>
      <c r="E13" s="1"/>
      <c r="F13" s="1"/>
      <c r="G13" s="1"/>
      <c r="H13" s="18">
        <v>0.97160000000000002</v>
      </c>
      <c r="I13" s="18"/>
      <c r="J13" s="18"/>
      <c r="K13" s="1"/>
      <c r="L13" s="1"/>
      <c r="M13" s="1"/>
      <c r="N13" s="1"/>
      <c r="O13" s="18">
        <v>0.97160000000000002</v>
      </c>
      <c r="P13" s="18">
        <v>0.97160000000000002</v>
      </c>
      <c r="Q13" s="1"/>
      <c r="R13" s="18">
        <v>0.97160000000000002</v>
      </c>
      <c r="S13" s="18">
        <v>0.97160000000000002</v>
      </c>
      <c r="T13" s="17">
        <f t="shared" si="1"/>
        <v>4.8580000000000005</v>
      </c>
      <c r="U13" s="1">
        <v>5</v>
      </c>
    </row>
    <row r="14" spans="1:21" x14ac:dyDescent="0.4">
      <c r="B14" s="1">
        <v>22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8">
        <v>0.82350000000000001</v>
      </c>
      <c r="O14" s="1"/>
      <c r="P14" s="1"/>
      <c r="Q14" s="1"/>
      <c r="R14" s="1"/>
      <c r="S14" s="1"/>
      <c r="T14" s="17">
        <f t="shared" si="1"/>
        <v>0.82350000000000001</v>
      </c>
      <c r="U14" s="1">
        <v>1</v>
      </c>
    </row>
    <row r="15" spans="1:21" x14ac:dyDescent="0.4">
      <c r="B15" s="1">
        <v>46</v>
      </c>
      <c r="C15" s="16">
        <v>1</v>
      </c>
      <c r="D15" s="16"/>
      <c r="E15" s="16"/>
      <c r="F15" s="16"/>
      <c r="G15" s="16"/>
      <c r="H15" s="1"/>
      <c r="I15" s="1"/>
      <c r="J15" s="1"/>
      <c r="K15" s="1"/>
      <c r="L15" s="1"/>
      <c r="M15" s="16">
        <v>1</v>
      </c>
      <c r="N15" s="1"/>
      <c r="O15" s="1"/>
      <c r="P15" s="16">
        <v>1</v>
      </c>
      <c r="Q15" s="16">
        <v>1</v>
      </c>
      <c r="R15" s="1"/>
      <c r="S15" s="16">
        <v>1</v>
      </c>
      <c r="T15" s="17">
        <f t="shared" si="1"/>
        <v>5</v>
      </c>
      <c r="U15" s="1">
        <v>5</v>
      </c>
    </row>
    <row r="16" spans="1:21" x14ac:dyDescent="0.4">
      <c r="B16" s="1">
        <v>58</v>
      </c>
      <c r="C16" s="16">
        <v>1</v>
      </c>
      <c r="D16" s="16"/>
      <c r="E16" s="16"/>
      <c r="F16" s="16"/>
      <c r="G16" s="16"/>
      <c r="H16" s="16">
        <v>1</v>
      </c>
      <c r="I16" s="16"/>
      <c r="J16" s="16"/>
      <c r="K16" s="16">
        <v>1</v>
      </c>
      <c r="L16" s="16"/>
      <c r="M16" s="16">
        <v>1</v>
      </c>
      <c r="N16" s="16">
        <v>1</v>
      </c>
      <c r="O16" s="16">
        <v>1</v>
      </c>
      <c r="P16" s="1"/>
      <c r="Q16" s="1"/>
      <c r="R16" s="16">
        <v>1</v>
      </c>
      <c r="S16" s="16">
        <v>1</v>
      </c>
      <c r="T16" s="17">
        <f t="shared" si="1"/>
        <v>8</v>
      </c>
      <c r="U16" s="1">
        <v>8</v>
      </c>
    </row>
    <row r="17" spans="1:22" x14ac:dyDescent="0.4">
      <c r="B17" s="1">
        <v>72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6">
        <v>1</v>
      </c>
      <c r="R17" s="1"/>
      <c r="S17" s="1"/>
      <c r="T17" s="17">
        <f t="shared" si="1"/>
        <v>1</v>
      </c>
      <c r="U17" s="1">
        <v>1</v>
      </c>
    </row>
    <row r="18" spans="1:22" x14ac:dyDescent="0.4">
      <c r="B18" s="1">
        <v>81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6">
        <v>1</v>
      </c>
      <c r="Q18" s="16">
        <v>1</v>
      </c>
      <c r="R18" s="14">
        <v>0.97489999999999999</v>
      </c>
      <c r="S18" s="16">
        <v>1</v>
      </c>
      <c r="T18" s="17">
        <f t="shared" si="1"/>
        <v>3.9748999999999999</v>
      </c>
      <c r="U18" s="1">
        <v>4</v>
      </c>
    </row>
    <row r="19" spans="1:22" x14ac:dyDescent="0.4">
      <c r="B19" s="1">
        <v>95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6">
        <v>1</v>
      </c>
      <c r="P19" s="1"/>
      <c r="Q19" s="1"/>
      <c r="R19" s="1"/>
      <c r="S19" s="1"/>
      <c r="T19" s="17">
        <f t="shared" si="1"/>
        <v>1</v>
      </c>
      <c r="U19" s="1">
        <v>1</v>
      </c>
    </row>
    <row r="20" spans="1:22" x14ac:dyDescent="0.4">
      <c r="A20" s="4" t="s">
        <v>26</v>
      </c>
      <c r="B20" s="1"/>
      <c r="C20" s="1"/>
      <c r="D20" s="1"/>
      <c r="E20" s="1"/>
      <c r="F20" s="1"/>
      <c r="G20" s="1"/>
      <c r="T20" s="6"/>
    </row>
    <row r="21" spans="1:22" x14ac:dyDescent="0.4">
      <c r="A21" s="5" t="s">
        <v>40</v>
      </c>
      <c r="B21" s="6" t="s">
        <v>24</v>
      </c>
      <c r="C21" s="6" t="s">
        <v>25</v>
      </c>
      <c r="D21" s="6"/>
      <c r="E21" s="6"/>
      <c r="F21" s="6"/>
      <c r="G21" s="6"/>
      <c r="Q21" s="6" t="s">
        <v>55</v>
      </c>
      <c r="R21" s="6" t="s">
        <v>54</v>
      </c>
      <c r="S21" s="6" t="s">
        <v>53</v>
      </c>
      <c r="T21" s="6" t="s">
        <v>52</v>
      </c>
      <c r="U21" s="1" t="s">
        <v>25</v>
      </c>
      <c r="V21" s="6" t="s">
        <v>56</v>
      </c>
    </row>
    <row r="22" spans="1:22" x14ac:dyDescent="0.4">
      <c r="A22" s="5" t="s">
        <v>50</v>
      </c>
      <c r="B22" s="6">
        <v>20</v>
      </c>
      <c r="C22" s="6">
        <v>92</v>
      </c>
      <c r="D22" s="6"/>
      <c r="E22" s="6"/>
      <c r="F22" s="6"/>
      <c r="G22" s="6"/>
      <c r="Q22" s="20">
        <f>MEDIAN(C3:S19)</f>
        <v>0.97160000000000002</v>
      </c>
      <c r="R22" s="21">
        <f>MIN(C3:S19)</f>
        <v>0.78720000000000001</v>
      </c>
      <c r="S22" s="21">
        <f>MAX(C3:S19)</f>
        <v>1</v>
      </c>
      <c r="T22" s="19">
        <f>SUM(T3:T19)/U22</f>
        <v>0.95098764815359016</v>
      </c>
      <c r="U22" s="6">
        <f>SUM(U2:U19)</f>
        <v>82</v>
      </c>
      <c r="V22" s="22">
        <f>29/U22</f>
        <v>0.35365853658536583</v>
      </c>
    </row>
    <row r="23" spans="1:22" x14ac:dyDescent="0.4">
      <c r="A23" s="5" t="s">
        <v>51</v>
      </c>
      <c r="B23" s="6">
        <v>17</v>
      </c>
      <c r="C23" s="6">
        <v>82</v>
      </c>
      <c r="D23" s="6"/>
      <c r="E23" s="6"/>
      <c r="F23" s="6"/>
      <c r="G23" s="6"/>
    </row>
    <row r="26" spans="1:22" x14ac:dyDescent="0.4">
      <c r="A26" s="4" t="s">
        <v>37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2" x14ac:dyDescent="0.4">
      <c r="A27" s="9" t="s">
        <v>0</v>
      </c>
      <c r="B27" s="1">
        <v>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6">
        <v>1</v>
      </c>
      <c r="P27" s="1"/>
      <c r="Q27" s="1"/>
      <c r="R27" s="1"/>
      <c r="S27" s="1"/>
      <c r="T27" s="17">
        <f>SUM(C27:S27)</f>
        <v>1</v>
      </c>
      <c r="U27" s="1">
        <v>1</v>
      </c>
    </row>
    <row r="28" spans="1:22" x14ac:dyDescent="0.4">
      <c r="B28" s="1">
        <v>18</v>
      </c>
      <c r="C28" s="18">
        <v>0.91969999999999996</v>
      </c>
      <c r="D28" s="18"/>
      <c r="E28" s="18"/>
      <c r="F28" s="18"/>
      <c r="G28" s="18"/>
      <c r="H28" s="18">
        <v>0.91969999999999996</v>
      </c>
      <c r="I28" s="18"/>
      <c r="J28" s="18"/>
      <c r="K28" s="18">
        <v>0.91969999999999996</v>
      </c>
      <c r="L28" s="18"/>
      <c r="M28" s="18">
        <v>0.91969999999999996</v>
      </c>
      <c r="N28" s="18">
        <v>0.91969999999999996</v>
      </c>
      <c r="O28" s="18">
        <v>0.91969999999999996</v>
      </c>
      <c r="P28" s="18">
        <v>0.91969999999999996</v>
      </c>
      <c r="Q28" s="18">
        <v>0.91969999999999996</v>
      </c>
      <c r="R28" s="18">
        <v>0.91969999999999996</v>
      </c>
      <c r="S28" s="18"/>
      <c r="T28" s="17">
        <f t="shared" ref="T28:T50" si="2">SUM(C28:S28)</f>
        <v>8.2772999999999985</v>
      </c>
      <c r="U28" s="1">
        <v>9</v>
      </c>
    </row>
    <row r="29" spans="1:22" x14ac:dyDescent="0.4">
      <c r="B29" s="1">
        <v>21</v>
      </c>
      <c r="C29" s="18">
        <v>0.9647</v>
      </c>
      <c r="D29" s="18"/>
      <c r="E29" s="18"/>
      <c r="F29" s="18"/>
      <c r="G29" s="18"/>
      <c r="H29" s="1"/>
      <c r="I29" s="1"/>
      <c r="J29" s="1"/>
      <c r="K29" s="18">
        <v>0.9647</v>
      </c>
      <c r="L29" s="18"/>
      <c r="M29" s="1"/>
      <c r="N29" s="18">
        <v>0.9647</v>
      </c>
      <c r="O29" s="18">
        <v>0.9647</v>
      </c>
      <c r="P29" s="1"/>
      <c r="Q29" s="18">
        <v>0.9647</v>
      </c>
      <c r="R29" s="18">
        <v>0.9647</v>
      </c>
      <c r="S29" s="18">
        <v>0.9647</v>
      </c>
      <c r="T29" s="17">
        <f t="shared" si="2"/>
        <v>6.7528999999999995</v>
      </c>
      <c r="U29" s="1">
        <v>7</v>
      </c>
    </row>
    <row r="30" spans="1:22" x14ac:dyDescent="0.4">
      <c r="A30" t="s">
        <v>14</v>
      </c>
      <c r="B30" s="1">
        <v>8</v>
      </c>
      <c r="C30" s="1"/>
      <c r="D30" s="1"/>
      <c r="E30" s="1"/>
      <c r="F30" s="1"/>
      <c r="G30" s="1"/>
      <c r="H30" s="18">
        <v>0.95599999999999996</v>
      </c>
      <c r="I30" s="18"/>
      <c r="J30" s="18"/>
      <c r="K30" s="1"/>
      <c r="L30" s="1"/>
      <c r="M30" s="18">
        <v>0.95599999999999996</v>
      </c>
      <c r="N30" s="1"/>
      <c r="O30" s="1"/>
      <c r="P30" s="18">
        <v>0.95599999999999996</v>
      </c>
      <c r="Q30" s="18">
        <v>0.95599999999999996</v>
      </c>
      <c r="R30" s="18">
        <v>0.95599999999999996</v>
      </c>
      <c r="S30" s="1"/>
      <c r="T30" s="17">
        <f t="shared" si="2"/>
        <v>4.7799999999999994</v>
      </c>
      <c r="U30" s="1">
        <v>5</v>
      </c>
    </row>
    <row r="31" spans="1:22" x14ac:dyDescent="0.4">
      <c r="B31" s="1">
        <v>16</v>
      </c>
      <c r="C31" s="18">
        <v>0.95650000000000002</v>
      </c>
      <c r="D31" s="18"/>
      <c r="E31" s="18"/>
      <c r="F31" s="18"/>
      <c r="G31" s="18"/>
      <c r="H31" s="18">
        <v>0.95650000000000002</v>
      </c>
      <c r="I31" s="18"/>
      <c r="J31" s="18"/>
      <c r="K31" s="18">
        <v>0.95650000000000002</v>
      </c>
      <c r="L31" s="18"/>
      <c r="M31" s="18">
        <v>0.95650000000000002</v>
      </c>
      <c r="N31" s="18">
        <v>0.95650000000000002</v>
      </c>
      <c r="O31" s="18">
        <v>0.95650000000000002</v>
      </c>
      <c r="P31" s="18">
        <v>0.95650000000000002</v>
      </c>
      <c r="Q31" s="18">
        <v>0.95650000000000002</v>
      </c>
      <c r="R31" s="18">
        <v>0.95650000000000002</v>
      </c>
      <c r="S31" s="18">
        <v>0.95650000000000002</v>
      </c>
      <c r="T31" s="17">
        <f t="shared" si="2"/>
        <v>9.5649999999999995</v>
      </c>
      <c r="U31" s="1">
        <v>10</v>
      </c>
    </row>
    <row r="32" spans="1:22" x14ac:dyDescent="0.4">
      <c r="A32" t="s">
        <v>16</v>
      </c>
      <c r="B32" s="1">
        <v>5</v>
      </c>
      <c r="C32" s="1"/>
      <c r="D32" s="1"/>
      <c r="E32" s="1"/>
      <c r="F32" s="1"/>
      <c r="G32" s="1"/>
      <c r="H32" s="1"/>
      <c r="I32" s="1"/>
      <c r="J32" s="1"/>
      <c r="K32" s="18">
        <v>0.8085</v>
      </c>
      <c r="L32" s="18"/>
      <c r="M32" s="18">
        <v>0.8085</v>
      </c>
      <c r="N32" s="18">
        <v>0.78720000000000001</v>
      </c>
      <c r="O32" s="18">
        <v>0.8085</v>
      </c>
      <c r="P32" s="1"/>
      <c r="Q32" s="1"/>
      <c r="R32" s="18">
        <v>0.8085</v>
      </c>
      <c r="S32" s="18">
        <v>0.8085</v>
      </c>
      <c r="T32" s="17">
        <f t="shared" si="2"/>
        <v>4.8297000000000008</v>
      </c>
      <c r="U32" s="1">
        <v>6</v>
      </c>
    </row>
    <row r="33" spans="1:21" x14ac:dyDescent="0.4">
      <c r="A33" t="s">
        <v>17</v>
      </c>
      <c r="B33" s="1">
        <v>5</v>
      </c>
      <c r="C33" s="18">
        <v>0.96909999999999996</v>
      </c>
      <c r="D33" s="18"/>
      <c r="E33" s="18"/>
      <c r="F33" s="18"/>
      <c r="G33" s="18"/>
      <c r="H33" s="1"/>
      <c r="I33" s="1"/>
      <c r="J33" s="1"/>
      <c r="K33" s="1"/>
      <c r="L33" s="1"/>
      <c r="M33" s="1"/>
      <c r="N33" s="18">
        <v>0.96909999999999996</v>
      </c>
      <c r="O33" s="18">
        <v>0.96909999999999996</v>
      </c>
      <c r="P33" s="18">
        <v>0.96909999999999996</v>
      </c>
      <c r="Q33" s="1"/>
      <c r="R33" s="18">
        <v>0.96909999999999996</v>
      </c>
      <c r="S33" s="1"/>
      <c r="T33" s="17">
        <f t="shared" si="2"/>
        <v>4.8454999999999995</v>
      </c>
      <c r="U33" s="1">
        <v>5</v>
      </c>
    </row>
    <row r="34" spans="1:21" x14ac:dyDescent="0.4">
      <c r="B34" s="1">
        <v>10</v>
      </c>
      <c r="C34" s="18">
        <v>0.98460000000000003</v>
      </c>
      <c r="D34" s="18"/>
      <c r="E34" s="18"/>
      <c r="F34" s="18"/>
      <c r="G34" s="18"/>
      <c r="H34" s="18">
        <v>0.99380000000000002</v>
      </c>
      <c r="I34" s="18"/>
      <c r="J34" s="18"/>
      <c r="K34" s="18">
        <v>0.99380000000000002</v>
      </c>
      <c r="L34" s="18"/>
      <c r="M34" s="18">
        <v>0.97840000000000005</v>
      </c>
      <c r="N34" s="18">
        <v>0.99380000000000002</v>
      </c>
      <c r="O34" s="18">
        <v>0.99380000000000002</v>
      </c>
      <c r="P34" s="18">
        <v>0.99380000000000002</v>
      </c>
      <c r="Q34" s="18">
        <v>0.99380000000000002</v>
      </c>
      <c r="R34" s="18">
        <v>0.99380000000000002</v>
      </c>
      <c r="S34" s="18">
        <v>0.81479999999999997</v>
      </c>
      <c r="T34" s="17">
        <f t="shared" si="2"/>
        <v>9.7344000000000008</v>
      </c>
      <c r="U34" s="1">
        <v>10</v>
      </c>
    </row>
    <row r="35" spans="1:21" x14ac:dyDescent="0.4">
      <c r="B35" s="1">
        <v>11</v>
      </c>
      <c r="C35" s="18">
        <v>0.91639999999999999</v>
      </c>
      <c r="D35" s="18"/>
      <c r="E35" s="18"/>
      <c r="F35" s="18"/>
      <c r="G35" s="18"/>
      <c r="H35" s="18">
        <v>0.9798</v>
      </c>
      <c r="I35" s="18"/>
      <c r="J35" s="18"/>
      <c r="K35" s="18">
        <v>0.9798</v>
      </c>
      <c r="L35" s="18"/>
      <c r="M35" s="18">
        <v>0.9798</v>
      </c>
      <c r="N35" s="1"/>
      <c r="O35" s="1"/>
      <c r="P35" s="18">
        <v>0.95389999999999997</v>
      </c>
      <c r="Q35" s="1"/>
      <c r="R35" s="1"/>
      <c r="S35" s="18">
        <v>0.92220000000000002</v>
      </c>
      <c r="T35" s="17">
        <f t="shared" si="2"/>
        <v>5.7318999999999996</v>
      </c>
      <c r="U35" s="1">
        <v>6</v>
      </c>
    </row>
    <row r="36" spans="1:21" x14ac:dyDescent="0.4">
      <c r="A36" t="s">
        <v>19</v>
      </c>
      <c r="B36" s="1">
        <v>1</v>
      </c>
      <c r="C36" s="16">
        <v>1</v>
      </c>
      <c r="D36" s="16"/>
      <c r="E36" s="16"/>
      <c r="F36" s="16"/>
      <c r="G36" s="16"/>
      <c r="H36" s="16">
        <v>1</v>
      </c>
      <c r="I36" s="16"/>
      <c r="J36" s="16"/>
      <c r="K36" s="1"/>
      <c r="L36" s="1"/>
      <c r="M36" s="16">
        <v>1</v>
      </c>
      <c r="N36" s="16">
        <v>1</v>
      </c>
      <c r="O36" s="16">
        <v>1</v>
      </c>
      <c r="P36" s="16">
        <v>1</v>
      </c>
      <c r="Q36" s="16">
        <v>1</v>
      </c>
      <c r="R36" s="16">
        <v>1</v>
      </c>
      <c r="S36" s="16">
        <v>1</v>
      </c>
      <c r="T36" s="17">
        <f t="shared" si="2"/>
        <v>9</v>
      </c>
      <c r="U36" s="1">
        <v>9</v>
      </c>
    </row>
    <row r="37" spans="1:21" x14ac:dyDescent="0.4">
      <c r="B37" s="1">
        <v>19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8">
        <v>0.98750000000000004</v>
      </c>
      <c r="R37" s="1"/>
      <c r="S37" s="1"/>
      <c r="T37" s="17">
        <f t="shared" si="2"/>
        <v>0.98750000000000004</v>
      </c>
      <c r="U37" s="1">
        <v>1</v>
      </c>
    </row>
    <row r="38" spans="1:21" x14ac:dyDescent="0.4">
      <c r="B38" s="1">
        <v>75</v>
      </c>
      <c r="C38" s="16">
        <v>1</v>
      </c>
      <c r="D38" s="16"/>
      <c r="E38" s="16"/>
      <c r="F38" s="16"/>
      <c r="G38" s="16"/>
      <c r="H38" s="1"/>
      <c r="I38" s="1"/>
      <c r="J38" s="1"/>
      <c r="K38" s="16">
        <v>1</v>
      </c>
      <c r="L38" s="16"/>
      <c r="M38" s="1"/>
      <c r="N38" s="16">
        <v>1</v>
      </c>
      <c r="O38" s="16">
        <v>1</v>
      </c>
      <c r="P38" s="16">
        <v>1</v>
      </c>
      <c r="Q38" s="1"/>
      <c r="R38" s="16">
        <v>1</v>
      </c>
      <c r="S38" s="1"/>
      <c r="T38" s="17">
        <f t="shared" si="2"/>
        <v>6</v>
      </c>
      <c r="U38" s="1">
        <v>6</v>
      </c>
    </row>
    <row r="39" spans="1:21" x14ac:dyDescent="0.4">
      <c r="A39" t="s">
        <v>20</v>
      </c>
      <c r="B39" s="1">
        <v>10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8">
        <v>0.94589999999999996</v>
      </c>
      <c r="P39" s="1"/>
      <c r="Q39" s="1"/>
      <c r="R39" s="1"/>
      <c r="S39" s="1"/>
      <c r="T39" s="17">
        <f t="shared" si="2"/>
        <v>0.94589999999999996</v>
      </c>
      <c r="U39" s="1">
        <v>1</v>
      </c>
    </row>
    <row r="40" spans="1:21" x14ac:dyDescent="0.4">
      <c r="A40" t="s">
        <v>29</v>
      </c>
      <c r="B40" s="1"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6">
        <v>1</v>
      </c>
      <c r="T40" s="17">
        <f t="shared" si="2"/>
        <v>1</v>
      </c>
      <c r="U40" s="1">
        <v>1</v>
      </c>
    </row>
    <row r="41" spans="1:21" x14ac:dyDescent="0.4">
      <c r="A41" t="s">
        <v>21</v>
      </c>
      <c r="B41" s="1">
        <v>1</v>
      </c>
      <c r="C41" s="18">
        <v>0.97160000000000002</v>
      </c>
      <c r="D41" s="18"/>
      <c r="E41" s="18"/>
      <c r="F41" s="18"/>
      <c r="G41" s="18"/>
      <c r="H41" s="18">
        <v>0.97160000000000002</v>
      </c>
      <c r="I41" s="18"/>
      <c r="J41" s="18"/>
      <c r="K41" s="18">
        <v>0.97160000000000002</v>
      </c>
      <c r="L41" s="18"/>
      <c r="M41" s="18">
        <v>0.97160000000000002</v>
      </c>
      <c r="N41" s="18">
        <v>0.97160000000000002</v>
      </c>
      <c r="O41" s="1"/>
      <c r="P41" s="18">
        <v>0.97160000000000002</v>
      </c>
      <c r="Q41" s="18">
        <v>0.97160000000000002</v>
      </c>
      <c r="R41" s="1"/>
      <c r="S41" s="18">
        <v>0.97160000000000002</v>
      </c>
      <c r="T41" s="17">
        <f t="shared" si="2"/>
        <v>7.7728000000000019</v>
      </c>
      <c r="U41" s="1">
        <v>8</v>
      </c>
    </row>
    <row r="42" spans="1:21" x14ac:dyDescent="0.4">
      <c r="B42" s="1">
        <v>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6">
        <v>1</v>
      </c>
      <c r="S42" s="1"/>
      <c r="T42" s="17">
        <f t="shared" si="2"/>
        <v>1</v>
      </c>
      <c r="U42" s="1">
        <v>1</v>
      </c>
    </row>
    <row r="43" spans="1:21" x14ac:dyDescent="0.4">
      <c r="B43" s="1">
        <v>18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6">
        <v>1</v>
      </c>
      <c r="R43" s="1"/>
      <c r="S43" s="16">
        <v>1</v>
      </c>
      <c r="T43" s="17">
        <f t="shared" si="2"/>
        <v>2</v>
      </c>
      <c r="U43" s="1">
        <v>2</v>
      </c>
    </row>
    <row r="44" spans="1:21" x14ac:dyDescent="0.4">
      <c r="B44" s="1">
        <v>23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8">
        <v>0.68569999999999998</v>
      </c>
      <c r="T44" s="17">
        <f t="shared" si="2"/>
        <v>0.68569999999999998</v>
      </c>
      <c r="U44" s="1">
        <v>1</v>
      </c>
    </row>
    <row r="45" spans="1:21" x14ac:dyDescent="0.4">
      <c r="B45" s="1">
        <v>32</v>
      </c>
      <c r="C45" s="1"/>
      <c r="D45" s="1"/>
      <c r="E45" s="1"/>
      <c r="F45" s="1"/>
      <c r="G45" s="1"/>
      <c r="H45" s="18">
        <v>0.85709999999999997</v>
      </c>
      <c r="I45" s="18"/>
      <c r="J45" s="18"/>
      <c r="K45" s="1"/>
      <c r="L45" s="1"/>
      <c r="M45" s="1"/>
      <c r="N45" s="1"/>
      <c r="O45" s="18">
        <v>0.85709999999999997</v>
      </c>
      <c r="P45" s="1"/>
      <c r="Q45" s="18">
        <v>0.85709999999999997</v>
      </c>
      <c r="R45" s="1"/>
      <c r="S45" s="1"/>
      <c r="T45" s="17">
        <f t="shared" si="2"/>
        <v>2.5712999999999999</v>
      </c>
      <c r="U45" s="1">
        <v>3</v>
      </c>
    </row>
    <row r="46" spans="1:21" x14ac:dyDescent="0.4">
      <c r="B46" s="1">
        <v>46</v>
      </c>
      <c r="C46" s="16">
        <v>1</v>
      </c>
      <c r="D46" s="16"/>
      <c r="E46" s="16"/>
      <c r="F46" s="16"/>
      <c r="G46" s="16"/>
      <c r="H46" s="1"/>
      <c r="I46" s="1"/>
      <c r="J46" s="1"/>
      <c r="K46" s="16">
        <v>1</v>
      </c>
      <c r="L46" s="16"/>
      <c r="M46" s="16">
        <v>1</v>
      </c>
      <c r="N46" s="16">
        <v>1</v>
      </c>
      <c r="O46" s="16">
        <v>1</v>
      </c>
      <c r="P46" s="16">
        <v>1</v>
      </c>
      <c r="Q46" s="1"/>
      <c r="R46" s="16">
        <v>1</v>
      </c>
      <c r="S46" s="1"/>
      <c r="T46" s="17">
        <f t="shared" si="2"/>
        <v>7</v>
      </c>
      <c r="U46" s="1">
        <v>7</v>
      </c>
    </row>
    <row r="47" spans="1:21" x14ac:dyDescent="0.4">
      <c r="B47" s="1">
        <v>58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6">
        <v>1</v>
      </c>
      <c r="N47" s="16">
        <v>1</v>
      </c>
      <c r="O47" s="16">
        <v>1</v>
      </c>
      <c r="P47" s="1"/>
      <c r="Q47" s="16">
        <v>1</v>
      </c>
      <c r="R47" s="1"/>
      <c r="S47" s="16">
        <v>1</v>
      </c>
      <c r="T47" s="17">
        <f t="shared" si="2"/>
        <v>5</v>
      </c>
      <c r="U47" s="1">
        <v>5</v>
      </c>
    </row>
    <row r="48" spans="1:21" x14ac:dyDescent="0.4">
      <c r="B48" s="1">
        <v>69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6">
        <v>1</v>
      </c>
      <c r="O48" s="1"/>
      <c r="P48" s="1"/>
      <c r="Q48" s="1"/>
      <c r="R48" s="1"/>
      <c r="S48" s="1"/>
      <c r="T48" s="17">
        <f t="shared" si="2"/>
        <v>1</v>
      </c>
      <c r="U48" s="1">
        <v>1</v>
      </c>
    </row>
    <row r="49" spans="1:22" x14ac:dyDescent="0.4">
      <c r="B49" s="1">
        <v>72</v>
      </c>
      <c r="C49" s="1"/>
      <c r="D49" s="1"/>
      <c r="E49" s="1"/>
      <c r="F49" s="1"/>
      <c r="G49" s="1"/>
      <c r="H49" s="1"/>
      <c r="I49" s="1"/>
      <c r="J49" s="1"/>
      <c r="K49" s="16">
        <v>1</v>
      </c>
      <c r="L49" s="16"/>
      <c r="M49" s="1"/>
      <c r="N49" s="15">
        <v>0.94120000000000004</v>
      </c>
      <c r="O49" s="1"/>
      <c r="P49" s="1"/>
      <c r="Q49" s="15">
        <v>0.94120000000000004</v>
      </c>
      <c r="R49" s="1"/>
      <c r="S49" s="16">
        <v>1</v>
      </c>
      <c r="T49" s="17">
        <f t="shared" si="2"/>
        <v>3.8824000000000001</v>
      </c>
      <c r="U49" s="1">
        <v>4</v>
      </c>
    </row>
    <row r="50" spans="1:22" x14ac:dyDescent="0.4">
      <c r="B50" s="1">
        <v>81</v>
      </c>
      <c r="C50" s="1"/>
      <c r="D50" s="1"/>
      <c r="E50" s="1"/>
      <c r="F50" s="1"/>
      <c r="G50" s="1"/>
      <c r="H50" s="1"/>
      <c r="I50" s="1"/>
      <c r="J50" s="1"/>
      <c r="K50" s="16">
        <v>1</v>
      </c>
      <c r="L50" s="16"/>
      <c r="M50" s="1"/>
      <c r="N50" s="16">
        <v>1</v>
      </c>
      <c r="O50" s="1"/>
      <c r="P50" s="1"/>
      <c r="Q50" s="16">
        <v>1</v>
      </c>
      <c r="R50" s="15">
        <v>0.97489999999999999</v>
      </c>
      <c r="S50" s="16">
        <v>1</v>
      </c>
      <c r="T50" s="17">
        <f t="shared" si="2"/>
        <v>4.9748999999999999</v>
      </c>
      <c r="U50" s="1">
        <v>5</v>
      </c>
    </row>
    <row r="51" spans="1:22" x14ac:dyDescent="0.4">
      <c r="A51" s="4" t="s">
        <v>37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2" x14ac:dyDescent="0.4">
      <c r="A52" s="5" t="s">
        <v>40</v>
      </c>
      <c r="B52" s="6" t="s">
        <v>24</v>
      </c>
      <c r="C52" s="6" t="s">
        <v>25</v>
      </c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6" t="s">
        <v>55</v>
      </c>
      <c r="R52" s="6" t="s">
        <v>54</v>
      </c>
      <c r="S52" s="6" t="s">
        <v>53</v>
      </c>
      <c r="T52" s="6" t="s">
        <v>52</v>
      </c>
      <c r="U52" s="1" t="s">
        <v>25</v>
      </c>
      <c r="V52" s="6" t="s">
        <v>56</v>
      </c>
    </row>
    <row r="53" spans="1:22" x14ac:dyDescent="0.4">
      <c r="A53" s="6" t="s">
        <v>57</v>
      </c>
      <c r="B53" s="6">
        <v>28</v>
      </c>
      <c r="C53" s="6">
        <v>131</v>
      </c>
      <c r="D53" s="6"/>
      <c r="E53" s="6"/>
      <c r="F53" s="6"/>
      <c r="G53" s="6"/>
      <c r="Q53" s="20">
        <f>MEDIAN(C27:S50)</f>
        <v>0.97160000000000002</v>
      </c>
      <c r="R53" s="21">
        <f>MIN(C27:S50)</f>
        <v>0.68569999999999998</v>
      </c>
      <c r="S53" s="21">
        <f>MAX(C27:S50)</f>
        <v>1</v>
      </c>
      <c r="T53" s="19">
        <f>SUM(T27:T50)/U53</f>
        <v>0.95909824561403501</v>
      </c>
      <c r="U53" s="6">
        <f>SUM(U27:U50)</f>
        <v>114</v>
      </c>
      <c r="V53" s="22">
        <f>39/U53</f>
        <v>0.34210526315789475</v>
      </c>
    </row>
    <row r="54" spans="1:22" x14ac:dyDescent="0.4">
      <c r="A54" s="5" t="s">
        <v>58</v>
      </c>
      <c r="B54" s="6">
        <v>24</v>
      </c>
      <c r="C54" s="6">
        <v>114</v>
      </c>
      <c r="D54" s="6"/>
      <c r="E54" s="6"/>
      <c r="F54" s="6"/>
      <c r="G54" s="6"/>
    </row>
    <row r="57" spans="1:22" x14ac:dyDescent="0.4">
      <c r="A57" s="4" t="s">
        <v>44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2" x14ac:dyDescent="0.4">
      <c r="A58" t="s">
        <v>0</v>
      </c>
      <c r="B58" s="1">
        <v>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6">
        <v>1</v>
      </c>
      <c r="P58" s="1"/>
      <c r="Q58" s="1"/>
      <c r="R58" s="1"/>
      <c r="S58" s="1"/>
      <c r="T58" s="17">
        <f t="shared" ref="T58:T79" si="3">SUM(C58:S58)</f>
        <v>1</v>
      </c>
      <c r="U58" s="1">
        <v>1</v>
      </c>
    </row>
    <row r="59" spans="1:22" x14ac:dyDescent="0.4">
      <c r="B59" s="1">
        <v>18</v>
      </c>
      <c r="C59" s="18">
        <v>0.91969999999999996</v>
      </c>
      <c r="D59" s="18"/>
      <c r="E59" s="18"/>
      <c r="F59" s="18"/>
      <c r="G59" s="18"/>
      <c r="H59" s="18">
        <v>0.91969999999999996</v>
      </c>
      <c r="I59" s="18"/>
      <c r="J59" s="18"/>
      <c r="K59" s="18">
        <v>0.93569999999999998</v>
      </c>
      <c r="L59" s="18"/>
      <c r="M59" s="1"/>
      <c r="N59" s="18">
        <v>0.91969999999999996</v>
      </c>
      <c r="O59" s="18">
        <v>0.91969999999999996</v>
      </c>
      <c r="P59" s="18">
        <v>0.91969999999999996</v>
      </c>
      <c r="Q59" s="18"/>
      <c r="R59" s="18">
        <v>0.91969999999999996</v>
      </c>
      <c r="S59" s="18">
        <v>0.91969999999999996</v>
      </c>
      <c r="T59" s="17">
        <f t="shared" si="3"/>
        <v>7.3735999999999988</v>
      </c>
      <c r="U59" s="1">
        <v>8</v>
      </c>
    </row>
    <row r="60" spans="1:22" x14ac:dyDescent="0.4">
      <c r="B60" s="1">
        <v>21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8">
        <v>0.9647</v>
      </c>
      <c r="S60" s="15">
        <v>0.95409999999999995</v>
      </c>
      <c r="T60" s="17">
        <f t="shared" si="3"/>
        <v>1.9188000000000001</v>
      </c>
      <c r="U60" s="1">
        <v>2</v>
      </c>
    </row>
    <row r="61" spans="1:22" x14ac:dyDescent="0.4">
      <c r="A61" t="s">
        <v>14</v>
      </c>
      <c r="B61" s="1">
        <v>8</v>
      </c>
      <c r="C61" s="16">
        <v>1</v>
      </c>
      <c r="D61" s="16"/>
      <c r="E61" s="16"/>
      <c r="F61" s="16"/>
      <c r="G61" s="16"/>
      <c r="H61" s="16">
        <v>1</v>
      </c>
      <c r="I61" s="16"/>
      <c r="J61" s="16"/>
      <c r="K61" s="1"/>
      <c r="L61" s="1"/>
      <c r="M61" s="1"/>
      <c r="N61" s="16">
        <v>1</v>
      </c>
      <c r="O61" s="1"/>
      <c r="P61" s="1"/>
      <c r="Q61" s="16">
        <v>1</v>
      </c>
      <c r="R61" s="1"/>
      <c r="S61" s="16">
        <v>1</v>
      </c>
      <c r="T61" s="17">
        <f t="shared" si="3"/>
        <v>5</v>
      </c>
      <c r="U61" s="1">
        <v>5</v>
      </c>
    </row>
    <row r="62" spans="1:22" x14ac:dyDescent="0.4">
      <c r="B62" s="1">
        <v>16</v>
      </c>
      <c r="C62" s="18">
        <v>0.91300000000000003</v>
      </c>
      <c r="D62" s="18"/>
      <c r="E62" s="18"/>
      <c r="F62" s="18"/>
      <c r="G62" s="18"/>
      <c r="H62" s="18">
        <v>0.91300000000000003</v>
      </c>
      <c r="I62" s="18"/>
      <c r="J62" s="18"/>
      <c r="K62" s="18">
        <v>0.91300000000000003</v>
      </c>
      <c r="L62" s="18"/>
      <c r="M62" s="18">
        <v>0.91300000000000003</v>
      </c>
      <c r="N62" s="18">
        <v>0.91300000000000003</v>
      </c>
      <c r="O62" s="18">
        <v>0.91300000000000003</v>
      </c>
      <c r="P62" s="1"/>
      <c r="Q62" s="18">
        <v>0.91300000000000003</v>
      </c>
      <c r="R62" s="18">
        <v>0.91300000000000003</v>
      </c>
      <c r="S62" s="18">
        <v>0.91300000000000003</v>
      </c>
      <c r="T62" s="17">
        <f t="shared" si="3"/>
        <v>8.2170000000000005</v>
      </c>
      <c r="U62" s="1">
        <v>9</v>
      </c>
    </row>
    <row r="63" spans="1:22" x14ac:dyDescent="0.4">
      <c r="A63" t="s">
        <v>16</v>
      </c>
      <c r="B63" s="1">
        <v>5</v>
      </c>
      <c r="C63" s="18">
        <v>0.8085</v>
      </c>
      <c r="D63" s="18"/>
      <c r="E63" s="18"/>
      <c r="F63" s="18"/>
      <c r="G63" s="18"/>
      <c r="H63" s="18">
        <v>0.8085</v>
      </c>
      <c r="I63" s="18"/>
      <c r="J63" s="18"/>
      <c r="K63" s="18">
        <v>0.8085</v>
      </c>
      <c r="L63" s="18"/>
      <c r="M63" s="18">
        <v>0.8085</v>
      </c>
      <c r="N63" s="1"/>
      <c r="O63" s="18">
        <v>0.8085</v>
      </c>
      <c r="P63" s="18">
        <v>0.8085</v>
      </c>
      <c r="Q63" s="1"/>
      <c r="R63" s="1"/>
      <c r="S63" s="18">
        <v>0.78720000000000001</v>
      </c>
      <c r="T63" s="17">
        <f t="shared" si="3"/>
        <v>5.6382000000000012</v>
      </c>
      <c r="U63" s="1">
        <v>7</v>
      </c>
    </row>
    <row r="64" spans="1:22" x14ac:dyDescent="0.4">
      <c r="A64" t="s">
        <v>17</v>
      </c>
      <c r="B64" s="1">
        <v>5</v>
      </c>
      <c r="C64" s="1"/>
      <c r="D64" s="1"/>
      <c r="E64" s="1"/>
      <c r="F64" s="1"/>
      <c r="G64" s="1"/>
      <c r="H64" s="18">
        <v>0.96909999999999996</v>
      </c>
      <c r="I64" s="18"/>
      <c r="J64" s="18"/>
      <c r="K64" s="1"/>
      <c r="L64" s="1"/>
      <c r="M64" s="1"/>
      <c r="N64" s="18">
        <v>0.96909999999999996</v>
      </c>
      <c r="O64" s="18">
        <v>0.96909999999999996</v>
      </c>
      <c r="P64" s="1"/>
      <c r="Q64" s="1"/>
      <c r="R64" s="1"/>
      <c r="S64" s="1"/>
      <c r="T64" s="17">
        <f t="shared" si="3"/>
        <v>2.9072999999999998</v>
      </c>
      <c r="U64" s="1">
        <v>3</v>
      </c>
    </row>
    <row r="65" spans="1:21" x14ac:dyDescent="0.4">
      <c r="B65" s="1">
        <v>10</v>
      </c>
      <c r="C65" s="18">
        <v>0.99380000000000002</v>
      </c>
      <c r="D65" s="18"/>
      <c r="E65" s="18"/>
      <c r="F65" s="18"/>
      <c r="G65" s="18"/>
      <c r="H65" s="18">
        <v>0.97840000000000005</v>
      </c>
      <c r="I65" s="18"/>
      <c r="J65" s="18"/>
      <c r="K65" s="1"/>
      <c r="L65" s="1"/>
      <c r="M65" s="1"/>
      <c r="N65" s="18">
        <v>0.99690000000000001</v>
      </c>
      <c r="O65" s="15">
        <v>0.99380000000000002</v>
      </c>
      <c r="P65" s="15">
        <v>0.97219999999999995</v>
      </c>
      <c r="Q65" s="15">
        <v>0.7994</v>
      </c>
      <c r="R65" s="15">
        <v>0.99380000000000002</v>
      </c>
      <c r="S65" s="15">
        <v>0.91979999999999995</v>
      </c>
      <c r="T65" s="17">
        <f t="shared" si="3"/>
        <v>7.6481000000000012</v>
      </c>
      <c r="U65" s="1">
        <v>8</v>
      </c>
    </row>
    <row r="66" spans="1:21" x14ac:dyDescent="0.4">
      <c r="B66" s="1">
        <v>11</v>
      </c>
      <c r="C66" s="18">
        <v>0.9798</v>
      </c>
      <c r="D66" s="18"/>
      <c r="E66" s="18"/>
      <c r="F66" s="18"/>
      <c r="G66" s="18"/>
      <c r="H66" s="18">
        <v>0.9798</v>
      </c>
      <c r="I66" s="18"/>
      <c r="J66" s="18"/>
      <c r="K66" s="1"/>
      <c r="L66" s="1"/>
      <c r="M66" s="18">
        <v>0.9798</v>
      </c>
      <c r="N66" s="18">
        <v>0.95389999999999997</v>
      </c>
      <c r="O66" s="1"/>
      <c r="P66" s="18">
        <v>0.9798</v>
      </c>
      <c r="Q66" s="1"/>
      <c r="R66" s="1"/>
      <c r="S66" s="18">
        <v>0.9798</v>
      </c>
      <c r="T66" s="17">
        <f t="shared" si="3"/>
        <v>5.8529</v>
      </c>
      <c r="U66" s="1">
        <v>6</v>
      </c>
    </row>
    <row r="67" spans="1:21" x14ac:dyDescent="0.4">
      <c r="A67" t="s">
        <v>19</v>
      </c>
      <c r="B67" s="1">
        <v>1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6">
        <v>1</v>
      </c>
      <c r="R67" s="1"/>
      <c r="S67" s="1"/>
      <c r="T67" s="17">
        <f t="shared" si="3"/>
        <v>1</v>
      </c>
      <c r="U67" s="1">
        <v>1</v>
      </c>
    </row>
    <row r="68" spans="1:21" x14ac:dyDescent="0.4">
      <c r="B68" s="1">
        <v>60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5">
        <v>0.85329999999999995</v>
      </c>
      <c r="R68" s="1"/>
      <c r="S68" s="1"/>
      <c r="T68" s="17">
        <f t="shared" si="3"/>
        <v>0.85329999999999995</v>
      </c>
      <c r="U68" s="1">
        <v>1</v>
      </c>
    </row>
    <row r="69" spans="1:21" x14ac:dyDescent="0.4">
      <c r="B69" s="1">
        <v>75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6">
        <v>1</v>
      </c>
      <c r="S69" s="1"/>
      <c r="T69" s="17">
        <f t="shared" si="3"/>
        <v>1</v>
      </c>
      <c r="U69" s="1">
        <v>1</v>
      </c>
    </row>
    <row r="70" spans="1:21" x14ac:dyDescent="0.4">
      <c r="B70" s="1">
        <v>85</v>
      </c>
      <c r="C70" s="1"/>
      <c r="D70" s="1"/>
      <c r="E70" s="1"/>
      <c r="F70" s="1"/>
      <c r="G70" s="1"/>
      <c r="H70" s="1"/>
      <c r="I70" s="1"/>
      <c r="J70" s="1"/>
      <c r="K70" s="18">
        <v>0.95</v>
      </c>
      <c r="L70" s="18"/>
      <c r="M70" s="1"/>
      <c r="N70" s="1"/>
      <c r="O70" s="1"/>
      <c r="P70" s="1"/>
      <c r="Q70" s="1"/>
      <c r="R70" s="1"/>
      <c r="S70" s="1"/>
      <c r="T70" s="17">
        <f t="shared" si="3"/>
        <v>0.95</v>
      </c>
      <c r="U70" s="1">
        <v>1</v>
      </c>
    </row>
    <row r="71" spans="1:21" x14ac:dyDescent="0.4">
      <c r="A71" t="s">
        <v>20</v>
      </c>
      <c r="B71" s="1">
        <v>10</v>
      </c>
      <c r="C71" s="1"/>
      <c r="D71" s="1"/>
      <c r="E71" s="1"/>
      <c r="F71" s="1"/>
      <c r="G71" s="1"/>
      <c r="H71" s="1"/>
      <c r="I71" s="1"/>
      <c r="J71" s="1"/>
      <c r="K71" s="15">
        <v>0.91890000000000005</v>
      </c>
      <c r="L71" s="15"/>
      <c r="M71" s="1"/>
      <c r="N71" s="1"/>
      <c r="O71" s="1"/>
      <c r="P71" s="18">
        <v>0.91890000000000005</v>
      </c>
      <c r="Q71" s="15">
        <v>0.94589999999999996</v>
      </c>
      <c r="R71" s="1"/>
      <c r="S71" s="1"/>
      <c r="T71" s="17">
        <f t="shared" si="3"/>
        <v>2.7837000000000001</v>
      </c>
      <c r="U71" s="1">
        <v>3</v>
      </c>
    </row>
    <row r="72" spans="1:21" x14ac:dyDescent="0.4">
      <c r="A72" t="s">
        <v>29</v>
      </c>
      <c r="B72" s="1">
        <v>39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6">
        <v>1</v>
      </c>
      <c r="T72" s="17">
        <f t="shared" si="3"/>
        <v>1</v>
      </c>
      <c r="U72" s="1">
        <v>1</v>
      </c>
    </row>
    <row r="73" spans="1:21" x14ac:dyDescent="0.4">
      <c r="A73" t="s">
        <v>21</v>
      </c>
      <c r="B73" s="1">
        <v>1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5">
        <v>0.97160000000000002</v>
      </c>
      <c r="N73" s="1"/>
      <c r="O73" s="1"/>
      <c r="P73" s="1"/>
      <c r="Q73" s="1"/>
      <c r="R73" s="1"/>
      <c r="S73" s="15">
        <v>0.97160000000000002</v>
      </c>
      <c r="T73" s="17">
        <f t="shared" si="3"/>
        <v>1.9432</v>
      </c>
      <c r="U73" s="1">
        <v>2</v>
      </c>
    </row>
    <row r="74" spans="1:21" x14ac:dyDescent="0.4">
      <c r="B74" s="1">
        <v>5</v>
      </c>
      <c r="C74" s="18">
        <v>0.97089999999999999</v>
      </c>
      <c r="D74" s="18"/>
      <c r="E74" s="18"/>
      <c r="F74" s="18"/>
      <c r="G74" s="18"/>
      <c r="H74" s="1"/>
      <c r="I74" s="1"/>
      <c r="J74" s="1"/>
      <c r="K74" s="1"/>
      <c r="L74" s="1"/>
      <c r="M74" s="15">
        <v>0.98409999999999997</v>
      </c>
      <c r="N74" s="1"/>
      <c r="O74" s="1"/>
      <c r="P74" s="18">
        <v>0.98409999999999997</v>
      </c>
      <c r="Q74" s="1"/>
      <c r="R74" s="18">
        <v>0.98409999999999997</v>
      </c>
      <c r="S74" s="18">
        <v>0.98409999999999997</v>
      </c>
      <c r="T74" s="17">
        <f t="shared" si="3"/>
        <v>4.9072999999999993</v>
      </c>
      <c r="U74" s="1">
        <v>5</v>
      </c>
    </row>
    <row r="75" spans="1:21" x14ac:dyDescent="0.4">
      <c r="B75" s="1">
        <v>23</v>
      </c>
      <c r="C75" s="18">
        <v>0.68569999999999998</v>
      </c>
      <c r="D75" s="18"/>
      <c r="E75" s="18"/>
      <c r="F75" s="18"/>
      <c r="G75" s="1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7">
        <f t="shared" si="3"/>
        <v>0.68569999999999998</v>
      </c>
      <c r="U75" s="1">
        <v>1</v>
      </c>
    </row>
    <row r="76" spans="1:21" x14ac:dyDescent="0.4">
      <c r="B76" s="1">
        <v>46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6">
        <v>1</v>
      </c>
      <c r="T76" s="17">
        <f t="shared" si="3"/>
        <v>1</v>
      </c>
      <c r="U76" s="1">
        <v>1</v>
      </c>
    </row>
    <row r="77" spans="1:21" x14ac:dyDescent="0.4">
      <c r="B77" s="1">
        <v>58</v>
      </c>
      <c r="C77" s="16">
        <v>1</v>
      </c>
      <c r="D77" s="16"/>
      <c r="E77" s="16"/>
      <c r="F77" s="16"/>
      <c r="G77" s="16"/>
      <c r="H77" s="1"/>
      <c r="I77" s="1"/>
      <c r="J77" s="1"/>
      <c r="K77" s="16">
        <v>1</v>
      </c>
      <c r="L77" s="16"/>
      <c r="M77" s="1"/>
      <c r="N77" s="16">
        <v>1</v>
      </c>
      <c r="O77" s="1"/>
      <c r="P77" s="16">
        <v>1</v>
      </c>
      <c r="Q77" s="16">
        <v>1</v>
      </c>
      <c r="R77" s="1"/>
      <c r="S77" s="16">
        <v>1</v>
      </c>
      <c r="T77" s="17">
        <f t="shared" si="3"/>
        <v>6</v>
      </c>
      <c r="U77" s="1">
        <v>6</v>
      </c>
    </row>
    <row r="78" spans="1:21" x14ac:dyDescent="0.4">
      <c r="B78" s="1">
        <v>72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8">
        <v>0.94120000000000004</v>
      </c>
      <c r="Q78" s="1"/>
      <c r="R78" s="15">
        <v>0.88239999999999996</v>
      </c>
      <c r="S78" s="1"/>
      <c r="T78" s="17">
        <f t="shared" si="3"/>
        <v>1.8235999999999999</v>
      </c>
      <c r="U78" s="1">
        <v>2</v>
      </c>
    </row>
    <row r="79" spans="1:21" x14ac:dyDescent="0.4">
      <c r="B79" s="1">
        <v>81</v>
      </c>
      <c r="C79" s="1"/>
      <c r="D79" s="1"/>
      <c r="E79" s="1"/>
      <c r="F79" s="1"/>
      <c r="G79" s="1"/>
      <c r="H79" s="16">
        <v>1</v>
      </c>
      <c r="I79" s="16"/>
      <c r="J79" s="16"/>
      <c r="K79" s="1"/>
      <c r="L79" s="1"/>
      <c r="M79" s="1"/>
      <c r="N79" s="16">
        <v>1</v>
      </c>
      <c r="O79" s="1"/>
      <c r="P79" s="1"/>
      <c r="Q79" s="1"/>
      <c r="R79" s="16">
        <v>1</v>
      </c>
      <c r="S79" s="1"/>
      <c r="T79" s="17">
        <f t="shared" si="3"/>
        <v>3</v>
      </c>
      <c r="U79" s="1">
        <v>3</v>
      </c>
    </row>
    <row r="80" spans="1:21" x14ac:dyDescent="0.4">
      <c r="A80" s="4" t="s">
        <v>44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3"/>
      <c r="U80" s="24"/>
    </row>
    <row r="81" spans="1:22" x14ac:dyDescent="0.4">
      <c r="A81" s="5" t="s">
        <v>40</v>
      </c>
      <c r="B81" s="6" t="s">
        <v>24</v>
      </c>
      <c r="C81" s="6" t="s">
        <v>25</v>
      </c>
      <c r="D81" s="6"/>
      <c r="E81" s="6"/>
      <c r="F81" s="6"/>
      <c r="G81" s="6"/>
      <c r="Q81" s="6" t="s">
        <v>55</v>
      </c>
      <c r="R81" s="6" t="s">
        <v>54</v>
      </c>
      <c r="S81" s="6" t="s">
        <v>53</v>
      </c>
      <c r="T81" s="6" t="s">
        <v>52</v>
      </c>
      <c r="U81" s="1" t="s">
        <v>25</v>
      </c>
      <c r="V81" s="6" t="s">
        <v>56</v>
      </c>
    </row>
    <row r="82" spans="1:22" x14ac:dyDescent="0.4">
      <c r="A82" s="6" t="s">
        <v>59</v>
      </c>
      <c r="B82" s="6">
        <v>24</v>
      </c>
      <c r="C82" s="6">
        <v>83</v>
      </c>
      <c r="D82" s="6"/>
      <c r="E82" s="6"/>
      <c r="F82" s="6"/>
      <c r="G82" s="6"/>
      <c r="Q82" s="20">
        <f>MEDIAN(C58:S79)</f>
        <v>0.96909999999999996</v>
      </c>
      <c r="R82" s="21">
        <f>MIN(C58:S79)</f>
        <v>0.68569999999999998</v>
      </c>
      <c r="S82" s="21">
        <f>MAX(C58:S79)</f>
        <v>1</v>
      </c>
      <c r="T82" s="19">
        <f>SUM(T58:T79)/U82</f>
        <v>0.94159350649350659</v>
      </c>
      <c r="U82" s="6">
        <f>SUM(U58:U79)</f>
        <v>77</v>
      </c>
      <c r="V82" s="22">
        <f>19/U82</f>
        <v>0.24675324675324675</v>
      </c>
    </row>
    <row r="83" spans="1:22" x14ac:dyDescent="0.4">
      <c r="A83" s="5" t="s">
        <v>58</v>
      </c>
      <c r="B83" s="6">
        <v>22</v>
      </c>
      <c r="C83" s="6">
        <v>77</v>
      </c>
      <c r="D83" s="6"/>
      <c r="E83" s="6"/>
      <c r="F83" s="6"/>
      <c r="G83" s="6"/>
    </row>
    <row r="86" spans="1:22" x14ac:dyDescent="0.4">
      <c r="A86" s="4" t="s">
        <v>45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2" x14ac:dyDescent="0.4">
      <c r="A87" t="s">
        <v>0</v>
      </c>
      <c r="B87" s="1">
        <v>7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6">
        <v>1</v>
      </c>
      <c r="N87" s="1"/>
      <c r="O87" s="1"/>
      <c r="P87" s="1"/>
      <c r="Q87" s="1"/>
      <c r="R87" s="1"/>
      <c r="S87" s="1"/>
      <c r="T87" s="17">
        <f t="shared" ref="T87:T107" si="4">SUM(C87:S87)</f>
        <v>1</v>
      </c>
      <c r="U87" s="1">
        <v>1</v>
      </c>
    </row>
    <row r="88" spans="1:22" x14ac:dyDescent="0.4">
      <c r="B88" s="1">
        <v>18</v>
      </c>
      <c r="C88" s="18">
        <v>0.93979999999999997</v>
      </c>
      <c r="D88" s="18"/>
      <c r="E88" s="18"/>
      <c r="F88" s="18"/>
      <c r="G88" s="18"/>
      <c r="H88" s="18">
        <v>0.91969999999999996</v>
      </c>
      <c r="I88" s="18"/>
      <c r="J88" s="18"/>
      <c r="K88" s="18">
        <v>0.91969999999999996</v>
      </c>
      <c r="L88" s="18"/>
      <c r="M88" s="18">
        <v>0.91969999999999996</v>
      </c>
      <c r="N88" s="18">
        <v>0.91969999999999996</v>
      </c>
      <c r="O88" s="18">
        <v>0.91969999999999996</v>
      </c>
      <c r="P88" s="18">
        <v>0.91969999999999996</v>
      </c>
      <c r="Q88" s="18">
        <v>0.91969999999999996</v>
      </c>
      <c r="R88" s="18">
        <v>0.91969999999999996</v>
      </c>
      <c r="S88" s="18">
        <v>0.88349999999999995</v>
      </c>
      <c r="T88" s="17">
        <f t="shared" si="4"/>
        <v>9.1808999999999994</v>
      </c>
      <c r="U88" s="1">
        <v>10</v>
      </c>
    </row>
    <row r="89" spans="1:22" x14ac:dyDescent="0.4">
      <c r="B89" s="1">
        <v>21</v>
      </c>
      <c r="C89" s="15">
        <v>0.95409999999999995</v>
      </c>
      <c r="D89" s="15"/>
      <c r="E89" s="15"/>
      <c r="F89" s="15"/>
      <c r="G89" s="15"/>
      <c r="H89" s="18">
        <v>0.9647</v>
      </c>
      <c r="I89" s="18"/>
      <c r="J89" s="18"/>
      <c r="K89" s="15">
        <v>0.95409999999999995</v>
      </c>
      <c r="L89" s="15"/>
      <c r="M89" s="18">
        <v>0.9647</v>
      </c>
      <c r="N89" s="1"/>
      <c r="O89" s="18">
        <v>0.9647</v>
      </c>
      <c r="P89" s="18">
        <v>0.9647</v>
      </c>
      <c r="Q89" s="1"/>
      <c r="R89" s="18">
        <v>0.9647</v>
      </c>
      <c r="S89" s="18">
        <v>0.9647</v>
      </c>
      <c r="T89" s="17">
        <f t="shared" si="4"/>
        <v>7.6963999999999988</v>
      </c>
      <c r="U89" s="1">
        <v>8</v>
      </c>
    </row>
    <row r="90" spans="1:22" x14ac:dyDescent="0.4">
      <c r="A90" t="s">
        <v>14</v>
      </c>
      <c r="B90" s="1">
        <v>8</v>
      </c>
      <c r="C90" s="18">
        <v>0.99450000000000005</v>
      </c>
      <c r="D90" s="18"/>
      <c r="E90" s="18"/>
      <c r="F90" s="18"/>
      <c r="G90" s="18"/>
      <c r="H90" s="1"/>
      <c r="I90" s="1"/>
      <c r="J90" s="1"/>
      <c r="K90" s="1"/>
      <c r="L90" s="1"/>
      <c r="M90" s="16">
        <v>1</v>
      </c>
      <c r="N90" s="16">
        <v>1</v>
      </c>
      <c r="O90" s="1"/>
      <c r="P90" s="16">
        <v>1</v>
      </c>
      <c r="Q90" s="1"/>
      <c r="R90" s="1"/>
      <c r="S90" s="16">
        <v>1</v>
      </c>
      <c r="T90" s="17">
        <f t="shared" si="4"/>
        <v>4.9945000000000004</v>
      </c>
      <c r="U90" s="1">
        <v>5</v>
      </c>
    </row>
    <row r="91" spans="1:22" x14ac:dyDescent="0.4">
      <c r="B91" s="1">
        <v>16</v>
      </c>
      <c r="C91" s="18">
        <v>0.91300000000000003</v>
      </c>
      <c r="D91" s="18"/>
      <c r="E91" s="18"/>
      <c r="F91" s="18"/>
      <c r="G91" s="18"/>
      <c r="H91" s="18">
        <v>0.91300000000000003</v>
      </c>
      <c r="I91" s="18"/>
      <c r="J91" s="18"/>
      <c r="K91" s="18">
        <v>0.91300000000000003</v>
      </c>
      <c r="L91" s="18"/>
      <c r="M91" s="18">
        <v>0.91300000000000003</v>
      </c>
      <c r="N91" s="18">
        <v>0.91300000000000003</v>
      </c>
      <c r="O91" s="18">
        <v>0.91300000000000003</v>
      </c>
      <c r="P91" s="18">
        <v>0.91300000000000003</v>
      </c>
      <c r="Q91" s="18">
        <v>0.91300000000000003</v>
      </c>
      <c r="R91" s="18">
        <v>0.91300000000000003</v>
      </c>
      <c r="S91" s="18">
        <v>0.91300000000000003</v>
      </c>
      <c r="T91" s="17">
        <f t="shared" si="4"/>
        <v>9.1300000000000008</v>
      </c>
      <c r="U91" s="1">
        <v>10</v>
      </c>
    </row>
    <row r="92" spans="1:22" x14ac:dyDescent="0.4">
      <c r="A92" t="s">
        <v>16</v>
      </c>
      <c r="B92" s="1">
        <v>5</v>
      </c>
      <c r="C92" s="18">
        <v>0.76600000000000001</v>
      </c>
      <c r="D92" s="18"/>
      <c r="E92" s="18"/>
      <c r="F92" s="18"/>
      <c r="G92" s="18"/>
      <c r="H92" s="18">
        <v>0.8085</v>
      </c>
      <c r="I92" s="18"/>
      <c r="J92" s="18"/>
      <c r="K92" s="18">
        <v>0.8085</v>
      </c>
      <c r="L92" s="18"/>
      <c r="M92" s="18">
        <v>0.8085</v>
      </c>
      <c r="N92" s="1"/>
      <c r="O92" s="18">
        <v>0.8085</v>
      </c>
      <c r="P92" s="1"/>
      <c r="Q92" s="1"/>
      <c r="R92" s="18">
        <v>0.8085</v>
      </c>
      <c r="S92" s="18">
        <v>0.8085</v>
      </c>
      <c r="T92" s="17">
        <f t="shared" si="4"/>
        <v>5.6170000000000009</v>
      </c>
      <c r="U92" s="1">
        <v>7</v>
      </c>
    </row>
    <row r="93" spans="1:22" x14ac:dyDescent="0.4">
      <c r="A93" t="s">
        <v>17</v>
      </c>
      <c r="B93" s="1">
        <v>5</v>
      </c>
      <c r="C93" s="1"/>
      <c r="D93" s="1"/>
      <c r="E93" s="1"/>
      <c r="F93" s="1"/>
      <c r="G93" s="1"/>
      <c r="H93" s="18">
        <v>0.96909999999999996</v>
      </c>
      <c r="I93" s="18"/>
      <c r="J93" s="18"/>
      <c r="K93" s="18">
        <v>0.96909999999999996</v>
      </c>
      <c r="L93" s="18"/>
      <c r="M93" s="18">
        <v>0.96909999999999996</v>
      </c>
      <c r="N93" s="1"/>
      <c r="O93" s="1"/>
      <c r="P93" s="1"/>
      <c r="Q93" s="1"/>
      <c r="R93" s="1"/>
      <c r="S93" s="18">
        <v>0.96909999999999996</v>
      </c>
      <c r="T93" s="17">
        <f t="shared" si="4"/>
        <v>3.8763999999999998</v>
      </c>
      <c r="U93" s="1">
        <v>4</v>
      </c>
    </row>
    <row r="94" spans="1:22" x14ac:dyDescent="0.4">
      <c r="B94" s="1">
        <v>10</v>
      </c>
      <c r="C94" s="1"/>
      <c r="D94" s="1"/>
      <c r="E94" s="1"/>
      <c r="F94" s="1"/>
      <c r="G94" s="1"/>
      <c r="H94" s="18">
        <v>0.99690000000000001</v>
      </c>
      <c r="I94" s="18"/>
      <c r="J94" s="18"/>
      <c r="K94" s="1"/>
      <c r="L94" s="1"/>
      <c r="M94" s="18">
        <v>0.99380000000000002</v>
      </c>
      <c r="N94" s="18">
        <v>0.99380000000000002</v>
      </c>
      <c r="O94" s="18">
        <v>0.99070000000000003</v>
      </c>
      <c r="P94" s="18">
        <v>0.85489999999999999</v>
      </c>
      <c r="Q94" s="18">
        <v>0.98150000000000004</v>
      </c>
      <c r="R94" s="18">
        <v>0.99380000000000002</v>
      </c>
      <c r="S94" s="18">
        <v>0.99380000000000002</v>
      </c>
      <c r="T94" s="17">
        <f t="shared" si="4"/>
        <v>7.7992000000000008</v>
      </c>
      <c r="U94" s="1">
        <v>8</v>
      </c>
    </row>
    <row r="95" spans="1:22" x14ac:dyDescent="0.4">
      <c r="B95" s="1">
        <v>11</v>
      </c>
      <c r="C95" s="1"/>
      <c r="D95" s="1"/>
      <c r="E95" s="1"/>
      <c r="F95" s="1"/>
      <c r="G95" s="1"/>
      <c r="H95" s="18">
        <v>0.9798</v>
      </c>
      <c r="I95" s="18"/>
      <c r="J95" s="18"/>
      <c r="K95" s="1"/>
      <c r="L95" s="1"/>
      <c r="M95" s="18">
        <v>0.76370000000000005</v>
      </c>
      <c r="N95" s="15">
        <v>0.96250000000000002</v>
      </c>
      <c r="O95" s="18">
        <v>0.76370000000000005</v>
      </c>
      <c r="P95" s="1"/>
      <c r="Q95" s="1"/>
      <c r="R95" s="1"/>
      <c r="S95" s="1"/>
      <c r="T95" s="17">
        <f t="shared" si="4"/>
        <v>3.4697</v>
      </c>
      <c r="U95" s="1">
        <v>4</v>
      </c>
    </row>
    <row r="96" spans="1:22" x14ac:dyDescent="0.4">
      <c r="A96" t="s">
        <v>19</v>
      </c>
      <c r="B96" s="1">
        <v>1</v>
      </c>
      <c r="C96" s="16">
        <v>1</v>
      </c>
      <c r="D96" s="16"/>
      <c r="E96" s="16"/>
      <c r="F96" s="16"/>
      <c r="G96" s="16"/>
      <c r="H96" s="16">
        <v>1</v>
      </c>
      <c r="I96" s="16"/>
      <c r="J96" s="16"/>
      <c r="K96" s="1"/>
      <c r="L96" s="1"/>
      <c r="M96" s="16">
        <v>1</v>
      </c>
      <c r="N96" s="16">
        <v>1</v>
      </c>
      <c r="O96" s="1"/>
      <c r="P96" s="16">
        <v>1</v>
      </c>
      <c r="Q96" s="16">
        <v>1</v>
      </c>
      <c r="R96" s="16">
        <v>1</v>
      </c>
      <c r="S96" s="16">
        <v>1</v>
      </c>
      <c r="T96" s="17">
        <f t="shared" si="4"/>
        <v>8</v>
      </c>
      <c r="U96" s="1">
        <v>8</v>
      </c>
    </row>
    <row r="97" spans="1:22" s="25" customFormat="1" x14ac:dyDescent="0.4">
      <c r="B97" s="26">
        <v>23</v>
      </c>
      <c r="C97" s="26" t="s">
        <v>61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7">
        <f t="shared" si="4"/>
        <v>0</v>
      </c>
      <c r="U97" s="26">
        <v>0</v>
      </c>
      <c r="V97" s="25">
        <v>1</v>
      </c>
    </row>
    <row r="98" spans="1:22" x14ac:dyDescent="0.4">
      <c r="B98" s="1">
        <v>60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8">
        <v>0.77170000000000005</v>
      </c>
      <c r="Q98" s="1"/>
      <c r="R98" s="18">
        <v>0.70379999999999998</v>
      </c>
      <c r="S98" s="1"/>
      <c r="T98" s="17">
        <f t="shared" si="4"/>
        <v>1.4755</v>
      </c>
      <c r="U98" s="1">
        <v>2</v>
      </c>
    </row>
    <row r="99" spans="1:22" x14ac:dyDescent="0.4">
      <c r="B99" s="1">
        <v>75</v>
      </c>
      <c r="C99" s="1"/>
      <c r="D99" s="1"/>
      <c r="E99" s="1"/>
      <c r="F99" s="1"/>
      <c r="G99" s="1"/>
      <c r="H99" s="16">
        <v>1</v>
      </c>
      <c r="I99" s="16"/>
      <c r="J99" s="16"/>
      <c r="K99" s="16">
        <v>1</v>
      </c>
      <c r="L99" s="16"/>
      <c r="M99" s="1"/>
      <c r="N99" s="16">
        <v>1</v>
      </c>
      <c r="O99" s="1"/>
      <c r="P99" s="1"/>
      <c r="Q99" s="1"/>
      <c r="R99" s="1"/>
      <c r="S99" s="1"/>
      <c r="T99" s="17">
        <f t="shared" si="4"/>
        <v>3</v>
      </c>
      <c r="U99" s="1">
        <v>3</v>
      </c>
    </row>
    <row r="100" spans="1:22" x14ac:dyDescent="0.4">
      <c r="B100" s="1">
        <v>85</v>
      </c>
      <c r="C100" s="1"/>
      <c r="D100" s="1"/>
      <c r="E100" s="1"/>
      <c r="F100" s="1"/>
      <c r="G100" s="1"/>
      <c r="H100" s="16">
        <v>1</v>
      </c>
      <c r="I100" s="16"/>
      <c r="J100" s="16"/>
      <c r="K100" s="1"/>
      <c r="L100" s="1"/>
      <c r="M100" s="1"/>
      <c r="N100" s="1"/>
      <c r="O100" s="16">
        <v>1</v>
      </c>
      <c r="P100" s="16">
        <v>1</v>
      </c>
      <c r="Q100" s="1"/>
      <c r="R100" s="1"/>
      <c r="S100" s="1"/>
      <c r="T100" s="17">
        <f t="shared" si="4"/>
        <v>3</v>
      </c>
      <c r="U100" s="1">
        <v>3</v>
      </c>
    </row>
    <row r="101" spans="1:22" x14ac:dyDescent="0.4">
      <c r="A101" t="s">
        <v>20</v>
      </c>
      <c r="B101" s="1">
        <v>10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8">
        <v>0.91890000000000005</v>
      </c>
      <c r="S101" s="1"/>
      <c r="T101" s="17">
        <f t="shared" si="4"/>
        <v>0.91890000000000005</v>
      </c>
      <c r="U101" s="1">
        <v>1</v>
      </c>
    </row>
    <row r="102" spans="1:22" x14ac:dyDescent="0.4">
      <c r="A102" t="s">
        <v>21</v>
      </c>
      <c r="B102" s="1">
        <v>1</v>
      </c>
      <c r="C102" s="1"/>
      <c r="D102" s="1"/>
      <c r="E102" s="1"/>
      <c r="F102" s="1"/>
      <c r="G102" s="1"/>
      <c r="H102" s="18">
        <v>0.97160000000000002</v>
      </c>
      <c r="I102" s="18"/>
      <c r="J102" s="18"/>
      <c r="K102" s="18">
        <v>0.97160000000000002</v>
      </c>
      <c r="L102" s="18"/>
      <c r="M102" s="18">
        <v>0.97160000000000002</v>
      </c>
      <c r="N102" s="18">
        <v>0.97160000000000002</v>
      </c>
      <c r="O102" s="18">
        <v>0.97160000000000002</v>
      </c>
      <c r="P102" s="18">
        <v>0.97160000000000002</v>
      </c>
      <c r="Q102" s="1"/>
      <c r="R102" s="1"/>
      <c r="S102" s="1"/>
      <c r="T102" s="17">
        <f t="shared" si="4"/>
        <v>5.829600000000001</v>
      </c>
      <c r="U102" s="1">
        <v>6</v>
      </c>
    </row>
    <row r="103" spans="1:22" x14ac:dyDescent="0.4">
      <c r="B103" s="1">
        <v>5</v>
      </c>
      <c r="C103" s="1"/>
      <c r="D103" s="1"/>
      <c r="E103" s="1"/>
      <c r="F103" s="1"/>
      <c r="G103" s="1"/>
      <c r="H103" s="1"/>
      <c r="I103" s="1"/>
      <c r="J103" s="1"/>
      <c r="K103" s="18">
        <v>0.98409999999999997</v>
      </c>
      <c r="L103" s="18"/>
      <c r="M103" s="1"/>
      <c r="N103" s="1"/>
      <c r="O103" s="1"/>
      <c r="P103" s="1"/>
      <c r="Q103" s="1"/>
      <c r="R103" s="1"/>
      <c r="S103" s="1"/>
      <c r="T103" s="17">
        <f t="shared" si="4"/>
        <v>0.98409999999999997</v>
      </c>
      <c r="U103" s="1">
        <v>1</v>
      </c>
    </row>
    <row r="104" spans="1:22" x14ac:dyDescent="0.4">
      <c r="B104" s="1">
        <v>23</v>
      </c>
      <c r="C104" s="1"/>
      <c r="D104" s="1"/>
      <c r="E104" s="1"/>
      <c r="F104" s="1"/>
      <c r="G104" s="1"/>
      <c r="H104" s="1"/>
      <c r="I104" s="1"/>
      <c r="J104" s="1"/>
      <c r="K104" s="15">
        <v>0.68569999999999998</v>
      </c>
      <c r="L104" s="15"/>
      <c r="M104" s="1"/>
      <c r="N104" s="1"/>
      <c r="O104" s="1"/>
      <c r="P104" s="15">
        <v>0.68569999999999998</v>
      </c>
      <c r="Q104" s="1"/>
      <c r="R104" s="1"/>
      <c r="S104" s="1"/>
      <c r="T104" s="17">
        <f t="shared" si="4"/>
        <v>1.3714</v>
      </c>
      <c r="U104" s="1">
        <v>2</v>
      </c>
    </row>
    <row r="105" spans="1:22" x14ac:dyDescent="0.4">
      <c r="B105" s="1">
        <v>46</v>
      </c>
      <c r="C105" s="16">
        <v>1</v>
      </c>
      <c r="D105" s="16"/>
      <c r="E105" s="16"/>
      <c r="F105" s="16"/>
      <c r="G105" s="16"/>
      <c r="H105" s="1"/>
      <c r="I105" s="1"/>
      <c r="J105" s="1"/>
      <c r="K105" s="1"/>
      <c r="L105" s="1"/>
      <c r="M105" s="16">
        <v>1</v>
      </c>
      <c r="N105" s="16">
        <v>1</v>
      </c>
      <c r="O105" s="16">
        <v>1</v>
      </c>
      <c r="P105" s="16">
        <v>1</v>
      </c>
      <c r="Q105" s="1"/>
      <c r="R105" s="16">
        <v>1</v>
      </c>
      <c r="S105" s="1"/>
      <c r="T105" s="17">
        <f t="shared" si="4"/>
        <v>6</v>
      </c>
      <c r="U105" s="1">
        <v>6</v>
      </c>
    </row>
    <row r="106" spans="1:22" x14ac:dyDescent="0.4">
      <c r="B106" s="1">
        <v>58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6">
        <v>1</v>
      </c>
      <c r="P106" s="1"/>
      <c r="Q106" s="16">
        <v>1</v>
      </c>
      <c r="R106" s="16">
        <v>1</v>
      </c>
      <c r="S106" s="1"/>
      <c r="T106" s="17">
        <f t="shared" si="4"/>
        <v>3</v>
      </c>
      <c r="U106" s="1">
        <v>3</v>
      </c>
    </row>
    <row r="107" spans="1:22" x14ac:dyDescent="0.4">
      <c r="B107" s="1">
        <v>104</v>
      </c>
      <c r="C107" s="1"/>
      <c r="D107" s="1"/>
      <c r="E107" s="1"/>
      <c r="F107" s="1"/>
      <c r="G107" s="1"/>
      <c r="H107" s="18">
        <v>0.88239999999999996</v>
      </c>
      <c r="I107" s="18"/>
      <c r="J107" s="18"/>
      <c r="K107" s="1"/>
      <c r="L107" s="1"/>
      <c r="M107" s="1"/>
      <c r="N107" s="1"/>
      <c r="O107" s="1"/>
      <c r="P107" s="1"/>
      <c r="Q107" s="1"/>
      <c r="R107" s="1"/>
      <c r="S107" s="1"/>
      <c r="T107" s="17">
        <f t="shared" si="4"/>
        <v>0.88239999999999996</v>
      </c>
      <c r="U107" s="1">
        <v>1</v>
      </c>
    </row>
    <row r="108" spans="1:22" x14ac:dyDescent="0.4">
      <c r="A108" s="4" t="s">
        <v>45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2" x14ac:dyDescent="0.4">
      <c r="A109" s="5" t="s">
        <v>40</v>
      </c>
      <c r="B109" s="6" t="s">
        <v>24</v>
      </c>
      <c r="C109" s="6" t="s">
        <v>25</v>
      </c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6" t="s">
        <v>55</v>
      </c>
      <c r="R109" s="6" t="s">
        <v>54</v>
      </c>
      <c r="S109" s="6" t="s">
        <v>53</v>
      </c>
      <c r="T109" s="6" t="s">
        <v>52</v>
      </c>
      <c r="U109" s="6" t="s">
        <v>25</v>
      </c>
      <c r="V109" s="6" t="s">
        <v>56</v>
      </c>
    </row>
    <row r="110" spans="1:22" x14ac:dyDescent="0.4">
      <c r="A110" s="6" t="s">
        <v>59</v>
      </c>
      <c r="B110" s="6">
        <v>25</v>
      </c>
      <c r="C110" s="6">
        <v>109</v>
      </c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20">
        <f>MEDIAN(C87:S107)</f>
        <v>0.96909999999999996</v>
      </c>
      <c r="R110" s="21">
        <f>MIN(C87:S107)</f>
        <v>0.68569999999999998</v>
      </c>
      <c r="S110" s="21">
        <f>MAX(C87:S107)</f>
        <v>1</v>
      </c>
      <c r="T110" s="19">
        <f>SUM(T87:T107)/U110</f>
        <v>0.93791397849462355</v>
      </c>
      <c r="U110" s="6">
        <f>SUM(U87:U107)</f>
        <v>93</v>
      </c>
      <c r="V110" s="22">
        <f>28/U110</f>
        <v>0.30107526881720431</v>
      </c>
    </row>
    <row r="111" spans="1:22" x14ac:dyDescent="0.4">
      <c r="A111" s="6" t="s">
        <v>60</v>
      </c>
      <c r="B111" s="6">
        <v>21</v>
      </c>
      <c r="C111" s="6">
        <v>93</v>
      </c>
      <c r="D111" s="6"/>
      <c r="E111" s="6"/>
      <c r="F111" s="6"/>
      <c r="G111" s="6"/>
    </row>
    <row r="114" spans="1:21" x14ac:dyDescent="0.4">
      <c r="A114" s="5" t="s">
        <v>27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1" x14ac:dyDescent="0.4">
      <c r="A115" s="9" t="s">
        <v>0</v>
      </c>
      <c r="B115" s="1">
        <v>3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6">
        <v>1</v>
      </c>
      <c r="O115" s="1"/>
      <c r="P115" s="1"/>
      <c r="Q115" s="1"/>
      <c r="R115" s="1"/>
      <c r="S115" s="1"/>
      <c r="T115" s="17">
        <f t="shared" ref="T115:T133" si="5">SUM(C115:S115)</f>
        <v>1</v>
      </c>
      <c r="U115" s="1">
        <v>1</v>
      </c>
    </row>
    <row r="116" spans="1:21" x14ac:dyDescent="0.4">
      <c r="B116" s="1">
        <v>7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6">
        <v>1</v>
      </c>
      <c r="R116" s="1"/>
      <c r="S116" s="1"/>
      <c r="T116" s="17">
        <f t="shared" si="5"/>
        <v>1</v>
      </c>
      <c r="U116" s="1">
        <v>1</v>
      </c>
    </row>
    <row r="117" spans="1:21" x14ac:dyDescent="0.4">
      <c r="B117" s="1">
        <v>26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6">
        <v>1</v>
      </c>
      <c r="N117" s="1"/>
      <c r="O117" s="1"/>
      <c r="P117" s="1"/>
      <c r="Q117" s="16">
        <v>1</v>
      </c>
      <c r="R117" s="1"/>
      <c r="S117" s="18">
        <v>0.98299999999999998</v>
      </c>
      <c r="T117" s="17">
        <f t="shared" si="5"/>
        <v>2.9830000000000001</v>
      </c>
      <c r="U117" s="1">
        <v>3</v>
      </c>
    </row>
    <row r="118" spans="1:21" x14ac:dyDescent="0.4">
      <c r="A118" t="s">
        <v>14</v>
      </c>
      <c r="B118" s="1">
        <v>8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6">
        <v>1</v>
      </c>
      <c r="N118" s="1"/>
      <c r="O118" s="16">
        <v>1</v>
      </c>
      <c r="P118" s="16">
        <v>1</v>
      </c>
      <c r="Q118" s="16">
        <v>1</v>
      </c>
      <c r="R118" s="16">
        <v>1</v>
      </c>
      <c r="S118" s="18">
        <v>0.95599999999999996</v>
      </c>
      <c r="T118" s="17">
        <f t="shared" si="5"/>
        <v>5.9559999999999995</v>
      </c>
      <c r="U118" s="1">
        <v>6</v>
      </c>
    </row>
    <row r="119" spans="1:21" x14ac:dyDescent="0.4">
      <c r="B119" s="1">
        <v>16</v>
      </c>
      <c r="C119" s="1"/>
      <c r="D119" s="1"/>
      <c r="E119" s="1"/>
      <c r="F119" s="1"/>
      <c r="G119" s="1"/>
      <c r="H119" s="18">
        <v>0.91300000000000003</v>
      </c>
      <c r="I119" s="18"/>
      <c r="J119" s="18"/>
      <c r="K119" s="1"/>
      <c r="L119" s="1"/>
      <c r="M119" s="18">
        <v>0.91300000000000003</v>
      </c>
      <c r="N119" s="1"/>
      <c r="O119" s="1"/>
      <c r="P119" s="18">
        <v>0.91300000000000003</v>
      </c>
      <c r="Q119" s="18">
        <v>0.91300000000000003</v>
      </c>
      <c r="R119" s="1"/>
      <c r="S119" s="1"/>
      <c r="T119" s="17">
        <f t="shared" si="5"/>
        <v>3.6520000000000001</v>
      </c>
      <c r="U119" s="1">
        <v>4</v>
      </c>
    </row>
    <row r="120" spans="1:21" x14ac:dyDescent="0.4">
      <c r="A120" t="s">
        <v>15</v>
      </c>
      <c r="B120" s="1">
        <v>27</v>
      </c>
      <c r="C120" s="1"/>
      <c r="D120" s="1"/>
      <c r="E120" s="1"/>
      <c r="F120" s="1"/>
      <c r="G120" s="1"/>
      <c r="H120" s="16">
        <v>1</v>
      </c>
      <c r="I120" s="16"/>
      <c r="J120" s="16"/>
      <c r="K120" s="16">
        <v>1</v>
      </c>
      <c r="L120" s="16"/>
      <c r="M120" s="1"/>
      <c r="N120" s="1"/>
      <c r="O120" s="1"/>
      <c r="P120" s="16">
        <v>1</v>
      </c>
      <c r="Q120" s="1"/>
      <c r="R120" s="1"/>
      <c r="S120" s="1"/>
      <c r="T120" s="17">
        <f t="shared" si="5"/>
        <v>3</v>
      </c>
      <c r="U120" s="1">
        <v>3</v>
      </c>
    </row>
    <row r="121" spans="1:21" x14ac:dyDescent="0.4">
      <c r="B121" s="1">
        <v>31</v>
      </c>
      <c r="C121" s="16">
        <v>1</v>
      </c>
      <c r="D121" s="16"/>
      <c r="E121" s="16"/>
      <c r="F121" s="16"/>
      <c r="G121" s="16"/>
      <c r="H121" s="1"/>
      <c r="I121" s="1"/>
      <c r="J121" s="1"/>
      <c r="K121" s="16">
        <v>1</v>
      </c>
      <c r="L121" s="16"/>
      <c r="M121" s="16">
        <v>1</v>
      </c>
      <c r="N121" s="1"/>
      <c r="O121" s="1"/>
      <c r="P121" s="1"/>
      <c r="Q121" s="16">
        <v>1</v>
      </c>
      <c r="R121" s="1"/>
      <c r="S121" s="16">
        <v>1</v>
      </c>
      <c r="T121" s="17">
        <f t="shared" si="5"/>
        <v>5</v>
      </c>
      <c r="U121" s="1">
        <v>5</v>
      </c>
    </row>
    <row r="122" spans="1:21" x14ac:dyDescent="0.4">
      <c r="B122" s="1">
        <v>45</v>
      </c>
      <c r="C122" s="16">
        <v>1</v>
      </c>
      <c r="D122" s="16"/>
      <c r="E122" s="16"/>
      <c r="F122" s="16"/>
      <c r="G122" s="16"/>
      <c r="H122" s="18">
        <v>0.96399999999999997</v>
      </c>
      <c r="I122" s="18"/>
      <c r="J122" s="18"/>
      <c r="K122" s="16">
        <v>1</v>
      </c>
      <c r="L122" s="16"/>
      <c r="M122" s="1"/>
      <c r="N122" s="1"/>
      <c r="O122" s="1"/>
      <c r="P122" s="1"/>
      <c r="Q122" s="1"/>
      <c r="R122" s="16">
        <v>1</v>
      </c>
      <c r="S122" s="18">
        <v>0.96399999999999997</v>
      </c>
      <c r="T122" s="17">
        <f t="shared" si="5"/>
        <v>4.9279999999999999</v>
      </c>
      <c r="U122" s="1">
        <v>5</v>
      </c>
    </row>
    <row r="123" spans="1:21" x14ac:dyDescent="0.4">
      <c r="A123" t="s">
        <v>17</v>
      </c>
      <c r="B123" s="1">
        <v>11</v>
      </c>
      <c r="C123" s="1"/>
      <c r="D123" s="1"/>
      <c r="E123" s="1"/>
      <c r="F123" s="1"/>
      <c r="G123" s="1"/>
      <c r="H123" s="1"/>
      <c r="I123" s="1"/>
      <c r="J123" s="1"/>
      <c r="K123" s="18">
        <v>0.95099999999999996</v>
      </c>
      <c r="L123" s="18"/>
      <c r="M123" s="1"/>
      <c r="N123" s="1"/>
      <c r="O123" s="18">
        <v>0.96540000000000004</v>
      </c>
      <c r="P123" s="1"/>
      <c r="Q123" s="1"/>
      <c r="R123" s="18">
        <v>0.96250000000000002</v>
      </c>
      <c r="S123" s="1"/>
      <c r="T123" s="17">
        <f t="shared" si="5"/>
        <v>2.8788999999999998</v>
      </c>
      <c r="U123" s="1">
        <v>3</v>
      </c>
    </row>
    <row r="124" spans="1:21" x14ac:dyDescent="0.4">
      <c r="A124" t="s">
        <v>19</v>
      </c>
      <c r="B124" s="1">
        <v>1</v>
      </c>
      <c r="C124" s="16">
        <v>1</v>
      </c>
      <c r="D124" s="16"/>
      <c r="E124" s="16"/>
      <c r="F124" s="16"/>
      <c r="G124" s="16"/>
      <c r="H124" s="16">
        <v>1</v>
      </c>
      <c r="I124" s="16"/>
      <c r="J124" s="16"/>
      <c r="K124" s="16">
        <v>1</v>
      </c>
      <c r="L124" s="16"/>
      <c r="M124" s="1"/>
      <c r="N124" s="16">
        <v>1</v>
      </c>
      <c r="O124" s="16">
        <v>1</v>
      </c>
      <c r="P124" s="1"/>
      <c r="Q124" s="16">
        <v>1</v>
      </c>
      <c r="R124" s="1"/>
      <c r="S124" s="1"/>
      <c r="T124" s="17">
        <f t="shared" si="5"/>
        <v>6</v>
      </c>
      <c r="U124" s="1">
        <v>6</v>
      </c>
    </row>
    <row r="125" spans="1:21" x14ac:dyDescent="0.4">
      <c r="B125" s="1">
        <v>45</v>
      </c>
      <c r="C125" s="1"/>
      <c r="D125" s="1"/>
      <c r="E125" s="1"/>
      <c r="F125" s="1"/>
      <c r="G125" s="1"/>
      <c r="H125" s="1"/>
      <c r="I125" s="1"/>
      <c r="J125" s="1"/>
      <c r="K125" s="16">
        <v>1</v>
      </c>
      <c r="L125" s="16"/>
      <c r="M125" s="1"/>
      <c r="N125" s="1"/>
      <c r="O125" s="1"/>
      <c r="P125" s="1"/>
      <c r="Q125" s="1"/>
      <c r="R125" s="1"/>
      <c r="S125" s="1"/>
      <c r="T125" s="17">
        <f t="shared" si="5"/>
        <v>1</v>
      </c>
      <c r="U125" s="1">
        <v>1</v>
      </c>
    </row>
    <row r="126" spans="1:21" x14ac:dyDescent="0.4">
      <c r="B126" s="1">
        <v>57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6">
        <v>1</v>
      </c>
      <c r="N126" s="18">
        <v>0.97160000000000002</v>
      </c>
      <c r="O126" s="1"/>
      <c r="P126" s="1"/>
      <c r="Q126" s="1"/>
      <c r="R126" s="1"/>
      <c r="S126" s="16">
        <v>1</v>
      </c>
      <c r="T126" s="17">
        <f t="shared" si="5"/>
        <v>2.9716</v>
      </c>
      <c r="U126" s="1">
        <v>3</v>
      </c>
    </row>
    <row r="127" spans="1:21" x14ac:dyDescent="0.4">
      <c r="B127" s="1">
        <v>66</v>
      </c>
      <c r="C127" s="1"/>
      <c r="D127" s="1"/>
      <c r="E127" s="1"/>
      <c r="F127" s="1"/>
      <c r="G127" s="1"/>
      <c r="H127" s="16">
        <v>1</v>
      </c>
      <c r="I127" s="16"/>
      <c r="J127" s="16"/>
      <c r="K127" s="16"/>
      <c r="L127" s="16"/>
      <c r="M127" s="1"/>
      <c r="N127" s="1"/>
      <c r="O127" s="1"/>
      <c r="P127" s="1"/>
      <c r="Q127" s="1"/>
      <c r="R127" s="1"/>
      <c r="S127" s="1"/>
      <c r="T127" s="17">
        <f t="shared" si="5"/>
        <v>1</v>
      </c>
      <c r="U127" s="1">
        <v>1</v>
      </c>
    </row>
    <row r="128" spans="1:21" x14ac:dyDescent="0.4">
      <c r="B128" s="1">
        <v>85</v>
      </c>
      <c r="C128" s="1"/>
      <c r="D128" s="1"/>
      <c r="E128" s="1"/>
      <c r="F128" s="1"/>
      <c r="G128" s="1"/>
      <c r="H128" s="16">
        <v>1</v>
      </c>
      <c r="I128" s="16"/>
      <c r="J128" s="16"/>
      <c r="K128" s="1"/>
      <c r="L128" s="1"/>
      <c r="M128" s="1"/>
      <c r="N128" s="1"/>
      <c r="O128" s="1"/>
      <c r="P128" s="1"/>
      <c r="Q128" s="1"/>
      <c r="R128" s="1"/>
      <c r="S128" s="1"/>
      <c r="T128" s="17">
        <f t="shared" si="5"/>
        <v>1</v>
      </c>
      <c r="U128" s="1">
        <v>1</v>
      </c>
    </row>
    <row r="129" spans="1:22" x14ac:dyDescent="0.4">
      <c r="A129" t="s">
        <v>29</v>
      </c>
      <c r="B129" s="1">
        <v>7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8">
        <v>0.99239999999999995</v>
      </c>
      <c r="T129" s="17">
        <f t="shared" si="5"/>
        <v>0.99239999999999995</v>
      </c>
      <c r="U129" s="1">
        <v>1</v>
      </c>
    </row>
    <row r="130" spans="1:22" s="25" customFormat="1" x14ac:dyDescent="0.4">
      <c r="B130" s="26">
        <v>51</v>
      </c>
      <c r="C130" s="28" t="s">
        <v>64</v>
      </c>
      <c r="D130" s="28"/>
      <c r="E130" s="28"/>
      <c r="F130" s="28"/>
      <c r="G130" s="28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8" t="s">
        <v>64</v>
      </c>
      <c r="T130" s="26">
        <f t="shared" ref="T130" si="6">SUM(C130:S130)</f>
        <v>0</v>
      </c>
      <c r="U130" s="26">
        <v>0</v>
      </c>
      <c r="V130" s="25">
        <v>2</v>
      </c>
    </row>
    <row r="131" spans="1:22" x14ac:dyDescent="0.4">
      <c r="A131" t="s">
        <v>21</v>
      </c>
      <c r="B131" s="1">
        <v>8</v>
      </c>
      <c r="C131" s="16">
        <v>1</v>
      </c>
      <c r="D131" s="16"/>
      <c r="E131" s="16"/>
      <c r="F131" s="16"/>
      <c r="G131" s="16"/>
      <c r="H131" s="16">
        <v>1</v>
      </c>
      <c r="I131" s="16"/>
      <c r="J131" s="16"/>
      <c r="K131" s="1"/>
      <c r="L131" s="1"/>
      <c r="M131" s="1"/>
      <c r="N131" s="1"/>
      <c r="O131" s="1"/>
      <c r="P131" s="1"/>
      <c r="Q131" s="1"/>
      <c r="R131" s="1"/>
      <c r="S131" s="1"/>
      <c r="T131" s="17">
        <f t="shared" si="5"/>
        <v>2</v>
      </c>
      <c r="U131" s="1">
        <v>2</v>
      </c>
    </row>
    <row r="132" spans="1:22" x14ac:dyDescent="0.4">
      <c r="B132" s="1">
        <v>81</v>
      </c>
      <c r="C132" s="16">
        <v>1</v>
      </c>
      <c r="D132" s="16"/>
      <c r="E132" s="16"/>
      <c r="F132" s="16"/>
      <c r="G132" s="16"/>
      <c r="H132" s="16">
        <v>1</v>
      </c>
      <c r="I132" s="16"/>
      <c r="J132" s="16"/>
      <c r="K132" s="16">
        <v>1</v>
      </c>
      <c r="L132" s="16"/>
      <c r="M132" s="16">
        <v>1</v>
      </c>
      <c r="N132" s="16">
        <v>1</v>
      </c>
      <c r="O132" s="1"/>
      <c r="P132" s="1"/>
      <c r="Q132" s="16">
        <v>1</v>
      </c>
      <c r="R132" s="1"/>
      <c r="S132" s="1"/>
      <c r="T132" s="17">
        <f t="shared" si="5"/>
        <v>6</v>
      </c>
      <c r="U132" s="1">
        <v>6</v>
      </c>
    </row>
    <row r="133" spans="1:22" x14ac:dyDescent="0.4">
      <c r="B133" s="1">
        <v>95</v>
      </c>
      <c r="C133" s="1"/>
      <c r="D133" s="1"/>
      <c r="E133" s="1"/>
      <c r="F133" s="1"/>
      <c r="G133" s="1"/>
      <c r="H133" s="1"/>
      <c r="I133" s="1"/>
      <c r="J133" s="1"/>
      <c r="K133" s="16">
        <v>1</v>
      </c>
      <c r="L133" s="16"/>
      <c r="M133" s="16">
        <v>1</v>
      </c>
      <c r="N133" s="1"/>
      <c r="O133" s="1"/>
      <c r="P133" s="16">
        <v>1</v>
      </c>
      <c r="Q133" s="16">
        <v>1</v>
      </c>
      <c r="R133" s="1"/>
      <c r="S133" s="16">
        <v>1</v>
      </c>
      <c r="T133" s="17">
        <f t="shared" si="5"/>
        <v>5</v>
      </c>
      <c r="U133" s="1">
        <v>5</v>
      </c>
    </row>
    <row r="134" spans="1:22" x14ac:dyDescent="0.4">
      <c r="A134" s="4" t="s">
        <v>30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2" x14ac:dyDescent="0.4">
      <c r="A135" s="5" t="s">
        <v>22</v>
      </c>
      <c r="B135" s="6" t="s">
        <v>24</v>
      </c>
      <c r="C135" s="6" t="s">
        <v>25</v>
      </c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6" t="s">
        <v>55</v>
      </c>
      <c r="R135" s="6" t="s">
        <v>54</v>
      </c>
      <c r="S135" s="6" t="s">
        <v>53</v>
      </c>
      <c r="T135" s="6" t="s">
        <v>52</v>
      </c>
      <c r="U135" s="6" t="s">
        <v>25</v>
      </c>
      <c r="V135" s="6" t="s">
        <v>56</v>
      </c>
    </row>
    <row r="136" spans="1:22" x14ac:dyDescent="0.4">
      <c r="A136" s="5" t="s">
        <v>62</v>
      </c>
      <c r="B136" s="6">
        <v>26</v>
      </c>
      <c r="C136" s="6">
        <v>90</v>
      </c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20">
        <f>MEDIAN(C115:S133)</f>
        <v>1</v>
      </c>
      <c r="R136" s="21">
        <f>MIN(C115:S133)</f>
        <v>0.91300000000000003</v>
      </c>
      <c r="S136" s="21">
        <f>MAX(C115:S133)</f>
        <v>1</v>
      </c>
      <c r="T136" s="19">
        <f>SUM(T115:T133)/U136</f>
        <v>0.98880526315789485</v>
      </c>
      <c r="U136" s="6">
        <f>SUM(U113:U133)</f>
        <v>57</v>
      </c>
      <c r="V136" s="22">
        <f>44/U136</f>
        <v>0.77192982456140347</v>
      </c>
    </row>
    <row r="137" spans="1:22" x14ac:dyDescent="0.4">
      <c r="A137" s="5" t="s">
        <v>63</v>
      </c>
      <c r="B137" s="6">
        <v>18</v>
      </c>
      <c r="C137" s="6">
        <v>57</v>
      </c>
      <c r="D137" s="6"/>
      <c r="E137" s="6"/>
      <c r="F137" s="6"/>
      <c r="G137" s="6"/>
    </row>
    <row r="140" spans="1:22" x14ac:dyDescent="0.4">
      <c r="A140" s="5" t="s">
        <v>32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2" x14ac:dyDescent="0.4">
      <c r="A141" s="9" t="s">
        <v>0</v>
      </c>
      <c r="B141" s="1" t="s">
        <v>67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9"/>
      <c r="N141" s="30"/>
      <c r="O141" s="1"/>
      <c r="P141" s="1"/>
      <c r="Q141" s="1"/>
      <c r="R141" s="1"/>
      <c r="S141" s="1"/>
      <c r="T141" s="31">
        <f t="shared" ref="T141:T152" si="7">SUM(C141:S141)</f>
        <v>0</v>
      </c>
      <c r="U141" s="26">
        <v>0</v>
      </c>
      <c r="V141" s="1">
        <v>1</v>
      </c>
    </row>
    <row r="142" spans="1:22" x14ac:dyDescent="0.4">
      <c r="B142" s="1">
        <v>7</v>
      </c>
      <c r="C142" s="16">
        <v>1</v>
      </c>
      <c r="D142" s="16"/>
      <c r="E142" s="16"/>
      <c r="F142" s="16"/>
      <c r="G142" s="16"/>
      <c r="H142" s="1"/>
      <c r="I142" s="1"/>
      <c r="J142" s="1"/>
      <c r="K142" s="1"/>
      <c r="L142" s="1"/>
      <c r="M142" s="1"/>
      <c r="N142" s="1"/>
      <c r="O142" s="16">
        <v>1</v>
      </c>
      <c r="P142" s="16">
        <v>1</v>
      </c>
      <c r="Q142" s="1"/>
      <c r="R142" s="1"/>
      <c r="S142" s="1"/>
      <c r="T142" s="17">
        <f t="shared" si="7"/>
        <v>3</v>
      </c>
      <c r="U142" s="1">
        <v>3</v>
      </c>
    </row>
    <row r="143" spans="1:22" x14ac:dyDescent="0.4">
      <c r="A143" t="s">
        <v>14</v>
      </c>
      <c r="B143" s="1">
        <v>16</v>
      </c>
      <c r="C143" s="18">
        <v>0.91300000000000003</v>
      </c>
      <c r="D143" s="18"/>
      <c r="E143" s="18"/>
      <c r="F143" s="18"/>
      <c r="G143" s="18"/>
      <c r="H143" s="18">
        <v>0.91300000000000003</v>
      </c>
      <c r="I143" s="18"/>
      <c r="J143" s="18"/>
      <c r="K143" s="1"/>
      <c r="L143" s="1"/>
      <c r="M143" s="18">
        <v>0.91300000000000003</v>
      </c>
      <c r="N143" s="18">
        <v>0.91300000000000003</v>
      </c>
      <c r="O143" s="18">
        <v>0.91300000000000003</v>
      </c>
      <c r="P143" s="1"/>
      <c r="Q143" s="1"/>
      <c r="R143" s="1"/>
      <c r="S143" s="1"/>
      <c r="T143" s="17">
        <f t="shared" si="7"/>
        <v>4.5650000000000004</v>
      </c>
      <c r="U143" s="1">
        <v>5</v>
      </c>
    </row>
    <row r="144" spans="1:22" x14ac:dyDescent="0.4">
      <c r="B144" s="1">
        <v>17</v>
      </c>
      <c r="C144" s="16">
        <v>1</v>
      </c>
      <c r="D144" s="16"/>
      <c r="E144" s="16"/>
      <c r="F144" s="16"/>
      <c r="G144" s="16"/>
      <c r="H144" s="16">
        <v>1</v>
      </c>
      <c r="I144" s="16"/>
      <c r="J144" s="16"/>
      <c r="K144" s="16">
        <v>1</v>
      </c>
      <c r="L144" s="16"/>
      <c r="M144" s="16">
        <v>1</v>
      </c>
      <c r="N144" s="16">
        <v>1</v>
      </c>
      <c r="O144" s="16">
        <v>1</v>
      </c>
      <c r="P144" s="16">
        <v>1</v>
      </c>
      <c r="Q144" s="16">
        <v>1</v>
      </c>
      <c r="R144" s="16">
        <v>1</v>
      </c>
      <c r="S144" s="1"/>
      <c r="T144" s="17">
        <f t="shared" si="7"/>
        <v>9</v>
      </c>
      <c r="U144" s="1">
        <v>9</v>
      </c>
    </row>
    <row r="145" spans="1:22" x14ac:dyDescent="0.4">
      <c r="A145" t="s">
        <v>19</v>
      </c>
      <c r="B145" s="1">
        <v>1</v>
      </c>
      <c r="C145" s="16">
        <v>1</v>
      </c>
      <c r="D145" s="16"/>
      <c r="E145" s="16"/>
      <c r="F145" s="16"/>
      <c r="G145" s="16"/>
      <c r="H145" s="16">
        <v>1</v>
      </c>
      <c r="I145" s="16"/>
      <c r="J145" s="16"/>
      <c r="K145" s="16">
        <v>1</v>
      </c>
      <c r="L145" s="16"/>
      <c r="M145" s="16">
        <v>1</v>
      </c>
      <c r="N145" s="16">
        <v>1</v>
      </c>
      <c r="O145" s="16">
        <v>1</v>
      </c>
      <c r="P145" s="16">
        <v>1</v>
      </c>
      <c r="Q145" s="16">
        <v>1</v>
      </c>
      <c r="R145" s="16">
        <v>1</v>
      </c>
      <c r="S145" s="16">
        <v>1</v>
      </c>
      <c r="T145" s="17">
        <f t="shared" si="7"/>
        <v>10</v>
      </c>
      <c r="U145" s="1">
        <v>10</v>
      </c>
    </row>
    <row r="146" spans="1:22" x14ac:dyDescent="0.4">
      <c r="B146" s="1">
        <v>45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6">
        <v>1</v>
      </c>
      <c r="R146" s="16">
        <v>1</v>
      </c>
      <c r="S146" s="16">
        <v>1</v>
      </c>
      <c r="T146" s="17">
        <f t="shared" si="7"/>
        <v>3</v>
      </c>
      <c r="U146" s="1">
        <v>3</v>
      </c>
    </row>
    <row r="147" spans="1:22" x14ac:dyDescent="0.4">
      <c r="B147" s="1">
        <v>57</v>
      </c>
      <c r="C147" s="1"/>
      <c r="D147" s="1"/>
      <c r="E147" s="1"/>
      <c r="F147" s="1"/>
      <c r="G147" s="1"/>
      <c r="H147" s="1"/>
      <c r="I147" s="1"/>
      <c r="J147" s="1"/>
      <c r="K147" s="16">
        <v>1</v>
      </c>
      <c r="L147" s="16"/>
      <c r="M147" s="1"/>
      <c r="N147" s="16">
        <v>1</v>
      </c>
      <c r="O147" s="1"/>
      <c r="P147" s="1"/>
      <c r="Q147" s="1"/>
      <c r="R147" s="16">
        <v>1</v>
      </c>
      <c r="S147" s="1"/>
      <c r="T147" s="17">
        <f t="shared" si="7"/>
        <v>3</v>
      </c>
      <c r="U147" s="1">
        <v>3</v>
      </c>
    </row>
    <row r="148" spans="1:22" x14ac:dyDescent="0.4">
      <c r="A148" t="s">
        <v>20</v>
      </c>
      <c r="B148" s="1">
        <v>10</v>
      </c>
      <c r="C148" s="18">
        <v>0.91890000000000005</v>
      </c>
      <c r="D148" s="18"/>
      <c r="E148" s="18"/>
      <c r="F148" s="18"/>
      <c r="G148" s="18"/>
      <c r="H148" s="18">
        <v>0.91890000000000005</v>
      </c>
      <c r="I148" s="18"/>
      <c r="J148" s="18"/>
      <c r="K148" s="18">
        <v>0.94589999999999996</v>
      </c>
      <c r="L148" s="18"/>
      <c r="M148" s="18">
        <v>0.94589999999999996</v>
      </c>
      <c r="N148" s="18">
        <v>0.94589999999999996</v>
      </c>
      <c r="O148" s="18">
        <v>0.91890000000000005</v>
      </c>
      <c r="P148" s="18">
        <v>0.91890000000000005</v>
      </c>
      <c r="Q148" s="18">
        <v>0.91890000000000005</v>
      </c>
      <c r="R148" s="18">
        <v>0.94589999999999996</v>
      </c>
      <c r="S148" s="18">
        <v>0.94589999999999996</v>
      </c>
      <c r="T148" s="17">
        <f t="shared" si="7"/>
        <v>9.3239999999999998</v>
      </c>
      <c r="U148" s="1">
        <v>10</v>
      </c>
    </row>
    <row r="149" spans="1:22" x14ac:dyDescent="0.4">
      <c r="A149" t="s">
        <v>21</v>
      </c>
      <c r="B149" s="1">
        <v>8</v>
      </c>
      <c r="C149" s="16">
        <v>1</v>
      </c>
      <c r="D149" s="16"/>
      <c r="E149" s="16"/>
      <c r="F149" s="16"/>
      <c r="G149" s="16"/>
      <c r="H149" s="16">
        <v>1</v>
      </c>
      <c r="I149" s="16"/>
      <c r="J149" s="16"/>
      <c r="K149" s="16">
        <v>1</v>
      </c>
      <c r="L149" s="16"/>
      <c r="M149" s="16">
        <v>1</v>
      </c>
      <c r="N149" s="16">
        <v>1</v>
      </c>
      <c r="O149" s="16">
        <v>1</v>
      </c>
      <c r="P149" s="16">
        <v>1</v>
      </c>
      <c r="Q149" s="16">
        <v>1</v>
      </c>
      <c r="R149" s="16">
        <v>1</v>
      </c>
      <c r="S149" s="16">
        <v>1</v>
      </c>
      <c r="T149" s="17">
        <f t="shared" si="7"/>
        <v>10</v>
      </c>
      <c r="U149" s="1">
        <v>10</v>
      </c>
    </row>
    <row r="150" spans="1:22" x14ac:dyDescent="0.4">
      <c r="B150" s="1">
        <v>74</v>
      </c>
      <c r="C150" s="1"/>
      <c r="D150" s="1"/>
      <c r="E150" s="1"/>
      <c r="F150" s="1"/>
      <c r="G150" s="1"/>
      <c r="H150" s="16">
        <v>1</v>
      </c>
      <c r="I150" s="16"/>
      <c r="J150" s="16"/>
      <c r="K150" s="16">
        <v>1</v>
      </c>
      <c r="L150" s="16"/>
      <c r="M150" s="1"/>
      <c r="N150" s="1"/>
      <c r="O150" s="1"/>
      <c r="P150" s="1"/>
      <c r="Q150" s="1"/>
      <c r="R150" s="1"/>
      <c r="S150" s="1"/>
      <c r="T150" s="17">
        <f t="shared" si="7"/>
        <v>2</v>
      </c>
      <c r="U150" s="1">
        <v>2</v>
      </c>
    </row>
    <row r="151" spans="1:22" x14ac:dyDescent="0.4">
      <c r="B151" s="1">
        <v>81</v>
      </c>
      <c r="C151" s="16">
        <v>1</v>
      </c>
      <c r="D151" s="16"/>
      <c r="E151" s="16"/>
      <c r="F151" s="16"/>
      <c r="G151" s="16"/>
      <c r="H151" s="16">
        <v>1</v>
      </c>
      <c r="I151" s="16"/>
      <c r="J151" s="16"/>
      <c r="K151" s="16">
        <v>1</v>
      </c>
      <c r="L151" s="16"/>
      <c r="M151" s="16">
        <v>1</v>
      </c>
      <c r="N151" s="16">
        <v>1</v>
      </c>
      <c r="O151" s="16">
        <v>1</v>
      </c>
      <c r="P151" s="1"/>
      <c r="Q151" s="16"/>
      <c r="R151" s="16">
        <v>1</v>
      </c>
      <c r="S151" s="16">
        <v>1</v>
      </c>
      <c r="T151" s="17">
        <f t="shared" si="7"/>
        <v>8</v>
      </c>
      <c r="U151" s="1">
        <v>8</v>
      </c>
    </row>
    <row r="152" spans="1:22" x14ac:dyDescent="0.4">
      <c r="B152" s="1">
        <v>95</v>
      </c>
      <c r="C152" s="16">
        <v>1</v>
      </c>
      <c r="D152" s="16"/>
      <c r="E152" s="16"/>
      <c r="F152" s="16"/>
      <c r="G152" s="16"/>
      <c r="H152" s="16">
        <v>1</v>
      </c>
      <c r="I152" s="16"/>
      <c r="J152" s="16"/>
      <c r="K152" s="1"/>
      <c r="L152" s="1"/>
      <c r="M152" s="16">
        <v>1</v>
      </c>
      <c r="N152" s="16">
        <v>1</v>
      </c>
      <c r="O152" s="16">
        <v>1</v>
      </c>
      <c r="P152" s="16">
        <v>1</v>
      </c>
      <c r="Q152" s="16">
        <v>1</v>
      </c>
      <c r="R152" s="16">
        <v>1</v>
      </c>
      <c r="S152" s="16">
        <v>1</v>
      </c>
      <c r="T152" s="17">
        <f t="shared" si="7"/>
        <v>9</v>
      </c>
      <c r="U152" s="1">
        <v>9</v>
      </c>
    </row>
    <row r="153" spans="1:22" x14ac:dyDescent="0.4">
      <c r="A153" s="4" t="s">
        <v>33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2" x14ac:dyDescent="0.4">
      <c r="A154" s="5" t="s">
        <v>40</v>
      </c>
      <c r="B154" s="6" t="s">
        <v>24</v>
      </c>
      <c r="C154" s="6" t="s">
        <v>25</v>
      </c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6" t="s">
        <v>55</v>
      </c>
      <c r="R154" s="6" t="s">
        <v>54</v>
      </c>
      <c r="S154" s="6" t="s">
        <v>53</v>
      </c>
      <c r="T154" s="6" t="s">
        <v>52</v>
      </c>
      <c r="U154" s="6" t="s">
        <v>25</v>
      </c>
      <c r="V154" s="6" t="s">
        <v>56</v>
      </c>
    </row>
    <row r="155" spans="1:22" x14ac:dyDescent="0.4">
      <c r="A155" s="5" t="s">
        <v>65</v>
      </c>
      <c r="B155" s="6">
        <v>14</v>
      </c>
      <c r="C155" s="6">
        <v>85</v>
      </c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20">
        <f>MEDIAN(C141:S152)</f>
        <v>1</v>
      </c>
      <c r="R155" s="21">
        <f>MIN(C141:S152)</f>
        <v>0.91300000000000003</v>
      </c>
      <c r="S155" s="21">
        <f>MAX(C141:S152)</f>
        <v>1</v>
      </c>
      <c r="T155" s="19">
        <f>SUM(T141:T152)/U155</f>
        <v>0.98456944444444439</v>
      </c>
      <c r="U155" s="6">
        <f>SUM(U141:U152)</f>
        <v>72</v>
      </c>
      <c r="V155" s="22">
        <f>57/U155</f>
        <v>0.79166666666666663</v>
      </c>
    </row>
    <row r="156" spans="1:22" x14ac:dyDescent="0.4">
      <c r="A156" s="5" t="s">
        <v>66</v>
      </c>
      <c r="B156" s="6">
        <v>11</v>
      </c>
      <c r="C156" s="6">
        <v>72</v>
      </c>
      <c r="D156" s="6"/>
      <c r="E156" s="6"/>
      <c r="F156" s="6"/>
      <c r="G156" s="6"/>
    </row>
    <row r="159" spans="1:22" x14ac:dyDescent="0.4">
      <c r="A159" s="4" t="s">
        <v>46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2" x14ac:dyDescent="0.4">
      <c r="A160" t="s">
        <v>14</v>
      </c>
      <c r="B160" s="1">
        <v>16</v>
      </c>
      <c r="C160" s="1"/>
      <c r="D160" s="1"/>
      <c r="E160" s="1"/>
      <c r="F160" s="1"/>
      <c r="G160" s="1"/>
      <c r="H160" s="18">
        <v>0.91300000000000003</v>
      </c>
      <c r="I160" s="18"/>
      <c r="J160" s="18"/>
      <c r="K160" s="18">
        <v>0.91300000000000003</v>
      </c>
      <c r="L160" s="18"/>
      <c r="M160" s="1"/>
      <c r="N160" s="1"/>
      <c r="O160" s="32">
        <v>0.1739</v>
      </c>
      <c r="P160" s="18">
        <v>0.91300000000000003</v>
      </c>
      <c r="Q160" s="1"/>
      <c r="R160" s="1"/>
      <c r="S160" s="1"/>
      <c r="T160" s="17">
        <f t="shared" ref="T160:T172" si="8">SUM(C160:S160)</f>
        <v>2.9129</v>
      </c>
      <c r="U160" s="1">
        <v>4</v>
      </c>
    </row>
    <row r="161" spans="1:22" x14ac:dyDescent="0.4">
      <c r="A161" t="s">
        <v>17</v>
      </c>
      <c r="B161" s="1">
        <v>11</v>
      </c>
      <c r="C161" s="18">
        <v>0.9798</v>
      </c>
      <c r="D161" s="18"/>
      <c r="E161" s="18"/>
      <c r="F161" s="18"/>
      <c r="G161" s="18"/>
      <c r="H161" s="15">
        <v>0.96760000000000002</v>
      </c>
      <c r="I161" s="15"/>
      <c r="J161" s="15"/>
      <c r="K161" s="18">
        <v>0.9798</v>
      </c>
      <c r="L161" s="18"/>
      <c r="M161" s="18">
        <v>0.9798</v>
      </c>
      <c r="N161" s="1"/>
      <c r="O161" s="18">
        <v>0.97689999999999999</v>
      </c>
      <c r="P161" s="1"/>
      <c r="Q161" s="18">
        <v>0.96540000000000004</v>
      </c>
      <c r="R161" s="1"/>
      <c r="S161" s="1"/>
      <c r="T161" s="17">
        <f t="shared" si="8"/>
        <v>5.8492999999999995</v>
      </c>
      <c r="U161" s="1">
        <v>6</v>
      </c>
    </row>
    <row r="162" spans="1:22" x14ac:dyDescent="0.4">
      <c r="A162" t="s">
        <v>19</v>
      </c>
      <c r="B162" s="1">
        <v>33</v>
      </c>
      <c r="C162" s="16">
        <v>1</v>
      </c>
      <c r="D162" s="16"/>
      <c r="E162" s="16"/>
      <c r="F162" s="16"/>
      <c r="G162" s="16"/>
      <c r="H162" s="16">
        <v>1</v>
      </c>
      <c r="I162" s="16"/>
      <c r="J162" s="16"/>
      <c r="K162" s="1"/>
      <c r="L162" s="1"/>
      <c r="M162" s="1"/>
      <c r="N162" s="1"/>
      <c r="O162" s="1"/>
      <c r="P162" s="1"/>
      <c r="Q162" s="16">
        <v>1</v>
      </c>
      <c r="R162" s="1"/>
      <c r="S162" s="1"/>
      <c r="T162" s="17">
        <f t="shared" si="8"/>
        <v>3</v>
      </c>
      <c r="U162" s="1">
        <v>3</v>
      </c>
    </row>
    <row r="163" spans="1:22" x14ac:dyDescent="0.4">
      <c r="B163" s="1">
        <v>45</v>
      </c>
      <c r="C163" s="1"/>
      <c r="D163" s="1"/>
      <c r="E163" s="1"/>
      <c r="F163" s="1"/>
      <c r="G163" s="1"/>
      <c r="H163" s="1"/>
      <c r="I163" s="1"/>
      <c r="J163" s="1"/>
      <c r="K163" s="18">
        <v>0.99719999999999998</v>
      </c>
      <c r="L163" s="18"/>
      <c r="M163" s="18">
        <v>0.99719999999999998</v>
      </c>
      <c r="N163" s="1"/>
      <c r="O163" s="18">
        <v>0.92390000000000005</v>
      </c>
      <c r="P163" s="18">
        <v>0.99719999999999998</v>
      </c>
      <c r="Q163" s="18">
        <v>0.99719999999999998</v>
      </c>
      <c r="R163" s="18">
        <v>0.99719999999999998</v>
      </c>
      <c r="S163" s="18">
        <v>0.99439999999999995</v>
      </c>
      <c r="T163" s="17">
        <f t="shared" si="8"/>
        <v>6.9043000000000001</v>
      </c>
      <c r="U163" s="1">
        <v>7</v>
      </c>
    </row>
    <row r="164" spans="1:22" x14ac:dyDescent="0.4">
      <c r="B164" s="1">
        <v>57</v>
      </c>
      <c r="C164" s="18">
        <v>0.97160000000000002</v>
      </c>
      <c r="D164" s="18"/>
      <c r="E164" s="18"/>
      <c r="F164" s="18"/>
      <c r="G164" s="18"/>
      <c r="H164" s="16">
        <v>1</v>
      </c>
      <c r="I164" s="16"/>
      <c r="J164" s="16"/>
      <c r="K164" s="16">
        <v>1</v>
      </c>
      <c r="L164" s="16"/>
      <c r="M164" s="16">
        <v>1</v>
      </c>
      <c r="N164" s="16">
        <v>1</v>
      </c>
      <c r="O164" s="1"/>
      <c r="P164" s="18">
        <v>0.97160000000000002</v>
      </c>
      <c r="Q164" s="18">
        <v>0.97160000000000002</v>
      </c>
      <c r="R164" s="1"/>
      <c r="S164" s="16">
        <v>1</v>
      </c>
      <c r="T164" s="17">
        <f t="shared" si="8"/>
        <v>7.9148000000000014</v>
      </c>
      <c r="U164" s="1">
        <v>8</v>
      </c>
    </row>
    <row r="165" spans="1:22" x14ac:dyDescent="0.4">
      <c r="A165" t="s">
        <v>21</v>
      </c>
      <c r="B165" s="1">
        <v>5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6">
        <v>1</v>
      </c>
      <c r="N165" s="1"/>
      <c r="O165" s="16">
        <v>1</v>
      </c>
      <c r="P165" s="1"/>
      <c r="Q165" s="1"/>
      <c r="R165" s="1"/>
      <c r="S165" s="1"/>
      <c r="T165" s="17">
        <f t="shared" si="8"/>
        <v>2</v>
      </c>
      <c r="U165" s="1">
        <v>2</v>
      </c>
    </row>
    <row r="166" spans="1:22" x14ac:dyDescent="0.4">
      <c r="B166" s="1">
        <v>8</v>
      </c>
      <c r="C166" s="16">
        <v>1</v>
      </c>
      <c r="D166" s="16"/>
      <c r="E166" s="16"/>
      <c r="F166" s="16"/>
      <c r="G166" s="16"/>
      <c r="H166" s="16">
        <v>1</v>
      </c>
      <c r="I166" s="16"/>
      <c r="J166" s="16"/>
      <c r="K166" s="16">
        <v>1</v>
      </c>
      <c r="L166" s="16"/>
      <c r="M166" s="16">
        <v>1</v>
      </c>
      <c r="N166" s="16">
        <v>1</v>
      </c>
      <c r="O166" s="16">
        <v>1</v>
      </c>
      <c r="P166" s="16">
        <v>1</v>
      </c>
      <c r="Q166" s="16">
        <v>1</v>
      </c>
      <c r="R166" s="16">
        <v>1</v>
      </c>
      <c r="S166" s="16">
        <v>1</v>
      </c>
      <c r="T166" s="17">
        <f t="shared" si="8"/>
        <v>10</v>
      </c>
      <c r="U166" s="1">
        <v>10</v>
      </c>
    </row>
    <row r="167" spans="1:22" x14ac:dyDescent="0.4">
      <c r="B167" s="1">
        <v>18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6">
        <v>1</v>
      </c>
      <c r="O167" s="1"/>
      <c r="P167" s="1"/>
      <c r="Q167" s="1"/>
      <c r="R167" s="1"/>
      <c r="S167" s="1"/>
      <c r="T167" s="17">
        <f t="shared" si="8"/>
        <v>1</v>
      </c>
      <c r="U167" s="1">
        <v>1</v>
      </c>
    </row>
    <row r="168" spans="1:22" x14ac:dyDescent="0.4">
      <c r="B168" s="1">
        <v>58</v>
      </c>
      <c r="C168" s="1"/>
      <c r="D168" s="1"/>
      <c r="E168" s="1"/>
      <c r="F168" s="1"/>
      <c r="G168" s="1"/>
      <c r="H168" s="16">
        <v>1</v>
      </c>
      <c r="I168" s="16"/>
      <c r="J168" s="16"/>
      <c r="K168" s="16">
        <v>1</v>
      </c>
      <c r="L168" s="16"/>
      <c r="M168" s="1"/>
      <c r="N168" s="1"/>
      <c r="O168" s="18">
        <v>0.92159999999999997</v>
      </c>
      <c r="P168" s="1"/>
      <c r="Q168" s="1"/>
      <c r="R168" s="1"/>
      <c r="S168" s="1"/>
      <c r="T168" s="17">
        <f t="shared" si="8"/>
        <v>2.9215999999999998</v>
      </c>
      <c r="U168" s="1">
        <v>3</v>
      </c>
    </row>
    <row r="169" spans="1:22" x14ac:dyDescent="0.4">
      <c r="B169" s="1">
        <v>74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6">
        <v>1</v>
      </c>
      <c r="N169" s="1"/>
      <c r="O169" s="1"/>
      <c r="P169" s="1"/>
      <c r="Q169" s="16">
        <v>1</v>
      </c>
      <c r="R169" s="1"/>
      <c r="S169" s="16">
        <v>1</v>
      </c>
      <c r="T169" s="17">
        <f t="shared" si="8"/>
        <v>3</v>
      </c>
      <c r="U169" s="1">
        <v>3</v>
      </c>
    </row>
    <row r="170" spans="1:22" x14ac:dyDescent="0.4">
      <c r="B170" s="1">
        <v>79</v>
      </c>
      <c r="C170" s="1"/>
      <c r="D170" s="1"/>
      <c r="E170" s="1"/>
      <c r="F170" s="1"/>
      <c r="G170" s="1"/>
      <c r="H170" s="1"/>
      <c r="I170" s="1"/>
      <c r="J170" s="1"/>
      <c r="K170" s="16">
        <v>1</v>
      </c>
      <c r="L170" s="16"/>
      <c r="M170" s="1"/>
      <c r="N170" s="1"/>
      <c r="O170" s="1"/>
      <c r="P170" s="1"/>
      <c r="Q170" s="1"/>
      <c r="R170" s="1"/>
      <c r="S170" s="1"/>
      <c r="T170" s="17">
        <f t="shared" si="8"/>
        <v>1</v>
      </c>
      <c r="U170" s="1">
        <v>1</v>
      </c>
    </row>
    <row r="171" spans="1:22" x14ac:dyDescent="0.4">
      <c r="B171" s="1">
        <v>81</v>
      </c>
      <c r="C171" s="16">
        <v>1</v>
      </c>
      <c r="D171" s="16"/>
      <c r="E171" s="16"/>
      <c r="F171" s="16"/>
      <c r="G171" s="16"/>
      <c r="H171" s="1"/>
      <c r="I171" s="1"/>
      <c r="J171" s="1"/>
      <c r="K171" s="16">
        <v>1</v>
      </c>
      <c r="L171" s="16"/>
      <c r="M171" s="16">
        <v>1</v>
      </c>
      <c r="N171" s="16">
        <v>1</v>
      </c>
      <c r="O171" s="16">
        <v>1</v>
      </c>
      <c r="P171" s="16">
        <v>1</v>
      </c>
      <c r="Q171" s="16">
        <v>1</v>
      </c>
      <c r="R171" s="16">
        <v>1</v>
      </c>
      <c r="S171" s="16">
        <v>1</v>
      </c>
      <c r="T171" s="17">
        <f t="shared" si="8"/>
        <v>9</v>
      </c>
      <c r="U171" s="1">
        <v>9</v>
      </c>
    </row>
    <row r="172" spans="1:22" x14ac:dyDescent="0.4">
      <c r="B172" s="1">
        <v>95</v>
      </c>
      <c r="C172" s="16">
        <v>1</v>
      </c>
      <c r="D172" s="16"/>
      <c r="E172" s="16"/>
      <c r="F172" s="16"/>
      <c r="G172" s="16"/>
      <c r="H172" s="16">
        <v>1</v>
      </c>
      <c r="I172" s="16"/>
      <c r="J172" s="16"/>
      <c r="K172" s="16">
        <v>1</v>
      </c>
      <c r="L172" s="16"/>
      <c r="M172" s="16">
        <v>1</v>
      </c>
      <c r="N172" s="16">
        <v>1</v>
      </c>
      <c r="O172" s="16">
        <v>1</v>
      </c>
      <c r="P172" s="16">
        <v>1</v>
      </c>
      <c r="Q172" s="1"/>
      <c r="R172" s="16">
        <v>1</v>
      </c>
      <c r="S172" s="16">
        <v>1</v>
      </c>
      <c r="T172" s="17">
        <f t="shared" si="8"/>
        <v>9</v>
      </c>
      <c r="U172" s="1">
        <v>9</v>
      </c>
    </row>
    <row r="173" spans="1:22" x14ac:dyDescent="0.4">
      <c r="A173" s="4" t="s">
        <v>46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2" x14ac:dyDescent="0.4">
      <c r="A174" s="5" t="s">
        <v>40</v>
      </c>
      <c r="B174" s="6" t="s">
        <v>24</v>
      </c>
      <c r="C174" s="6" t="s">
        <v>25</v>
      </c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6" t="s">
        <v>55</v>
      </c>
      <c r="R174" s="6" t="s">
        <v>54</v>
      </c>
      <c r="S174" s="6" t="s">
        <v>53</v>
      </c>
      <c r="T174" s="6" t="s">
        <v>52</v>
      </c>
      <c r="U174" s="6" t="s">
        <v>25</v>
      </c>
      <c r="V174" s="6" t="s">
        <v>56</v>
      </c>
    </row>
    <row r="175" spans="1:22" x14ac:dyDescent="0.4">
      <c r="A175" s="5" t="s">
        <v>68</v>
      </c>
      <c r="B175" s="6">
        <v>18</v>
      </c>
      <c r="C175" s="6">
        <v>85</v>
      </c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20">
        <f>MEDIAN(C160:S172)</f>
        <v>1</v>
      </c>
      <c r="R175" s="21">
        <f>MIN(C160:S172)</f>
        <v>0.1739</v>
      </c>
      <c r="S175" s="21">
        <f>MAX(C160:S172)</f>
        <v>1</v>
      </c>
      <c r="T175" s="19">
        <f>SUM(T160:T172)/U175</f>
        <v>0.97731666666666661</v>
      </c>
      <c r="U175" s="6">
        <f>SUM(U160:U172)</f>
        <v>66</v>
      </c>
      <c r="V175" s="22">
        <f>45/U175</f>
        <v>0.68181818181818177</v>
      </c>
    </row>
    <row r="176" spans="1:22" x14ac:dyDescent="0.4">
      <c r="A176" s="5" t="s">
        <v>69</v>
      </c>
      <c r="B176" s="6">
        <v>13</v>
      </c>
      <c r="C176" s="6">
        <v>66</v>
      </c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1" x14ac:dyDescent="0.4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9" spans="1:21" x14ac:dyDescent="0.4">
      <c r="A179" s="5"/>
    </row>
    <row r="180" spans="1:21" s="5" customFormat="1" x14ac:dyDescent="0.4">
      <c r="U180" s="6"/>
    </row>
    <row r="181" spans="1:21" x14ac:dyDescent="0.4">
      <c r="A181" s="5"/>
      <c r="C181" s="1"/>
      <c r="D181" s="1"/>
      <c r="E181" s="9"/>
      <c r="F181" s="1"/>
      <c r="G181" s="1"/>
      <c r="H181" s="9"/>
      <c r="I181" s="1"/>
      <c r="J181" s="1"/>
      <c r="L181" s="1"/>
    </row>
    <row r="182" spans="1:21" x14ac:dyDescent="0.4">
      <c r="C182" s="1"/>
      <c r="D182" s="1"/>
      <c r="F182" s="1"/>
      <c r="G182" s="1"/>
      <c r="I182" s="1"/>
      <c r="J182" s="1"/>
      <c r="L182" s="1"/>
    </row>
    <row r="183" spans="1:21" x14ac:dyDescent="0.4">
      <c r="C183" s="1"/>
      <c r="D183" s="1"/>
      <c r="F183" s="1"/>
      <c r="G183" s="1"/>
      <c r="I183" s="1"/>
      <c r="J183" s="1"/>
      <c r="L183" s="1"/>
      <c r="M183" s="1"/>
    </row>
    <row r="184" spans="1:21" x14ac:dyDescent="0.4">
      <c r="C184" s="1"/>
      <c r="D184" s="1"/>
      <c r="F184" s="1"/>
      <c r="G184" s="1"/>
      <c r="I184" s="1"/>
      <c r="J184" s="1"/>
      <c r="L184" s="1"/>
    </row>
    <row r="185" spans="1:21" x14ac:dyDescent="0.4">
      <c r="C185" s="1"/>
      <c r="D185" s="1"/>
      <c r="F185" s="1"/>
      <c r="G185" s="1"/>
      <c r="I185" s="1"/>
      <c r="J185" s="1"/>
      <c r="L185" s="1"/>
    </row>
    <row r="186" spans="1:21" x14ac:dyDescent="0.4">
      <c r="C186" s="1"/>
      <c r="D186" s="1"/>
      <c r="F186" s="1"/>
      <c r="G186" s="1"/>
      <c r="I186" s="1"/>
      <c r="J186" s="1"/>
      <c r="L186" s="1"/>
    </row>
    <row r="187" spans="1:21" x14ac:dyDescent="0.4">
      <c r="C187" s="1"/>
      <c r="D187" s="1"/>
      <c r="F187" s="1"/>
      <c r="G187" s="1"/>
      <c r="I187" s="1"/>
      <c r="J187" s="1"/>
      <c r="L187" s="1"/>
    </row>
    <row r="188" spans="1:21" x14ac:dyDescent="0.4">
      <c r="C188" s="1"/>
      <c r="D188" s="1"/>
      <c r="F188" s="1"/>
      <c r="G188" s="1"/>
      <c r="I188" s="1"/>
      <c r="J188" s="1"/>
      <c r="L188" s="1"/>
    </row>
    <row r="189" spans="1:21" x14ac:dyDescent="0.4">
      <c r="C189" s="1"/>
      <c r="D189" s="1"/>
      <c r="F189" s="1"/>
      <c r="G189" s="1"/>
      <c r="I189" s="1"/>
      <c r="J189" s="1"/>
      <c r="L189" s="1"/>
    </row>
    <row r="190" spans="1:21" x14ac:dyDescent="0.4">
      <c r="C190" s="1"/>
      <c r="D190" s="1"/>
      <c r="F190" s="1"/>
      <c r="G190" s="1"/>
      <c r="I190" s="1"/>
      <c r="J190" s="1"/>
      <c r="L190" s="1"/>
    </row>
    <row r="191" spans="1:21" x14ac:dyDescent="0.4">
      <c r="C191" s="1"/>
      <c r="D191" s="1"/>
      <c r="F191" s="1"/>
      <c r="G191" s="1"/>
      <c r="I191" s="1"/>
      <c r="J191" s="1"/>
      <c r="L191" s="1"/>
    </row>
    <row r="192" spans="1:21" x14ac:dyDescent="0.4">
      <c r="C192" s="1"/>
      <c r="D192" s="1"/>
      <c r="F192" s="1"/>
      <c r="G192" s="1"/>
      <c r="I192" s="1"/>
      <c r="J192" s="1"/>
      <c r="L192" s="1"/>
    </row>
    <row r="193" spans="3:12" x14ac:dyDescent="0.4">
      <c r="C193" s="1"/>
      <c r="D193" s="1"/>
      <c r="F193" s="1"/>
      <c r="G193" s="1"/>
      <c r="I193" s="1"/>
      <c r="L193" s="1"/>
    </row>
    <row r="194" spans="3:12" x14ac:dyDescent="0.4">
      <c r="C194" s="1"/>
      <c r="D194" s="1"/>
      <c r="F194" s="1"/>
      <c r="G194" s="1"/>
      <c r="I194" s="1"/>
      <c r="L194" s="1"/>
    </row>
    <row r="195" spans="3:12" x14ac:dyDescent="0.4">
      <c r="C195" s="1"/>
      <c r="D195" s="1"/>
      <c r="F195" s="1"/>
      <c r="G195" s="1"/>
      <c r="L195" s="1"/>
    </row>
    <row r="196" spans="3:12" x14ac:dyDescent="0.4">
      <c r="C196" s="1"/>
      <c r="D196" s="1"/>
      <c r="F196" s="1"/>
      <c r="G196" s="26"/>
      <c r="L196" s="1"/>
    </row>
    <row r="197" spans="3:12" x14ac:dyDescent="0.4">
      <c r="C197" s="1"/>
      <c r="D197" s="1"/>
      <c r="F197" s="1"/>
      <c r="G197" s="1"/>
      <c r="L197" s="1"/>
    </row>
    <row r="198" spans="3:12" x14ac:dyDescent="0.4">
      <c r="C198" s="1"/>
      <c r="F198" s="1"/>
      <c r="G198" s="1"/>
      <c r="L198" s="1"/>
    </row>
    <row r="199" spans="3:12" x14ac:dyDescent="0.4">
      <c r="C199" s="1"/>
      <c r="F199" s="1"/>
      <c r="G199" s="1"/>
    </row>
    <row r="200" spans="3:12" x14ac:dyDescent="0.4">
      <c r="C200" s="1"/>
      <c r="F200" s="1"/>
    </row>
    <row r="201" spans="3:12" x14ac:dyDescent="0.4">
      <c r="F201" s="1"/>
    </row>
    <row r="202" spans="3:12" x14ac:dyDescent="0.4">
      <c r="F202" s="1"/>
    </row>
    <row r="203" spans="3:12" x14ac:dyDescent="0.4">
      <c r="F203" s="1"/>
    </row>
    <row r="204" spans="3:12" x14ac:dyDescent="0.4">
      <c r="F204" s="1"/>
    </row>
    <row r="205" spans="3:12" x14ac:dyDescent="0.4">
      <c r="F205" s="1"/>
    </row>
    <row r="206" spans="3:12" x14ac:dyDescent="0.4">
      <c r="F20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修复时间</vt:lpstr>
      <vt:lpstr>变体数量</vt:lpstr>
      <vt:lpstr>补丁质量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2015-06-05T18:19:34Z</dcterms:created>
  <dcterms:modified xsi:type="dcterms:W3CDTF">2021-05-01T14:51:01Z</dcterms:modified>
</cp:coreProperties>
</file>