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tesh B\Downloads\"/>
    </mc:Choice>
  </mc:AlternateContent>
  <xr:revisionPtr revIDLastSave="0" documentId="13_ncr:1_{84937ADA-1E42-4BB5-991A-8CEC308DC584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9" i="1" l="1"/>
  <c r="L28" i="1"/>
  <c r="L27" i="1"/>
  <c r="L26" i="1"/>
  <c r="L25" i="1"/>
  <c r="L24" i="1"/>
  <c r="L19" i="1"/>
  <c r="L18" i="1"/>
  <c r="L17" i="1"/>
  <c r="L16" i="1"/>
  <c r="L15" i="1"/>
  <c r="L14" i="1"/>
  <c r="L9" i="1"/>
  <c r="L8" i="1"/>
  <c r="L7" i="1"/>
  <c r="L6" i="1"/>
  <c r="L5" i="1"/>
  <c r="L4" i="1"/>
  <c r="I24" i="1"/>
  <c r="R8" i="1"/>
  <c r="I25" i="1"/>
  <c r="I26" i="1"/>
  <c r="I27" i="1"/>
  <c r="I28" i="1"/>
  <c r="I29" i="1"/>
  <c r="J24" i="1" a="1"/>
  <c r="J24" i="1"/>
  <c r="J31" i="1"/>
  <c r="K24" i="1"/>
  <c r="K25" i="1"/>
  <c r="K26" i="1"/>
  <c r="K27" i="1"/>
  <c r="K28" i="1"/>
  <c r="K29" i="1"/>
  <c r="K30" i="1"/>
  <c r="K31" i="1"/>
  <c r="I14" i="1"/>
  <c r="Q8" i="1"/>
  <c r="I15" i="1"/>
  <c r="I16" i="1"/>
  <c r="I17" i="1"/>
  <c r="I18" i="1"/>
  <c r="I19" i="1"/>
  <c r="J14" i="1" a="1"/>
  <c r="J14" i="1"/>
  <c r="J21" i="1"/>
  <c r="K14" i="1"/>
  <c r="K15" i="1"/>
  <c r="K16" i="1"/>
  <c r="K17" i="1"/>
  <c r="K18" i="1"/>
  <c r="K19" i="1"/>
  <c r="K20" i="1"/>
  <c r="K21" i="1"/>
  <c r="I4" i="1"/>
  <c r="P8" i="1"/>
  <c r="I5" i="1"/>
  <c r="I6" i="1"/>
  <c r="I7" i="1"/>
  <c r="I8" i="1"/>
  <c r="I9" i="1"/>
  <c r="J4" i="1" a="1"/>
  <c r="J4" i="1"/>
  <c r="J11" i="1"/>
  <c r="K4" i="1"/>
  <c r="K5" i="1"/>
  <c r="K6" i="1"/>
  <c r="K7" i="1"/>
  <c r="K8" i="1"/>
  <c r="K9" i="1"/>
  <c r="K10" i="1"/>
  <c r="K11" i="1"/>
  <c r="R5" i="1"/>
  <c r="Q5" i="1"/>
  <c r="P5" i="1"/>
  <c r="R4" i="1"/>
  <c r="Q4" i="1"/>
  <c r="P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<sst xmlns="http://schemas.openxmlformats.org/spreadsheetml/2006/main" count="248" uniqueCount="34">
  <si>
    <t>Gender</t>
  </si>
  <si>
    <t>Carrier</t>
  </si>
  <si>
    <t>Type</t>
  </si>
  <si>
    <t>Usage</t>
  </si>
  <si>
    <t>Signal strength</t>
  </si>
  <si>
    <t>Value for the Dollar</t>
  </si>
  <si>
    <t>Customer Service</t>
  </si>
  <si>
    <t>M</t>
  </si>
  <si>
    <t>F</t>
  </si>
  <si>
    <t>AT&amp;T</t>
  </si>
  <si>
    <t>Other</t>
  </si>
  <si>
    <t>Sprint</t>
  </si>
  <si>
    <t>T-mobile</t>
  </si>
  <si>
    <t>Verizon</t>
  </si>
  <si>
    <t>Basic</t>
  </si>
  <si>
    <t>Camera</t>
  </si>
  <si>
    <t>Smart</t>
  </si>
  <si>
    <t>Average</t>
  </si>
  <si>
    <t>High</t>
  </si>
  <si>
    <t>Very high</t>
  </si>
  <si>
    <t>Low</t>
  </si>
  <si>
    <t>Cell Phone Survey</t>
  </si>
  <si>
    <t>Max</t>
  </si>
  <si>
    <t>Min</t>
  </si>
  <si>
    <t>UL</t>
  </si>
  <si>
    <t>LL</t>
  </si>
  <si>
    <t>Bin Size</t>
  </si>
  <si>
    <t>Bins</t>
  </si>
  <si>
    <t>Bin</t>
  </si>
  <si>
    <t>More</t>
  </si>
  <si>
    <t>Frequency</t>
  </si>
  <si>
    <t>Freq</t>
  </si>
  <si>
    <t>Relative Freq</t>
  </si>
  <si>
    <t>Cumulative Relative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</si>
</sst>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FF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2" fontId="1" fillId="0" borderId="2" xfId="0" applyNumberFormat="1" applyFont="1" applyBorder="1"/>
    <xf numFmtId="0" fontId="1" fillId="0" borderId="4" xfId="0" applyFont="1" applyBorder="1"/>
    <xf numFmtId="0" fontId="1" fillId="0" borderId="5" xfId="0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0" fontId="1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9" fontId="1" fillId="0" borderId="2" xfId="0" applyNumberFormat="1" applyFont="1" applyBorder="1"/>
    <xf numFmtId="9" fontId="1" fillId="0" borderId="4" xfId="0" applyNumberFormat="1" applyFont="1" applyBorder="1"/>
    <xf numFmtId="9" fontId="1" fillId="0" borderId="6" xfId="0" applyNumberFormat="1" applyFont="1" applyBorder="1"/>
    <xf numFmtId="9" fontId="1" fillId="0" borderId="12" xfId="0" applyNumberFormat="1" applyFont="1" applyBorder="1"/>
    <xf numFmtId="9" fontId="1" fillId="0" borderId="13" xfId="0" applyNumberFormat="1" applyFont="1" applyBorder="1"/>
    <xf numFmtId="9" fontId="2" fillId="0" borderId="15" xfId="0" applyNumberFormat="1" applyFont="1" applyBorder="1"/>
    <xf numFmtId="9" fontId="2" fillId="0" borderId="16" xfId="0" applyNumberFormat="1" applyFon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1" xfId="0" applyFill="1" applyBorder="1" applyAlignment="1"/>
    <xf numFmtId="0" fontId="4" fillId="0" borderId="17" xfId="0" applyFont="1" applyFill="1" applyBorder="1" applyAlignment="1">
      <alignment horizontal="center"/>
    </xf>
    <xf numFmtId="0" fontId="1" fillId="0" borderId="18" xfId="0" applyFont="1" applyBorder="1"/>
    <xf numFmtId="2" fontId="1" fillId="0" borderId="19" xfId="0" applyNumberFormat="1" applyFont="1" applyBorder="1"/>
    <xf numFmtId="0" fontId="1" fillId="0" borderId="20" xfId="0" applyFont="1" applyBorder="1"/>
    <xf numFmtId="0" fontId="2" fillId="0" borderId="21" xfId="0" applyFont="1" applyBorder="1"/>
    <xf numFmtId="9" fontId="1" fillId="0" borderId="20" xfId="0" applyNumberFormat="1" applyFont="1" applyBorder="1"/>
    <xf numFmtId="9" fontId="2" fillId="0" borderId="21" xfId="0" applyNumberFormat="1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0" xfId="0" applyFont="1" applyBorder="1"/>
    <xf numFmtId="2" fontId="1" fillId="0" borderId="0" xfId="0" applyNumberFormat="1" applyFont="1" applyBorder="1"/>
    <xf numFmtId="0" fontId="3" fillId="0" borderId="0" xfId="0" applyFont="1" applyBorder="1"/>
    <xf numFmtId="9" fontId="1" fillId="0" borderId="25" xfId="0" applyNumberFormat="1" applyFont="1" applyBorder="1"/>
    <xf numFmtId="9" fontId="1" fillId="0" borderId="26" xfId="0" applyNumberFormat="1" applyFont="1" applyBorder="1"/>
    <xf numFmtId="9" fontId="1" fillId="0" borderId="2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for Signal Strength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Data!$T$4:$T$10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More</c:v>
                </c:pt>
              </c:strCache>
            </c:strRef>
          </c:cat>
          <c:val>
            <c:numRef>
              <c:f>Data!$U$4:$U$10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20</c:v>
                </c:pt>
                <c:pt idx="4">
                  <c:v>16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8-49CB-8A38-AEA03FC71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9681343"/>
        <c:axId val="1799675935"/>
      </c:barChart>
      <c:catAx>
        <c:axId val="1799681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9675935"/>
        <c:crosses val="autoZero"/>
        <c:auto val="1"/>
        <c:lblAlgn val="ctr"/>
        <c:lblOffset val="100"/>
        <c:noMultiLvlLbl val="0"/>
      </c:catAx>
      <c:valAx>
        <c:axId val="17996759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96813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for Value for Dollar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Data!$T$18:$T$24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More</c:v>
                </c:pt>
              </c:strCache>
            </c:strRef>
          </c:cat>
          <c:val>
            <c:numRef>
              <c:f>Data!$U$18:$U$24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23</c:v>
                </c:pt>
                <c:pt idx="4">
                  <c:v>14</c:v>
                </c:pt>
                <c:pt idx="5">
                  <c:v>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96-43C1-9E9F-FB4616D18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9666783"/>
        <c:axId val="1799672191"/>
      </c:barChart>
      <c:catAx>
        <c:axId val="1799666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9672191"/>
        <c:crosses val="autoZero"/>
        <c:auto val="1"/>
        <c:lblAlgn val="ctr"/>
        <c:lblOffset val="100"/>
        <c:noMultiLvlLbl val="0"/>
      </c:catAx>
      <c:valAx>
        <c:axId val="1799672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96667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Data!$T$31:$T$37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More</c:v>
                </c:pt>
              </c:strCache>
            </c:strRef>
          </c:cat>
          <c:val>
            <c:numRef>
              <c:f>Data!$U$31:$U$37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23</c:v>
                </c:pt>
                <c:pt idx="4">
                  <c:v>16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7-453F-ABFD-F1E975355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9685087"/>
        <c:axId val="1799689663"/>
      </c:barChart>
      <c:catAx>
        <c:axId val="1799685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9689663"/>
        <c:crosses val="autoZero"/>
        <c:auto val="1"/>
        <c:lblAlgn val="ctr"/>
        <c:lblOffset val="100"/>
        <c:noMultiLvlLbl val="0"/>
      </c:catAx>
      <c:valAx>
        <c:axId val="17996896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96850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 Strength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Data!$J$3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Data!$I$4:$I$9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Data!$J$4:$J$9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20</c:v>
                </c:pt>
                <c:pt idx="4">
                  <c:v>16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C-4E12-8F64-32D0EFCDD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758751"/>
        <c:axId val="501766655"/>
      </c:barChart>
      <c:catAx>
        <c:axId val="50175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66655"/>
        <c:crosses val="autoZero"/>
        <c:auto val="1"/>
        <c:lblAlgn val="ctr"/>
        <c:lblOffset val="100"/>
        <c:noMultiLvlLbl val="0"/>
      </c:catAx>
      <c:valAx>
        <c:axId val="5017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5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for Dollar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Data!$J$13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Data!$I$14:$I$19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Data!$J$14:$J$19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23</c:v>
                </c:pt>
                <c:pt idx="4">
                  <c:v>14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A-4326-81D9-0D2650DB5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771231"/>
        <c:axId val="501781215"/>
      </c:barChart>
      <c:catAx>
        <c:axId val="50177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81215"/>
        <c:crosses val="autoZero"/>
        <c:auto val="1"/>
        <c:lblAlgn val="ctr"/>
        <c:lblOffset val="100"/>
        <c:noMultiLvlLbl val="0"/>
      </c:catAx>
      <c:valAx>
        <c:axId val="50178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7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Service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Data!$J$23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Data!$I$24:$I$29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Data!$J$24:$J$29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23</c:v>
                </c:pt>
                <c:pt idx="4">
                  <c:v>16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0-4B2E-A1D7-CC33AE5AF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755007"/>
        <c:axId val="501749183"/>
      </c:barChart>
      <c:catAx>
        <c:axId val="50175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49183"/>
        <c:crosses val="autoZero"/>
        <c:auto val="1"/>
        <c:lblAlgn val="ctr"/>
        <c:lblOffset val="100"/>
        <c:noMultiLvlLbl val="0"/>
      </c:catAx>
      <c:valAx>
        <c:axId val="50174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5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0</xdr:row>
      <xdr:rowOff>123825</xdr:rowOff>
    </xdr:from>
    <xdr:to>
      <xdr:col>26</xdr:col>
      <xdr:colOff>104775</xdr:colOff>
      <xdr:row>13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D4118E-6CCC-F9C1-AC6A-20D43CEAB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552450</xdr:colOff>
      <xdr:row>15</xdr:row>
      <xdr:rowOff>9524</xdr:rowOff>
    </xdr:from>
    <xdr:to>
      <xdr:col>26</xdr:col>
      <xdr:colOff>171450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A2BCA6-57B5-7242-BAC5-FE6C660F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552450</xdr:colOff>
      <xdr:row>28</xdr:row>
      <xdr:rowOff>142875</xdr:rowOff>
    </xdr:from>
    <xdr:to>
      <xdr:col>26</xdr:col>
      <xdr:colOff>190500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7C19EC-23A8-D49E-09FA-E76E569FB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14287</xdr:colOff>
      <xdr:row>8</xdr:row>
      <xdr:rowOff>80962</xdr:rowOff>
    </xdr:from>
    <xdr:to>
      <xdr:col>17</xdr:col>
      <xdr:colOff>738187</xdr:colOff>
      <xdr:row>23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D6D517-2B53-CA8F-A4D7-1C764F2BE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33337</xdr:colOff>
      <xdr:row>23</xdr:row>
      <xdr:rowOff>157162</xdr:rowOff>
    </xdr:from>
    <xdr:to>
      <xdr:col>17</xdr:col>
      <xdr:colOff>757237</xdr:colOff>
      <xdr:row>38</xdr:row>
      <xdr:rowOff>157162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9D9728-FCCA-6FCA-5882-6DFE4A3D0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33337</xdr:colOff>
      <xdr:row>39</xdr:row>
      <xdr:rowOff>157162</xdr:rowOff>
    </xdr:from>
    <xdr:to>
      <xdr:col>17</xdr:col>
      <xdr:colOff>757237</xdr:colOff>
      <xdr:row>56</xdr:row>
      <xdr:rowOff>147637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3F12F37-AC65-84B9-FFD2-540674BE1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topLeftCell="L1" workbookViewId="0">
      <selection activeCell="S19" sqref="S19"/>
    </sheetView>
  </sheetViews>
  <sheetFormatPr defaultColWidth="8.85546875" defaultRowHeight="12.75" x14ac:dyDescent="0.2"/>
  <cols>
    <col min="1" max="1" width="16" style="1" bestFit="1" customWidth="1"/>
    <col min="2" max="2" width="7.7109375" style="1" bestFit="1" customWidth="1"/>
    <col min="3" max="3" width="7.140625" style="1" bestFit="1" customWidth="1"/>
    <col min="4" max="4" width="8.140625" style="1" bestFit="1" customWidth="1"/>
    <col min="5" max="5" width="23" style="1" customWidth="1"/>
    <col min="6" max="6" width="20" style="1" customWidth="1"/>
    <col min="7" max="12" width="21.28515625" style="1" customWidth="1"/>
    <col min="13" max="13" width="16.42578125" style="1" bestFit="1" customWidth="1"/>
    <col min="14" max="14" width="8.85546875" style="1"/>
    <col min="15" max="15" width="23.85546875" style="1" customWidth="1"/>
    <col min="16" max="16" width="14.85546875" style="1" bestFit="1" customWidth="1"/>
    <col min="17" max="17" width="19" style="1" bestFit="1" customWidth="1"/>
    <col min="18" max="18" width="17.28515625" style="1" bestFit="1" customWidth="1"/>
    <col min="19" max="16384" width="8.85546875" style="1"/>
  </cols>
  <sheetData>
    <row r="1" spans="1:21" x14ac:dyDescent="0.2">
      <c r="A1" s="2" t="s">
        <v>21</v>
      </c>
    </row>
    <row r="2" spans="1:21" ht="13.5" thickBot="1" x14ac:dyDescent="0.25"/>
    <row r="3" spans="1:21" s="2" customFormat="1" ht="15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4"/>
      <c r="I3" s="1" t="s">
        <v>27</v>
      </c>
      <c r="J3" s="44" t="s">
        <v>31</v>
      </c>
      <c r="K3" s="44" t="s">
        <v>32</v>
      </c>
      <c r="L3" s="2" t="s">
        <v>33</v>
      </c>
      <c r="P3" s="14" t="s">
        <v>4</v>
      </c>
      <c r="Q3" s="15" t="s">
        <v>5</v>
      </c>
      <c r="R3" s="16" t="s">
        <v>6</v>
      </c>
      <c r="T3" s="34" t="s">
        <v>28</v>
      </c>
      <c r="U3" s="34" t="s">
        <v>30</v>
      </c>
    </row>
    <row r="4" spans="1:21" ht="16.5" thickTop="1" thickBot="1" x14ac:dyDescent="0.3">
      <c r="A4" s="1" t="s">
        <v>7</v>
      </c>
      <c r="B4" s="1" t="s">
        <v>9</v>
      </c>
      <c r="C4" s="1" t="s">
        <v>16</v>
      </c>
      <c r="D4" s="1" t="s">
        <v>18</v>
      </c>
      <c r="E4" s="1">
        <v>5</v>
      </c>
      <c r="F4" s="1">
        <v>4</v>
      </c>
      <c r="G4" s="1">
        <v>4</v>
      </c>
      <c r="H4" s="3" t="s">
        <v>4</v>
      </c>
      <c r="I4" s="37">
        <f>P$7</f>
        <v>0</v>
      </c>
      <c r="J4" s="37" cm="1">
        <f t="array" ref="J4:J10">FREQUENCY(E4:E55,I4:I9)</f>
        <v>0</v>
      </c>
      <c r="K4" s="39">
        <f>J4/J$11</f>
        <v>0</v>
      </c>
      <c r="L4" s="24">
        <f>K4</f>
        <v>0</v>
      </c>
      <c r="O4" s="41" t="s">
        <v>22</v>
      </c>
      <c r="P4" s="35">
        <f>MAX(E4:E55)</f>
        <v>5</v>
      </c>
      <c r="Q4" s="4">
        <f>MAX(F4:F55)</f>
        <v>5</v>
      </c>
      <c r="R4" s="18">
        <f>MAX(G4:G55)</f>
        <v>5</v>
      </c>
      <c r="T4" s="31">
        <v>0</v>
      </c>
      <c r="U4" s="32">
        <v>0</v>
      </c>
    </row>
    <row r="5" spans="1:21" ht="15.75" thickTop="1" x14ac:dyDescent="0.25">
      <c r="A5" s="1" t="s">
        <v>7</v>
      </c>
      <c r="B5" s="1" t="s">
        <v>9</v>
      </c>
      <c r="C5" s="1" t="s">
        <v>16</v>
      </c>
      <c r="D5" s="1" t="s">
        <v>18</v>
      </c>
      <c r="E5" s="1">
        <v>5</v>
      </c>
      <c r="F5" s="1">
        <v>4</v>
      </c>
      <c r="G5" s="1">
        <v>2</v>
      </c>
      <c r="I5" s="8">
        <f>I4+P$8</f>
        <v>1</v>
      </c>
      <c r="J5" s="17">
        <v>2</v>
      </c>
      <c r="K5" s="26">
        <f>J5/J$11</f>
        <v>3.8461538461538464E-2</v>
      </c>
      <c r="L5" s="24">
        <f>SUM(K4:K5)</f>
        <v>3.8461538461538464E-2</v>
      </c>
      <c r="O5" s="42" t="s">
        <v>23</v>
      </c>
      <c r="P5" s="35">
        <f>MIN(E4:E55)</f>
        <v>1</v>
      </c>
      <c r="Q5" s="4">
        <f>MIN(F4:F55)</f>
        <v>1</v>
      </c>
      <c r="R5" s="18">
        <f>MIN(G4:G55)</f>
        <v>1</v>
      </c>
      <c r="T5" s="31">
        <v>1</v>
      </c>
      <c r="U5" s="32">
        <v>2</v>
      </c>
    </row>
    <row r="6" spans="1:21" ht="15" x14ac:dyDescent="0.25">
      <c r="A6" s="1" t="s">
        <v>7</v>
      </c>
      <c r="B6" s="1" t="s">
        <v>9</v>
      </c>
      <c r="C6" s="1" t="s">
        <v>16</v>
      </c>
      <c r="D6" s="1" t="s">
        <v>17</v>
      </c>
      <c r="E6" s="1">
        <v>4</v>
      </c>
      <c r="F6" s="1">
        <v>4</v>
      </c>
      <c r="G6" s="1">
        <v>4</v>
      </c>
      <c r="I6" s="8">
        <f>I5+P$8</f>
        <v>2</v>
      </c>
      <c r="J6" s="17">
        <v>8</v>
      </c>
      <c r="K6" s="26">
        <f>J6/J$11</f>
        <v>0.15384615384615385</v>
      </c>
      <c r="L6" s="24">
        <f>SUM(K4:K6)</f>
        <v>0.19230769230769232</v>
      </c>
      <c r="O6" s="42" t="s">
        <v>24</v>
      </c>
      <c r="P6" s="35">
        <v>5</v>
      </c>
      <c r="Q6" s="4">
        <v>5</v>
      </c>
      <c r="R6" s="18">
        <v>5</v>
      </c>
      <c r="T6" s="31">
        <v>2</v>
      </c>
      <c r="U6" s="32">
        <v>8</v>
      </c>
    </row>
    <row r="7" spans="1:21" ht="15" x14ac:dyDescent="0.25">
      <c r="A7" s="1" t="s">
        <v>7</v>
      </c>
      <c r="B7" s="1" t="s">
        <v>9</v>
      </c>
      <c r="C7" s="1" t="s">
        <v>16</v>
      </c>
      <c r="D7" s="1" t="s">
        <v>19</v>
      </c>
      <c r="E7" s="1">
        <v>2</v>
      </c>
      <c r="F7" s="1">
        <v>3</v>
      </c>
      <c r="G7" s="1">
        <v>3</v>
      </c>
      <c r="I7" s="8">
        <f>I6+P$8</f>
        <v>3</v>
      </c>
      <c r="J7" s="17">
        <v>20</v>
      </c>
      <c r="K7" s="26">
        <f>J7/J$11</f>
        <v>0.38461538461538464</v>
      </c>
      <c r="L7" s="24">
        <f>SUM(K4:K7)</f>
        <v>0.57692307692307698</v>
      </c>
      <c r="O7" s="42" t="s">
        <v>25</v>
      </c>
      <c r="P7" s="35">
        <v>0</v>
      </c>
      <c r="Q7" s="4">
        <v>0</v>
      </c>
      <c r="R7" s="18">
        <v>0</v>
      </c>
      <c r="T7" s="31">
        <v>3</v>
      </c>
      <c r="U7" s="32">
        <v>20</v>
      </c>
    </row>
    <row r="8" spans="1:21" ht="15.75" thickBot="1" x14ac:dyDescent="0.3">
      <c r="A8" s="1" t="s">
        <v>7</v>
      </c>
      <c r="B8" s="1" t="s">
        <v>9</v>
      </c>
      <c r="C8" s="1" t="s">
        <v>16</v>
      </c>
      <c r="D8" s="1" t="s">
        <v>19</v>
      </c>
      <c r="E8" s="1">
        <v>5</v>
      </c>
      <c r="F8" s="1">
        <v>5</v>
      </c>
      <c r="G8" s="1">
        <v>2</v>
      </c>
      <c r="I8" s="8">
        <f>I7+P$8</f>
        <v>4</v>
      </c>
      <c r="J8" s="17">
        <v>16</v>
      </c>
      <c r="K8" s="26">
        <f>J8/J$11</f>
        <v>0.30769230769230771</v>
      </c>
      <c r="L8" s="24">
        <f>SUM(K4:K8)</f>
        <v>0.88461538461538469</v>
      </c>
      <c r="O8" s="43" t="s">
        <v>26</v>
      </c>
      <c r="P8" s="36">
        <f>P6/5</f>
        <v>1</v>
      </c>
      <c r="Q8" s="11">
        <f t="shared" ref="Q8:R8" si="0">Q6/5</f>
        <v>1</v>
      </c>
      <c r="R8" s="12">
        <f t="shared" si="0"/>
        <v>1</v>
      </c>
      <c r="T8" s="31">
        <v>4</v>
      </c>
      <c r="U8" s="32">
        <v>16</v>
      </c>
    </row>
    <row r="9" spans="1:21" ht="15.75" thickBot="1" x14ac:dyDescent="0.3">
      <c r="A9" s="1" t="s">
        <v>7</v>
      </c>
      <c r="B9" s="1" t="s">
        <v>9</v>
      </c>
      <c r="C9" s="1" t="s">
        <v>16</v>
      </c>
      <c r="D9" s="1" t="s">
        <v>19</v>
      </c>
      <c r="E9" s="1">
        <v>4</v>
      </c>
      <c r="F9" s="1">
        <v>3</v>
      </c>
      <c r="G9" s="1">
        <v>5</v>
      </c>
      <c r="I9" s="10">
        <f>I8+P$8</f>
        <v>5</v>
      </c>
      <c r="J9" s="17">
        <v>6</v>
      </c>
      <c r="K9" s="26">
        <f>J9/J$11</f>
        <v>0.11538461538461539</v>
      </c>
      <c r="L9" s="24">
        <f>SUM(K4:K9)</f>
        <v>1</v>
      </c>
      <c r="T9" s="31">
        <v>5</v>
      </c>
      <c r="U9" s="32">
        <v>6</v>
      </c>
    </row>
    <row r="10" spans="1:21" ht="15.75" thickBot="1" x14ac:dyDescent="0.3">
      <c r="A10" s="1" t="s">
        <v>7</v>
      </c>
      <c r="B10" s="1" t="s">
        <v>9</v>
      </c>
      <c r="C10" s="1" t="s">
        <v>16</v>
      </c>
      <c r="D10" s="1" t="s">
        <v>19</v>
      </c>
      <c r="E10" s="1">
        <v>3</v>
      </c>
      <c r="F10" s="1">
        <v>4</v>
      </c>
      <c r="G10" s="1">
        <v>4</v>
      </c>
      <c r="J10" s="19">
        <v>0</v>
      </c>
      <c r="K10" s="27">
        <f>J10/J$11</f>
        <v>0</v>
      </c>
      <c r="L10" s="4"/>
      <c r="N10" s="13"/>
      <c r="O10" s="13"/>
      <c r="P10" s="13"/>
      <c r="T10" s="33" t="s">
        <v>29</v>
      </c>
      <c r="U10" s="33">
        <v>0</v>
      </c>
    </row>
    <row r="11" spans="1:21" ht="13.5" thickBot="1" x14ac:dyDescent="0.25">
      <c r="A11" s="1" t="s">
        <v>8</v>
      </c>
      <c r="B11" s="1" t="s">
        <v>9</v>
      </c>
      <c r="C11" s="1" t="s">
        <v>16</v>
      </c>
      <c r="D11" s="1" t="s">
        <v>19</v>
      </c>
      <c r="E11" s="1">
        <v>3</v>
      </c>
      <c r="F11" s="1">
        <v>2</v>
      </c>
      <c r="G11" s="1">
        <v>3</v>
      </c>
      <c r="J11" s="38">
        <f>SUM(_xlfn.ANCHORARRAY(J4))</f>
        <v>52</v>
      </c>
      <c r="K11" s="40">
        <f>SUM(K4:K10)</f>
        <v>1</v>
      </c>
      <c r="N11" s="13"/>
      <c r="O11" s="44"/>
      <c r="P11" s="13"/>
    </row>
    <row r="12" spans="1:21" x14ac:dyDescent="0.2">
      <c r="A12" s="1" t="s">
        <v>8</v>
      </c>
      <c r="B12" s="1" t="s">
        <v>9</v>
      </c>
      <c r="C12" s="1" t="s">
        <v>16</v>
      </c>
      <c r="D12" s="1" t="s">
        <v>19</v>
      </c>
      <c r="E12" s="1">
        <v>4</v>
      </c>
      <c r="F12" s="1">
        <v>3</v>
      </c>
      <c r="G12" s="1">
        <v>4</v>
      </c>
      <c r="N12" s="13"/>
      <c r="O12" s="44"/>
      <c r="P12" s="13"/>
    </row>
    <row r="13" spans="1:21" ht="13.5" thickBot="1" x14ac:dyDescent="0.25">
      <c r="A13" s="1" t="s">
        <v>7</v>
      </c>
      <c r="B13" s="1" t="s">
        <v>9</v>
      </c>
      <c r="C13" s="1" t="s">
        <v>16</v>
      </c>
      <c r="D13" s="1" t="s">
        <v>19</v>
      </c>
      <c r="E13" s="1">
        <v>3</v>
      </c>
      <c r="F13" s="1">
        <v>3</v>
      </c>
      <c r="G13" s="1">
        <v>1</v>
      </c>
      <c r="I13" s="1" t="s">
        <v>27</v>
      </c>
      <c r="J13" s="44" t="s">
        <v>31</v>
      </c>
      <c r="K13" s="44" t="s">
        <v>32</v>
      </c>
      <c r="L13" s="2" t="s">
        <v>33</v>
      </c>
      <c r="N13" s="13"/>
      <c r="O13" s="44"/>
      <c r="P13" s="13"/>
    </row>
    <row r="14" spans="1:21" ht="13.5" thickBot="1" x14ac:dyDescent="0.25">
      <c r="A14" s="1" t="s">
        <v>7</v>
      </c>
      <c r="B14" s="1" t="s">
        <v>10</v>
      </c>
      <c r="C14" s="1" t="s">
        <v>16</v>
      </c>
      <c r="D14" s="1" t="s">
        <v>17</v>
      </c>
      <c r="E14" s="1">
        <v>1</v>
      </c>
      <c r="F14" s="1">
        <v>2</v>
      </c>
      <c r="G14" s="1">
        <v>4</v>
      </c>
      <c r="H14" s="3" t="s">
        <v>5</v>
      </c>
      <c r="I14" s="6">
        <f>Q$7</f>
        <v>0</v>
      </c>
      <c r="J14" s="6" cm="1">
        <f t="array" ref="J14:J20">FREQUENCY(F4:F55,I14:I19)</f>
        <v>0</v>
      </c>
      <c r="K14" s="25">
        <f>J14/J$21</f>
        <v>0</v>
      </c>
      <c r="L14" s="24">
        <f>K14</f>
        <v>0</v>
      </c>
      <c r="N14" s="13"/>
      <c r="O14" s="44"/>
      <c r="P14" s="13"/>
    </row>
    <row r="15" spans="1:21" ht="13.5" thickTop="1" x14ac:dyDescent="0.2">
      <c r="A15" s="1" t="s">
        <v>7</v>
      </c>
      <c r="B15" s="1" t="s">
        <v>11</v>
      </c>
      <c r="C15" s="1" t="s">
        <v>16</v>
      </c>
      <c r="D15" s="1" t="s">
        <v>19</v>
      </c>
      <c r="E15" s="1">
        <v>3</v>
      </c>
      <c r="F15" s="1">
        <v>5</v>
      </c>
      <c r="G15" s="1">
        <v>4</v>
      </c>
      <c r="I15" s="5">
        <f>I14+Q$8</f>
        <v>1</v>
      </c>
      <c r="J15" s="4">
        <v>1</v>
      </c>
      <c r="K15" s="24">
        <f>J15/J$21</f>
        <v>1.9230769230769232E-2</v>
      </c>
      <c r="L15" s="24">
        <f>SUM(K14:K15)</f>
        <v>1.9230769230769232E-2</v>
      </c>
      <c r="N15" s="13"/>
      <c r="O15" s="44"/>
      <c r="P15" s="13"/>
    </row>
    <row r="16" spans="1:21" ht="13.5" thickBot="1" x14ac:dyDescent="0.25">
      <c r="A16" s="1" t="s">
        <v>7</v>
      </c>
      <c r="B16" s="1" t="s">
        <v>11</v>
      </c>
      <c r="C16" s="1" t="s">
        <v>16</v>
      </c>
      <c r="D16" s="1" t="s">
        <v>19</v>
      </c>
      <c r="E16" s="1">
        <v>3</v>
      </c>
      <c r="F16" s="1">
        <v>5</v>
      </c>
      <c r="G16" s="1">
        <v>3</v>
      </c>
      <c r="I16" s="5">
        <f>I15+Q$8</f>
        <v>2</v>
      </c>
      <c r="J16" s="4">
        <v>6</v>
      </c>
      <c r="K16" s="24">
        <f>J16/J$21</f>
        <v>0.11538461538461539</v>
      </c>
      <c r="L16" s="24">
        <f>SUM(K14:K16)</f>
        <v>0.13461538461538464</v>
      </c>
      <c r="N16" s="13"/>
      <c r="O16" s="44"/>
      <c r="P16" s="13"/>
    </row>
    <row r="17" spans="1:21" ht="15" x14ac:dyDescent="0.25">
      <c r="A17" s="1" t="s">
        <v>8</v>
      </c>
      <c r="B17" s="1" t="s">
        <v>11</v>
      </c>
      <c r="C17" s="1" t="s">
        <v>16</v>
      </c>
      <c r="D17" s="1" t="s">
        <v>17</v>
      </c>
      <c r="E17" s="1">
        <v>2</v>
      </c>
      <c r="F17" s="1">
        <v>5</v>
      </c>
      <c r="G17" s="1">
        <v>4</v>
      </c>
      <c r="I17" s="5">
        <f>I16+Q$8</f>
        <v>3</v>
      </c>
      <c r="J17" s="4">
        <v>23</v>
      </c>
      <c r="K17" s="24">
        <f>J17/J$21</f>
        <v>0.44230769230769229</v>
      </c>
      <c r="L17" s="24">
        <f>SUM(K14:K17)</f>
        <v>0.57692307692307687</v>
      </c>
      <c r="N17" s="13"/>
      <c r="O17" s="44"/>
      <c r="P17" s="45"/>
      <c r="T17" s="34" t="s">
        <v>28</v>
      </c>
      <c r="U17" s="34" t="s">
        <v>30</v>
      </c>
    </row>
    <row r="18" spans="1:21" ht="15" x14ac:dyDescent="0.25">
      <c r="A18" s="1" t="s">
        <v>8</v>
      </c>
      <c r="B18" s="1" t="s">
        <v>11</v>
      </c>
      <c r="C18" s="1" t="s">
        <v>16</v>
      </c>
      <c r="D18" s="1" t="s">
        <v>17</v>
      </c>
      <c r="E18" s="1">
        <v>3</v>
      </c>
      <c r="F18" s="1">
        <v>5</v>
      </c>
      <c r="G18" s="1">
        <v>4</v>
      </c>
      <c r="I18" s="5">
        <f>I17+Q$8</f>
        <v>4</v>
      </c>
      <c r="J18" s="4">
        <v>14</v>
      </c>
      <c r="K18" s="24">
        <f>J18/J$21</f>
        <v>0.26923076923076922</v>
      </c>
      <c r="L18" s="24">
        <f>SUM(K14:K18)</f>
        <v>0.84615384615384603</v>
      </c>
      <c r="N18" s="13"/>
      <c r="O18" s="44"/>
      <c r="P18" s="44"/>
      <c r="T18" s="31">
        <v>0</v>
      </c>
      <c r="U18" s="32">
        <v>0</v>
      </c>
    </row>
    <row r="19" spans="1:21" ht="15.75" thickBot="1" x14ac:dyDescent="0.3">
      <c r="A19" s="1" t="s">
        <v>7</v>
      </c>
      <c r="B19" s="1" t="s">
        <v>13</v>
      </c>
      <c r="C19" s="1" t="s">
        <v>16</v>
      </c>
      <c r="D19" s="1" t="s">
        <v>17</v>
      </c>
      <c r="E19" s="1">
        <v>4</v>
      </c>
      <c r="F19" s="1">
        <v>3</v>
      </c>
      <c r="G19" s="1">
        <v>3</v>
      </c>
      <c r="I19" s="11">
        <f>I18+Q$8</f>
        <v>5</v>
      </c>
      <c r="J19" s="4">
        <v>8</v>
      </c>
      <c r="K19" s="24">
        <f>J19/J$21</f>
        <v>0.15384615384615385</v>
      </c>
      <c r="L19" s="24">
        <f>SUM(K14:K19)</f>
        <v>0.99999999999999989</v>
      </c>
      <c r="N19" s="13"/>
      <c r="O19" s="44"/>
      <c r="P19" s="13"/>
      <c r="T19" s="31">
        <v>1</v>
      </c>
      <c r="U19" s="32">
        <v>1</v>
      </c>
    </row>
    <row r="20" spans="1:21" ht="15.75" thickBot="1" x14ac:dyDescent="0.3">
      <c r="A20" s="1" t="s">
        <v>8</v>
      </c>
      <c r="B20" s="1" t="s">
        <v>13</v>
      </c>
      <c r="C20" s="1" t="s">
        <v>16</v>
      </c>
      <c r="D20" s="1" t="s">
        <v>19</v>
      </c>
      <c r="E20" s="1">
        <v>4</v>
      </c>
      <c r="F20" s="1">
        <v>3</v>
      </c>
      <c r="G20" s="1">
        <v>2</v>
      </c>
      <c r="J20" s="20">
        <v>0</v>
      </c>
      <c r="K20" s="28">
        <f>J20/J$21</f>
        <v>0</v>
      </c>
      <c r="L20" s="4"/>
      <c r="N20" s="13"/>
      <c r="O20" s="44"/>
      <c r="P20" s="13"/>
      <c r="T20" s="31">
        <v>2</v>
      </c>
      <c r="U20" s="32">
        <v>6</v>
      </c>
    </row>
    <row r="21" spans="1:21" ht="15.75" thickBot="1" x14ac:dyDescent="0.3">
      <c r="A21" s="1" t="s">
        <v>7</v>
      </c>
      <c r="B21" s="1" t="s">
        <v>13</v>
      </c>
      <c r="C21" s="1" t="s">
        <v>16</v>
      </c>
      <c r="D21" s="1" t="s">
        <v>19</v>
      </c>
      <c r="E21" s="1">
        <v>5</v>
      </c>
      <c r="F21" s="1">
        <v>5</v>
      </c>
      <c r="G21" s="1">
        <v>5</v>
      </c>
      <c r="J21" s="22">
        <f>SUM(_xlfn.ANCHORARRAY(J14))</f>
        <v>52</v>
      </c>
      <c r="K21" s="29">
        <f>SUM(K14:K20)</f>
        <v>0.99999999999999989</v>
      </c>
      <c r="N21" s="13"/>
      <c r="O21" s="44"/>
      <c r="P21" s="13"/>
      <c r="T21" s="31">
        <v>3</v>
      </c>
      <c r="U21" s="32">
        <v>23</v>
      </c>
    </row>
    <row r="22" spans="1:21" ht="15" x14ac:dyDescent="0.25">
      <c r="A22" s="1" t="s">
        <v>8</v>
      </c>
      <c r="B22" s="1" t="s">
        <v>13</v>
      </c>
      <c r="C22" s="1" t="s">
        <v>16</v>
      </c>
      <c r="D22" s="1" t="s">
        <v>17</v>
      </c>
      <c r="E22" s="1">
        <v>3</v>
      </c>
      <c r="F22" s="1">
        <v>3</v>
      </c>
      <c r="G22" s="1">
        <v>3</v>
      </c>
      <c r="N22" s="13"/>
      <c r="O22" s="44"/>
      <c r="P22" s="13"/>
      <c r="T22" s="31">
        <v>4</v>
      </c>
      <c r="U22" s="32">
        <v>14</v>
      </c>
    </row>
    <row r="23" spans="1:21" ht="15.75" thickBot="1" x14ac:dyDescent="0.3">
      <c r="A23" s="1" t="s">
        <v>7</v>
      </c>
      <c r="B23" s="1" t="s">
        <v>13</v>
      </c>
      <c r="C23" s="1" t="s">
        <v>16</v>
      </c>
      <c r="D23" s="1" t="s">
        <v>19</v>
      </c>
      <c r="E23" s="1">
        <v>4</v>
      </c>
      <c r="F23" s="1">
        <v>4</v>
      </c>
      <c r="G23" s="1">
        <v>2</v>
      </c>
      <c r="I23" s="1" t="s">
        <v>27</v>
      </c>
      <c r="J23" s="44" t="s">
        <v>31</v>
      </c>
      <c r="K23" s="44" t="s">
        <v>32</v>
      </c>
      <c r="L23" s="2" t="s">
        <v>33</v>
      </c>
      <c r="N23" s="13"/>
      <c r="O23" s="44"/>
      <c r="P23" s="13"/>
      <c r="T23" s="31">
        <v>5</v>
      </c>
      <c r="U23" s="32">
        <v>8</v>
      </c>
    </row>
    <row r="24" spans="1:21" ht="15.75" thickBot="1" x14ac:dyDescent="0.3">
      <c r="A24" s="1" t="s">
        <v>8</v>
      </c>
      <c r="B24" s="1" t="s">
        <v>13</v>
      </c>
      <c r="C24" s="1" t="s">
        <v>16</v>
      </c>
      <c r="D24" s="1" t="s">
        <v>19</v>
      </c>
      <c r="E24" s="1">
        <v>4</v>
      </c>
      <c r="F24" s="1">
        <v>5</v>
      </c>
      <c r="G24" s="1">
        <v>3</v>
      </c>
      <c r="H24" s="3" t="s">
        <v>6</v>
      </c>
      <c r="I24" s="7">
        <f>R$7</f>
        <v>0</v>
      </c>
      <c r="J24" s="7" cm="1">
        <f t="array" ref="J24:J30">FREQUENCY(G4:G55,I24:I29)</f>
        <v>0</v>
      </c>
      <c r="K24" s="47">
        <f>J24/J$31</f>
        <v>0</v>
      </c>
      <c r="L24" s="24">
        <f>K24</f>
        <v>0</v>
      </c>
      <c r="N24" s="13"/>
      <c r="O24" s="44"/>
      <c r="P24" s="13"/>
      <c r="T24" s="33" t="s">
        <v>29</v>
      </c>
      <c r="U24" s="33">
        <v>0</v>
      </c>
    </row>
    <row r="25" spans="1:21" ht="13.5" thickTop="1" x14ac:dyDescent="0.2">
      <c r="A25" s="1" t="s">
        <v>7</v>
      </c>
      <c r="B25" s="1" t="s">
        <v>9</v>
      </c>
      <c r="C25" s="1" t="s">
        <v>15</v>
      </c>
      <c r="D25" s="1" t="s">
        <v>17</v>
      </c>
      <c r="E25" s="1">
        <v>5</v>
      </c>
      <c r="F25" s="1">
        <v>4</v>
      </c>
      <c r="G25" s="1">
        <v>5</v>
      </c>
      <c r="I25" s="9">
        <f>I24+R$8</f>
        <v>1</v>
      </c>
      <c r="J25" s="18">
        <v>3</v>
      </c>
      <c r="K25" s="48">
        <f>J25/J$31</f>
        <v>5.7692307692307696E-2</v>
      </c>
      <c r="L25" s="24">
        <f>SUM(K24:K25)</f>
        <v>5.7692307692307696E-2</v>
      </c>
      <c r="N25" s="13"/>
      <c r="O25" s="44"/>
      <c r="P25" s="13"/>
    </row>
    <row r="26" spans="1:21" x14ac:dyDescent="0.2">
      <c r="A26" s="1" t="s">
        <v>7</v>
      </c>
      <c r="B26" s="1" t="s">
        <v>9</v>
      </c>
      <c r="C26" s="1" t="s">
        <v>15</v>
      </c>
      <c r="D26" s="1" t="s">
        <v>19</v>
      </c>
      <c r="E26" s="1">
        <v>2</v>
      </c>
      <c r="F26" s="1">
        <v>1</v>
      </c>
      <c r="G26" s="1">
        <v>3</v>
      </c>
      <c r="I26" s="9">
        <f>I25+R$8</f>
        <v>2</v>
      </c>
      <c r="J26" s="18">
        <v>6</v>
      </c>
      <c r="K26" s="48">
        <f>J26/J$31</f>
        <v>0.11538461538461539</v>
      </c>
      <c r="L26" s="24">
        <f>SUM(K24:K26)</f>
        <v>0.17307692307692307</v>
      </c>
      <c r="N26" s="13"/>
      <c r="O26" s="46"/>
      <c r="P26" s="13"/>
    </row>
    <row r="27" spans="1:21" x14ac:dyDescent="0.2">
      <c r="A27" s="1" t="s">
        <v>7</v>
      </c>
      <c r="B27" s="1" t="s">
        <v>9</v>
      </c>
      <c r="C27" s="1" t="s">
        <v>15</v>
      </c>
      <c r="D27" s="1" t="s">
        <v>17</v>
      </c>
      <c r="E27" s="1">
        <v>2</v>
      </c>
      <c r="F27" s="1">
        <v>4</v>
      </c>
      <c r="G27" s="1">
        <v>3</v>
      </c>
      <c r="I27" s="9">
        <f>I26+R$8</f>
        <v>3</v>
      </c>
      <c r="J27" s="18">
        <v>23</v>
      </c>
      <c r="K27" s="48">
        <f>J27/J$31</f>
        <v>0.44230769230769229</v>
      </c>
      <c r="L27" s="24">
        <f>SUM(K24:K27)</f>
        <v>0.61538461538461542</v>
      </c>
      <c r="N27" s="13"/>
      <c r="O27" s="44"/>
      <c r="P27" s="13"/>
    </row>
    <row r="28" spans="1:21" x14ac:dyDescent="0.2">
      <c r="A28" s="1" t="s">
        <v>8</v>
      </c>
      <c r="B28" s="1" t="s">
        <v>9</v>
      </c>
      <c r="C28" s="1" t="s">
        <v>15</v>
      </c>
      <c r="D28" s="1" t="s">
        <v>19</v>
      </c>
      <c r="E28" s="1">
        <v>3</v>
      </c>
      <c r="F28" s="1">
        <v>3</v>
      </c>
      <c r="G28" s="1">
        <v>3</v>
      </c>
      <c r="I28" s="9">
        <f>I27+R$8</f>
        <v>4</v>
      </c>
      <c r="J28" s="18">
        <v>16</v>
      </c>
      <c r="K28" s="48">
        <f>J28/J$31</f>
        <v>0.30769230769230771</v>
      </c>
      <c r="L28" s="24">
        <f>SUM(K24:K28)</f>
        <v>0.92307692307692313</v>
      </c>
      <c r="N28" s="13"/>
      <c r="O28" s="44"/>
      <c r="P28" s="13"/>
    </row>
    <row r="29" spans="1:21" ht="13.5" thickBot="1" x14ac:dyDescent="0.25">
      <c r="A29" s="1" t="s">
        <v>7</v>
      </c>
      <c r="B29" s="1" t="s">
        <v>9</v>
      </c>
      <c r="C29" s="1" t="s">
        <v>15</v>
      </c>
      <c r="D29" s="1" t="s">
        <v>17</v>
      </c>
      <c r="E29" s="1">
        <v>5</v>
      </c>
      <c r="F29" s="1">
        <v>5</v>
      </c>
      <c r="G29" s="1">
        <v>3</v>
      </c>
      <c r="I29" s="12">
        <f>I28+R$8</f>
        <v>5</v>
      </c>
      <c r="J29" s="18">
        <v>4</v>
      </c>
      <c r="K29" s="48">
        <f>J29/J$31</f>
        <v>7.6923076923076927E-2</v>
      </c>
      <c r="L29" s="24">
        <f>SUM(K24:K29)</f>
        <v>1</v>
      </c>
      <c r="N29" s="13"/>
      <c r="O29" s="44"/>
      <c r="P29" s="13"/>
    </row>
    <row r="30" spans="1:21" ht="15.75" thickBot="1" x14ac:dyDescent="0.3">
      <c r="A30" s="1" t="s">
        <v>8</v>
      </c>
      <c r="B30" s="1" t="s">
        <v>9</v>
      </c>
      <c r="C30" s="1" t="s">
        <v>15</v>
      </c>
      <c r="D30" s="1" t="s">
        <v>17</v>
      </c>
      <c r="E30" s="1">
        <v>4</v>
      </c>
      <c r="F30" s="1">
        <v>3</v>
      </c>
      <c r="G30" s="1">
        <v>3</v>
      </c>
      <c r="J30" s="21">
        <v>0</v>
      </c>
      <c r="K30" s="49">
        <f>J30/J$31</f>
        <v>0</v>
      </c>
      <c r="L30" s="4"/>
      <c r="N30" s="13"/>
      <c r="O30" s="44"/>
      <c r="P30" s="13"/>
      <c r="T30" s="34" t="s">
        <v>28</v>
      </c>
      <c r="U30" s="34" t="s">
        <v>30</v>
      </c>
    </row>
    <row r="31" spans="1:21" ht="15.75" thickBot="1" x14ac:dyDescent="0.3">
      <c r="A31" s="1" t="s">
        <v>7</v>
      </c>
      <c r="B31" s="1" t="s">
        <v>9</v>
      </c>
      <c r="C31" s="1" t="s">
        <v>15</v>
      </c>
      <c r="D31" s="1" t="s">
        <v>17</v>
      </c>
      <c r="E31" s="1">
        <v>4</v>
      </c>
      <c r="F31" s="1">
        <v>2</v>
      </c>
      <c r="G31" s="1">
        <v>4</v>
      </c>
      <c r="J31" s="23">
        <f>SUM(_xlfn.ANCHORARRAY(J24))</f>
        <v>52</v>
      </c>
      <c r="K31" s="30">
        <f>SUM(K24:K30)</f>
        <v>1</v>
      </c>
      <c r="N31" s="13"/>
      <c r="O31" s="44"/>
      <c r="P31" s="13"/>
      <c r="T31" s="31">
        <v>0</v>
      </c>
      <c r="U31" s="32">
        <v>0</v>
      </c>
    </row>
    <row r="32" spans="1:21" ht="15" x14ac:dyDescent="0.25">
      <c r="A32" s="1" t="s">
        <v>8</v>
      </c>
      <c r="B32" s="1" t="s">
        <v>9</v>
      </c>
      <c r="C32" s="1" t="s">
        <v>15</v>
      </c>
      <c r="D32" s="1" t="s">
        <v>19</v>
      </c>
      <c r="E32" s="1">
        <v>2</v>
      </c>
      <c r="F32" s="1">
        <v>4</v>
      </c>
      <c r="G32" s="1">
        <v>1</v>
      </c>
      <c r="N32" s="13"/>
      <c r="O32" s="44"/>
      <c r="P32" s="13"/>
      <c r="T32" s="31">
        <v>1</v>
      </c>
      <c r="U32" s="32">
        <v>3</v>
      </c>
    </row>
    <row r="33" spans="1:21" ht="15" x14ac:dyDescent="0.25">
      <c r="A33" s="1" t="s">
        <v>8</v>
      </c>
      <c r="B33" s="1" t="s">
        <v>9</v>
      </c>
      <c r="C33" s="1" t="s">
        <v>15</v>
      </c>
      <c r="D33" s="1" t="s">
        <v>17</v>
      </c>
      <c r="E33" s="1">
        <v>2</v>
      </c>
      <c r="F33" s="1">
        <v>4</v>
      </c>
      <c r="G33" s="1">
        <v>3</v>
      </c>
      <c r="N33" s="13"/>
      <c r="O33" s="44"/>
      <c r="P33" s="13"/>
      <c r="T33" s="31">
        <v>2</v>
      </c>
      <c r="U33" s="32">
        <v>6</v>
      </c>
    </row>
    <row r="34" spans="1:21" ht="15" x14ac:dyDescent="0.25">
      <c r="A34" s="1" t="s">
        <v>7</v>
      </c>
      <c r="B34" s="1" t="s">
        <v>9</v>
      </c>
      <c r="C34" s="1" t="s">
        <v>15</v>
      </c>
      <c r="D34" s="1" t="s">
        <v>17</v>
      </c>
      <c r="E34" s="1">
        <v>3</v>
      </c>
      <c r="F34" s="1">
        <v>3</v>
      </c>
      <c r="G34" s="1">
        <v>4</v>
      </c>
      <c r="N34" s="13"/>
      <c r="O34" s="44"/>
      <c r="P34" s="13"/>
      <c r="T34" s="31">
        <v>3</v>
      </c>
      <c r="U34" s="32">
        <v>23</v>
      </c>
    </row>
    <row r="35" spans="1:21" ht="15" x14ac:dyDescent="0.25">
      <c r="A35" s="1" t="s">
        <v>8</v>
      </c>
      <c r="B35" s="1" t="s">
        <v>9</v>
      </c>
      <c r="C35" s="1" t="s">
        <v>15</v>
      </c>
      <c r="D35" s="1" t="s">
        <v>19</v>
      </c>
      <c r="E35" s="1">
        <v>3</v>
      </c>
      <c r="F35" s="1">
        <v>2</v>
      </c>
      <c r="G35" s="1">
        <v>3</v>
      </c>
      <c r="N35" s="13"/>
      <c r="O35" s="46"/>
      <c r="P35" s="13"/>
      <c r="T35" s="31">
        <v>4</v>
      </c>
      <c r="U35" s="32">
        <v>16</v>
      </c>
    </row>
    <row r="36" spans="1:21" ht="15" x14ac:dyDescent="0.25">
      <c r="A36" s="1" t="s">
        <v>7</v>
      </c>
      <c r="B36" s="1" t="s">
        <v>9</v>
      </c>
      <c r="C36" s="1" t="s">
        <v>15</v>
      </c>
      <c r="D36" s="1" t="s">
        <v>19</v>
      </c>
      <c r="E36" s="1">
        <v>4</v>
      </c>
      <c r="F36" s="1">
        <v>3</v>
      </c>
      <c r="G36" s="1">
        <v>3</v>
      </c>
      <c r="N36" s="13"/>
      <c r="O36" s="13"/>
      <c r="P36" s="13"/>
      <c r="T36" s="31">
        <v>5</v>
      </c>
      <c r="U36" s="32">
        <v>4</v>
      </c>
    </row>
    <row r="37" spans="1:21" ht="15.75" thickBot="1" x14ac:dyDescent="0.3">
      <c r="A37" s="1" t="s">
        <v>8</v>
      </c>
      <c r="B37" s="1" t="s">
        <v>9</v>
      </c>
      <c r="C37" s="1" t="s">
        <v>15</v>
      </c>
      <c r="D37" s="1" t="s">
        <v>20</v>
      </c>
      <c r="E37" s="1">
        <v>4</v>
      </c>
      <c r="F37" s="1">
        <v>2</v>
      </c>
      <c r="G37" s="1">
        <v>3</v>
      </c>
      <c r="N37" s="13"/>
      <c r="O37" s="13"/>
      <c r="P37" s="13"/>
      <c r="T37" s="33" t="s">
        <v>29</v>
      </c>
      <c r="U37" s="33">
        <v>0</v>
      </c>
    </row>
    <row r="38" spans="1:21" x14ac:dyDescent="0.2">
      <c r="A38" s="1" t="s">
        <v>7</v>
      </c>
      <c r="B38" s="1" t="s">
        <v>10</v>
      </c>
      <c r="C38" s="1" t="s">
        <v>15</v>
      </c>
      <c r="D38" s="1" t="s">
        <v>17</v>
      </c>
      <c r="E38" s="1">
        <v>3</v>
      </c>
      <c r="F38" s="1">
        <v>3</v>
      </c>
      <c r="G38" s="1">
        <v>3</v>
      </c>
      <c r="N38" s="13"/>
      <c r="O38" s="13"/>
      <c r="P38" s="13"/>
    </row>
    <row r="39" spans="1:21" x14ac:dyDescent="0.2">
      <c r="A39" s="1" t="s">
        <v>8</v>
      </c>
      <c r="B39" s="1" t="s">
        <v>10</v>
      </c>
      <c r="C39" s="1" t="s">
        <v>15</v>
      </c>
      <c r="D39" s="1" t="s">
        <v>17</v>
      </c>
      <c r="E39" s="1">
        <v>2</v>
      </c>
      <c r="F39" s="1">
        <v>3</v>
      </c>
      <c r="G39" s="1">
        <v>3</v>
      </c>
      <c r="N39" s="13"/>
      <c r="O39" s="13"/>
      <c r="P39" s="13"/>
    </row>
    <row r="40" spans="1:21" x14ac:dyDescent="0.2">
      <c r="A40" s="1" t="s">
        <v>7</v>
      </c>
      <c r="B40" s="1" t="s">
        <v>10</v>
      </c>
      <c r="C40" s="1" t="s">
        <v>15</v>
      </c>
      <c r="D40" s="1" t="s">
        <v>17</v>
      </c>
      <c r="E40" s="1">
        <v>4</v>
      </c>
      <c r="F40" s="1">
        <v>3</v>
      </c>
      <c r="G40" s="1">
        <v>4</v>
      </c>
      <c r="N40" s="13"/>
      <c r="O40" s="13"/>
      <c r="P40" s="13"/>
    </row>
    <row r="41" spans="1:21" x14ac:dyDescent="0.2">
      <c r="A41" s="1" t="s">
        <v>7</v>
      </c>
      <c r="B41" s="1" t="s">
        <v>11</v>
      </c>
      <c r="C41" s="1" t="s">
        <v>15</v>
      </c>
      <c r="D41" s="1" t="s">
        <v>17</v>
      </c>
      <c r="E41" s="1">
        <v>3</v>
      </c>
      <c r="F41" s="1">
        <v>4</v>
      </c>
      <c r="G41" s="1">
        <v>4</v>
      </c>
      <c r="N41" s="13"/>
      <c r="O41" s="13"/>
      <c r="P41" s="13"/>
    </row>
    <row r="42" spans="1:21" x14ac:dyDescent="0.2">
      <c r="A42" s="1" t="s">
        <v>8</v>
      </c>
      <c r="B42" s="1" t="s">
        <v>13</v>
      </c>
      <c r="C42" s="1" t="s">
        <v>15</v>
      </c>
      <c r="D42" s="1" t="s">
        <v>19</v>
      </c>
      <c r="E42" s="1">
        <v>3</v>
      </c>
      <c r="F42" s="1">
        <v>4</v>
      </c>
      <c r="G42" s="1">
        <v>3</v>
      </c>
      <c r="N42" s="13"/>
      <c r="O42" s="13"/>
      <c r="P42" s="13"/>
    </row>
    <row r="43" spans="1:21" x14ac:dyDescent="0.2">
      <c r="A43" s="1" t="s">
        <v>8</v>
      </c>
      <c r="B43" s="1" t="s">
        <v>13</v>
      </c>
      <c r="C43" s="1" t="s">
        <v>15</v>
      </c>
      <c r="D43" s="1" t="s">
        <v>19</v>
      </c>
      <c r="E43" s="1">
        <v>4</v>
      </c>
      <c r="F43" s="1">
        <v>3</v>
      </c>
      <c r="G43" s="1">
        <v>1</v>
      </c>
    </row>
    <row r="44" spans="1:21" x14ac:dyDescent="0.2">
      <c r="A44" s="1" t="s">
        <v>7</v>
      </c>
      <c r="B44" s="1" t="s">
        <v>9</v>
      </c>
      <c r="C44" s="1" t="s">
        <v>14</v>
      </c>
      <c r="D44" s="1" t="s">
        <v>17</v>
      </c>
      <c r="E44" s="1">
        <v>3</v>
      </c>
      <c r="F44" s="1">
        <v>3</v>
      </c>
      <c r="G44" s="1">
        <v>3</v>
      </c>
    </row>
    <row r="45" spans="1:21" x14ac:dyDescent="0.2">
      <c r="A45" s="1" t="s">
        <v>7</v>
      </c>
      <c r="B45" s="1" t="s">
        <v>9</v>
      </c>
      <c r="C45" s="1" t="s">
        <v>14</v>
      </c>
      <c r="D45" s="1" t="s">
        <v>17</v>
      </c>
      <c r="E45" s="1">
        <v>3</v>
      </c>
      <c r="F45" s="1">
        <v>3</v>
      </c>
      <c r="G45" s="1">
        <v>2</v>
      </c>
    </row>
    <row r="46" spans="1:21" x14ac:dyDescent="0.2">
      <c r="A46" s="1" t="s">
        <v>7</v>
      </c>
      <c r="B46" s="1" t="s">
        <v>9</v>
      </c>
      <c r="C46" s="1" t="s">
        <v>14</v>
      </c>
      <c r="D46" s="1" t="s">
        <v>20</v>
      </c>
      <c r="E46" s="1">
        <v>3</v>
      </c>
      <c r="F46" s="1">
        <v>3</v>
      </c>
      <c r="G46" s="1">
        <v>3</v>
      </c>
    </row>
    <row r="47" spans="1:21" x14ac:dyDescent="0.2">
      <c r="A47" s="1" t="s">
        <v>7</v>
      </c>
      <c r="B47" s="1" t="s">
        <v>10</v>
      </c>
      <c r="C47" s="1" t="s">
        <v>14</v>
      </c>
      <c r="D47" s="1" t="s">
        <v>17</v>
      </c>
      <c r="E47" s="1">
        <v>3</v>
      </c>
      <c r="F47" s="1">
        <v>3</v>
      </c>
      <c r="G47" s="1">
        <v>5</v>
      </c>
    </row>
    <row r="48" spans="1:21" x14ac:dyDescent="0.2">
      <c r="A48" s="1" t="s">
        <v>7</v>
      </c>
      <c r="B48" s="1" t="s">
        <v>10</v>
      </c>
      <c r="C48" s="1" t="s">
        <v>14</v>
      </c>
      <c r="D48" s="1" t="s">
        <v>19</v>
      </c>
      <c r="E48" s="1">
        <v>4</v>
      </c>
      <c r="F48" s="1">
        <v>3</v>
      </c>
      <c r="G48" s="1">
        <v>3</v>
      </c>
    </row>
    <row r="49" spans="1:7" x14ac:dyDescent="0.2">
      <c r="A49" s="1" t="s">
        <v>7</v>
      </c>
      <c r="B49" s="1" t="s">
        <v>10</v>
      </c>
      <c r="C49" s="1" t="s">
        <v>14</v>
      </c>
      <c r="D49" s="1" t="s">
        <v>19</v>
      </c>
      <c r="E49" s="1">
        <v>1</v>
      </c>
      <c r="F49" s="1">
        <v>3</v>
      </c>
      <c r="G49" s="1">
        <v>4</v>
      </c>
    </row>
    <row r="50" spans="1:7" x14ac:dyDescent="0.2">
      <c r="A50" s="1" t="s">
        <v>7</v>
      </c>
      <c r="B50" s="1" t="s">
        <v>10</v>
      </c>
      <c r="C50" s="1" t="s">
        <v>14</v>
      </c>
      <c r="D50" s="1" t="s">
        <v>20</v>
      </c>
      <c r="E50" s="1">
        <v>4</v>
      </c>
      <c r="F50" s="1">
        <v>4</v>
      </c>
      <c r="G50" s="1">
        <v>2</v>
      </c>
    </row>
    <row r="51" spans="1:7" x14ac:dyDescent="0.2">
      <c r="A51" s="1" t="s">
        <v>8</v>
      </c>
      <c r="B51" s="1" t="s">
        <v>10</v>
      </c>
      <c r="C51" s="1" t="s">
        <v>14</v>
      </c>
      <c r="D51" s="1" t="s">
        <v>17</v>
      </c>
      <c r="E51" s="1">
        <v>2</v>
      </c>
      <c r="F51" s="1">
        <v>3</v>
      </c>
      <c r="G51" s="1">
        <v>3</v>
      </c>
    </row>
    <row r="52" spans="1:7" x14ac:dyDescent="0.2">
      <c r="A52" s="1" t="s">
        <v>8</v>
      </c>
      <c r="B52" s="1" t="s">
        <v>12</v>
      </c>
      <c r="C52" s="1" t="s">
        <v>14</v>
      </c>
      <c r="D52" s="1" t="s">
        <v>20</v>
      </c>
      <c r="E52" s="1">
        <v>3</v>
      </c>
      <c r="F52" s="1">
        <v>4</v>
      </c>
      <c r="G52" s="1">
        <v>4</v>
      </c>
    </row>
    <row r="53" spans="1:7" x14ac:dyDescent="0.2">
      <c r="A53" s="1" t="s">
        <v>7</v>
      </c>
      <c r="B53" s="1" t="s">
        <v>12</v>
      </c>
      <c r="C53" s="1" t="s">
        <v>14</v>
      </c>
      <c r="D53" s="1" t="s">
        <v>17</v>
      </c>
      <c r="E53" s="1">
        <v>3</v>
      </c>
      <c r="F53" s="1">
        <v>4</v>
      </c>
      <c r="G53" s="1">
        <v>3</v>
      </c>
    </row>
    <row r="54" spans="1:7" x14ac:dyDescent="0.2">
      <c r="A54" s="1" t="s">
        <v>7</v>
      </c>
      <c r="B54" s="1" t="s">
        <v>13</v>
      </c>
      <c r="C54" s="1" t="s">
        <v>14</v>
      </c>
      <c r="D54" s="1" t="s">
        <v>20</v>
      </c>
      <c r="E54" s="1">
        <v>3</v>
      </c>
      <c r="F54" s="1">
        <v>3</v>
      </c>
      <c r="G54" s="1">
        <v>4</v>
      </c>
    </row>
    <row r="55" spans="1:7" x14ac:dyDescent="0.2">
      <c r="A55" s="1" t="s">
        <v>7</v>
      </c>
      <c r="B55" s="1" t="s">
        <v>13</v>
      </c>
      <c r="C55" s="1" t="s">
        <v>14</v>
      </c>
      <c r="D55" s="1" t="s">
        <v>17</v>
      </c>
      <c r="E55" s="1">
        <v>4</v>
      </c>
      <c r="F55" s="1">
        <v>2</v>
      </c>
      <c r="G55" s="1">
        <v>4</v>
      </c>
    </row>
  </sheetData>
  <sortState xmlns:xlrd2="http://schemas.microsoft.com/office/spreadsheetml/2017/richdata2" ref="T31:T36">
    <sortCondition ref="T31"/>
  </sortState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Ritesh B</cp:lastModifiedBy>
  <dcterms:created xsi:type="dcterms:W3CDTF">2010-10-06T19:39:37Z</dcterms:created>
  <dcterms:modified xsi:type="dcterms:W3CDTF">2023-02-22T00:08:21Z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2023-02-22T00:08:20Z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350c54e6-0497-4fff-b117-17d8181c8aac</vt:lpwstr>
  </property>
  <property fmtid="{D5CDD505-2E9C-101B-9397-08002B2CF9AE}" pid="7" name="MSIP_Label_defa4170-0d19-0005-0004-bc88714345d2_ActionId">
    <vt:lpwstr>a563a1d6-bdd5-42ec-9867-adb92617d9bf</vt:lpwstr>
  </property>
  <property fmtid="{D5CDD505-2E9C-101B-9397-08002B2CF9AE}" pid="8" name="MSIP_Label_defa4170-0d19-0005-0004-bc88714345d2_ContentBits">
    <vt:lpwstr>0</vt:lpwstr>
  </property>
</Properties>
</file>