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tesh B\Downloads\"/>
    </mc:Choice>
  </mc:AlternateContent>
  <xr:revisionPtr revIDLastSave="0" documentId="13_ncr:1_{234ECA17-8E33-489E-9A4B-E29C415DB5C2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Model" sheetId="1" r:id="rId1"/>
  </sheets>
  <definedNames>
    <definedName name="solver_adj" localSheetId="0" hidden="1">Model!$B$12</definedName>
    <definedName name="solver_cvg" localSheetId="0" hidden="1">0.0001</definedName>
    <definedName name="solver_dia" localSheetId="0" hidden="1">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1000</definedName>
    <definedName name="solver_lin" localSheetId="0" hidden="1">2</definedName>
    <definedName name="solver_lva" localSheetId="0" hidden="1">0</definedName>
    <definedName name="solver_mip" localSheetId="0" hidden="1">5000</definedName>
    <definedName name="solver_msl" localSheetId="0" hidden="1">0</definedName>
    <definedName name="solver_neg" localSheetId="0" hidden="1">0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pt" localSheetId="0" hidden="1">Model!$B$19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ep" localSheetId="0" hidden="1">0</definedName>
    <definedName name="solver_rlx" localSheetId="0" hidden="1">0</definedName>
    <definedName name="solver_scl" localSheetId="0" hidden="1">0</definedName>
    <definedName name="solver_sho" localSheetId="0" hidden="1">0</definedName>
    <definedName name="solver_ssz" localSheetId="0" hidden="1">0</definedName>
    <definedName name="solver_tim" localSheetId="0" hidden="1">100</definedName>
    <definedName name="solver_tms" localSheetId="0" hidden="1">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olver_var" localSheetId="0" hidden="1">" "</definedName>
    <definedName name="solver_ver" localSheetId="0" hidden="1">7</definedName>
    <definedName name="solver_vir" localSheetId="0" hidden="1">1</definedName>
    <definedName name="solver_vol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1" i="1" l="1"/>
  <c r="I101" i="1" s="1"/>
  <c r="F101" i="1"/>
  <c r="G100" i="1"/>
  <c r="H100" i="1" s="1"/>
  <c r="F100" i="1"/>
  <c r="G99" i="1"/>
  <c r="I99" i="1" s="1"/>
  <c r="F99" i="1"/>
  <c r="G98" i="1"/>
  <c r="H98" i="1" s="1"/>
  <c r="F98" i="1"/>
  <c r="G97" i="1"/>
  <c r="I97" i="1" s="1"/>
  <c r="F97" i="1"/>
  <c r="G96" i="1"/>
  <c r="H96" i="1" s="1"/>
  <c r="F96" i="1"/>
  <c r="G95" i="1"/>
  <c r="I95" i="1" s="1"/>
  <c r="F95" i="1"/>
  <c r="G94" i="1"/>
  <c r="H94" i="1" s="1"/>
  <c r="F94" i="1"/>
  <c r="G93" i="1"/>
  <c r="I93" i="1" s="1"/>
  <c r="F93" i="1"/>
  <c r="G92" i="1"/>
  <c r="H92" i="1" s="1"/>
  <c r="F92" i="1"/>
  <c r="G91" i="1"/>
  <c r="I91" i="1" s="1"/>
  <c r="F91" i="1"/>
  <c r="G90" i="1"/>
  <c r="H90" i="1" s="1"/>
  <c r="F90" i="1"/>
  <c r="G89" i="1"/>
  <c r="I89" i="1" s="1"/>
  <c r="F89" i="1"/>
  <c r="G88" i="1"/>
  <c r="H88" i="1" s="1"/>
  <c r="F88" i="1"/>
  <c r="G87" i="1"/>
  <c r="I87" i="1" s="1"/>
  <c r="F87" i="1"/>
  <c r="G86" i="1"/>
  <c r="H86" i="1" s="1"/>
  <c r="F86" i="1"/>
  <c r="G85" i="1"/>
  <c r="I85" i="1" s="1"/>
  <c r="F85" i="1"/>
  <c r="G84" i="1"/>
  <c r="H84" i="1" s="1"/>
  <c r="F84" i="1"/>
  <c r="G83" i="1"/>
  <c r="I83" i="1" s="1"/>
  <c r="F83" i="1"/>
  <c r="G82" i="1"/>
  <c r="H82" i="1" s="1"/>
  <c r="F82" i="1"/>
  <c r="G81" i="1"/>
  <c r="I81" i="1" s="1"/>
  <c r="F81" i="1"/>
  <c r="G80" i="1"/>
  <c r="H80" i="1" s="1"/>
  <c r="F80" i="1"/>
  <c r="G79" i="1"/>
  <c r="I79" i="1" s="1"/>
  <c r="F79" i="1"/>
  <c r="G78" i="1"/>
  <c r="H78" i="1" s="1"/>
  <c r="F78" i="1"/>
  <c r="G77" i="1"/>
  <c r="I77" i="1" s="1"/>
  <c r="F77" i="1"/>
  <c r="G76" i="1"/>
  <c r="H76" i="1" s="1"/>
  <c r="F76" i="1"/>
  <c r="G75" i="1"/>
  <c r="I75" i="1" s="1"/>
  <c r="F75" i="1"/>
  <c r="G74" i="1"/>
  <c r="H74" i="1" s="1"/>
  <c r="F74" i="1"/>
  <c r="G73" i="1"/>
  <c r="I73" i="1" s="1"/>
  <c r="F73" i="1"/>
  <c r="G72" i="1"/>
  <c r="H72" i="1" s="1"/>
  <c r="F72" i="1"/>
  <c r="G71" i="1"/>
  <c r="I71" i="1" s="1"/>
  <c r="F71" i="1"/>
  <c r="G70" i="1"/>
  <c r="H70" i="1" s="1"/>
  <c r="F70" i="1"/>
  <c r="G69" i="1"/>
  <c r="I69" i="1" s="1"/>
  <c r="F69" i="1"/>
  <c r="G68" i="1"/>
  <c r="H68" i="1" s="1"/>
  <c r="F68" i="1"/>
  <c r="G67" i="1"/>
  <c r="I67" i="1" s="1"/>
  <c r="F67" i="1"/>
  <c r="G66" i="1"/>
  <c r="H66" i="1" s="1"/>
  <c r="F66" i="1"/>
  <c r="G65" i="1"/>
  <c r="I65" i="1" s="1"/>
  <c r="F65" i="1"/>
  <c r="G64" i="1"/>
  <c r="H64" i="1" s="1"/>
  <c r="F64" i="1"/>
  <c r="G63" i="1"/>
  <c r="I63" i="1" s="1"/>
  <c r="F63" i="1"/>
  <c r="G62" i="1"/>
  <c r="H62" i="1" s="1"/>
  <c r="F62" i="1"/>
  <c r="G61" i="1"/>
  <c r="I61" i="1" s="1"/>
  <c r="F61" i="1"/>
  <c r="G60" i="1"/>
  <c r="H60" i="1" s="1"/>
  <c r="F60" i="1"/>
  <c r="G59" i="1"/>
  <c r="I59" i="1" s="1"/>
  <c r="F59" i="1"/>
  <c r="G58" i="1"/>
  <c r="H58" i="1" s="1"/>
  <c r="F58" i="1"/>
  <c r="G57" i="1"/>
  <c r="I57" i="1" s="1"/>
  <c r="F57" i="1"/>
  <c r="G56" i="1"/>
  <c r="H56" i="1" s="1"/>
  <c r="F56" i="1"/>
  <c r="G55" i="1"/>
  <c r="I55" i="1" s="1"/>
  <c r="F55" i="1"/>
  <c r="G54" i="1"/>
  <c r="H54" i="1" s="1"/>
  <c r="F54" i="1"/>
  <c r="G53" i="1"/>
  <c r="I53" i="1" s="1"/>
  <c r="F53" i="1"/>
  <c r="G52" i="1"/>
  <c r="H52" i="1" s="1"/>
  <c r="F52" i="1"/>
  <c r="G51" i="1"/>
  <c r="I51" i="1" s="1"/>
  <c r="F51" i="1"/>
  <c r="G50" i="1"/>
  <c r="H50" i="1" s="1"/>
  <c r="F50" i="1"/>
  <c r="G49" i="1"/>
  <c r="I49" i="1" s="1"/>
  <c r="F49" i="1"/>
  <c r="G48" i="1"/>
  <c r="H48" i="1" s="1"/>
  <c r="F48" i="1"/>
  <c r="G47" i="1"/>
  <c r="I47" i="1" s="1"/>
  <c r="F47" i="1"/>
  <c r="G46" i="1"/>
  <c r="H46" i="1" s="1"/>
  <c r="F46" i="1"/>
  <c r="G45" i="1"/>
  <c r="I45" i="1" s="1"/>
  <c r="F45" i="1"/>
  <c r="G44" i="1"/>
  <c r="H44" i="1" s="1"/>
  <c r="F44" i="1"/>
  <c r="G43" i="1"/>
  <c r="I43" i="1" s="1"/>
  <c r="F43" i="1"/>
  <c r="G42" i="1"/>
  <c r="H42" i="1" s="1"/>
  <c r="F42" i="1"/>
  <c r="G41" i="1"/>
  <c r="I41" i="1" s="1"/>
  <c r="F41" i="1"/>
  <c r="G40" i="1"/>
  <c r="H40" i="1" s="1"/>
  <c r="F40" i="1"/>
  <c r="G39" i="1"/>
  <c r="I39" i="1" s="1"/>
  <c r="F39" i="1"/>
  <c r="G38" i="1"/>
  <c r="H38" i="1" s="1"/>
  <c r="F38" i="1"/>
  <c r="G37" i="1"/>
  <c r="I37" i="1" s="1"/>
  <c r="F37" i="1"/>
  <c r="G36" i="1"/>
  <c r="H36" i="1" s="1"/>
  <c r="F36" i="1"/>
  <c r="G35" i="1"/>
  <c r="I35" i="1" s="1"/>
  <c r="F35" i="1"/>
  <c r="G34" i="1"/>
  <c r="H34" i="1" s="1"/>
  <c r="F34" i="1"/>
  <c r="G33" i="1"/>
  <c r="H33" i="1" s="1"/>
  <c r="F33" i="1"/>
  <c r="G32" i="1"/>
  <c r="H32" i="1" s="1"/>
  <c r="F32" i="1"/>
  <c r="G31" i="1"/>
  <c r="I31" i="1" s="1"/>
  <c r="F31" i="1"/>
  <c r="G30" i="1"/>
  <c r="H30" i="1" s="1"/>
  <c r="F30" i="1"/>
  <c r="G29" i="1"/>
  <c r="I29" i="1" s="1"/>
  <c r="F29" i="1"/>
  <c r="G28" i="1"/>
  <c r="H28" i="1" s="1"/>
  <c r="F28" i="1"/>
  <c r="G27" i="1"/>
  <c r="I27" i="1" s="1"/>
  <c r="F27" i="1"/>
  <c r="G26" i="1"/>
  <c r="H26" i="1" s="1"/>
  <c r="F26" i="1"/>
  <c r="G25" i="1"/>
  <c r="I25" i="1" s="1"/>
  <c r="F25" i="1"/>
  <c r="G24" i="1"/>
  <c r="H24" i="1" s="1"/>
  <c r="F24" i="1"/>
  <c r="G23" i="1"/>
  <c r="I23" i="1" s="1"/>
  <c r="F23" i="1"/>
  <c r="G22" i="1"/>
  <c r="H22" i="1" s="1"/>
  <c r="F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I100" i="1" l="1"/>
  <c r="J100" i="1" s="1"/>
  <c r="K100" i="1" s="1"/>
  <c r="H69" i="1"/>
  <c r="J69" i="1" s="1"/>
  <c r="K69" i="1" s="1"/>
  <c r="I58" i="1"/>
  <c r="J58" i="1" s="1"/>
  <c r="K58" i="1" s="1"/>
  <c r="I24" i="1"/>
  <c r="J24" i="1" s="1"/>
  <c r="K24" i="1" s="1"/>
  <c r="H101" i="1"/>
  <c r="J101" i="1" s="1"/>
  <c r="K101" i="1" s="1"/>
  <c r="H85" i="1"/>
  <c r="J85" i="1" s="1"/>
  <c r="K85" i="1" s="1"/>
  <c r="I96" i="1"/>
  <c r="J96" i="1" s="1"/>
  <c r="K96" i="1" s="1"/>
  <c r="H45" i="1"/>
  <c r="J45" i="1" s="1"/>
  <c r="K45" i="1" s="1"/>
  <c r="I82" i="1"/>
  <c r="J82" i="1" s="1"/>
  <c r="K82" i="1" s="1"/>
  <c r="I90" i="1"/>
  <c r="J90" i="1" s="1"/>
  <c r="K90" i="1" s="1"/>
  <c r="I48" i="1"/>
  <c r="J48" i="1" s="1"/>
  <c r="K48" i="1" s="1"/>
  <c r="I36" i="1"/>
  <c r="J36" i="1" s="1"/>
  <c r="K36" i="1" s="1"/>
  <c r="I50" i="1"/>
  <c r="J50" i="1" s="1"/>
  <c r="K50" i="1" s="1"/>
  <c r="I40" i="1"/>
  <c r="J40" i="1" s="1"/>
  <c r="K40" i="1" s="1"/>
  <c r="H77" i="1"/>
  <c r="J77" i="1" s="1"/>
  <c r="K77" i="1" s="1"/>
  <c r="I32" i="1"/>
  <c r="J32" i="1" s="1"/>
  <c r="K32" i="1" s="1"/>
  <c r="I56" i="1"/>
  <c r="J56" i="1" s="1"/>
  <c r="K56" i="1" s="1"/>
  <c r="I66" i="1"/>
  <c r="J66" i="1" s="1"/>
  <c r="K66" i="1" s="1"/>
  <c r="H93" i="1"/>
  <c r="J93" i="1" s="1"/>
  <c r="K93" i="1" s="1"/>
  <c r="I28" i="1"/>
  <c r="J28" i="1" s="1"/>
  <c r="K28" i="1" s="1"/>
  <c r="I42" i="1"/>
  <c r="J42" i="1" s="1"/>
  <c r="K42" i="1" s="1"/>
  <c r="H53" i="1"/>
  <c r="J53" i="1" s="1"/>
  <c r="K53" i="1" s="1"/>
  <c r="I80" i="1"/>
  <c r="J80" i="1" s="1"/>
  <c r="K80" i="1" s="1"/>
  <c r="I64" i="1"/>
  <c r="J64" i="1" s="1"/>
  <c r="K64" i="1" s="1"/>
  <c r="I74" i="1"/>
  <c r="J74" i="1" s="1"/>
  <c r="K74" i="1" s="1"/>
  <c r="H61" i="1"/>
  <c r="J61" i="1" s="1"/>
  <c r="K61" i="1" s="1"/>
  <c r="I88" i="1"/>
  <c r="J88" i="1" s="1"/>
  <c r="K88" i="1" s="1"/>
  <c r="I98" i="1"/>
  <c r="J98" i="1" s="1"/>
  <c r="K98" i="1" s="1"/>
  <c r="I72" i="1"/>
  <c r="J72" i="1" s="1"/>
  <c r="K72" i="1" s="1"/>
  <c r="I26" i="1"/>
  <c r="J26" i="1" s="1"/>
  <c r="K26" i="1" s="1"/>
  <c r="I62" i="1"/>
  <c r="J62" i="1" s="1"/>
  <c r="K62" i="1" s="1"/>
  <c r="H65" i="1"/>
  <c r="J65" i="1" s="1"/>
  <c r="K65" i="1" s="1"/>
  <c r="I68" i="1"/>
  <c r="J68" i="1" s="1"/>
  <c r="K68" i="1" s="1"/>
  <c r="I94" i="1"/>
  <c r="J94" i="1" s="1"/>
  <c r="K94" i="1" s="1"/>
  <c r="H97" i="1"/>
  <c r="J97" i="1" s="1"/>
  <c r="K97" i="1" s="1"/>
  <c r="I30" i="1"/>
  <c r="J30" i="1" s="1"/>
  <c r="K30" i="1" s="1"/>
  <c r="I54" i="1"/>
  <c r="J54" i="1" s="1"/>
  <c r="K54" i="1" s="1"/>
  <c r="H57" i="1"/>
  <c r="J57" i="1" s="1"/>
  <c r="K57" i="1" s="1"/>
  <c r="I60" i="1"/>
  <c r="J60" i="1" s="1"/>
  <c r="K60" i="1" s="1"/>
  <c r="I86" i="1"/>
  <c r="J86" i="1" s="1"/>
  <c r="K86" i="1" s="1"/>
  <c r="H89" i="1"/>
  <c r="J89" i="1" s="1"/>
  <c r="K89" i="1" s="1"/>
  <c r="I92" i="1"/>
  <c r="J92" i="1" s="1"/>
  <c r="K92" i="1" s="1"/>
  <c r="I34" i="1"/>
  <c r="J34" i="1" s="1"/>
  <c r="K34" i="1" s="1"/>
  <c r="I46" i="1"/>
  <c r="J46" i="1" s="1"/>
  <c r="K46" i="1" s="1"/>
  <c r="H49" i="1"/>
  <c r="J49" i="1" s="1"/>
  <c r="K49" i="1" s="1"/>
  <c r="I52" i="1"/>
  <c r="J52" i="1" s="1"/>
  <c r="K52" i="1" s="1"/>
  <c r="I78" i="1"/>
  <c r="J78" i="1" s="1"/>
  <c r="K78" i="1" s="1"/>
  <c r="H81" i="1"/>
  <c r="J81" i="1" s="1"/>
  <c r="K81" i="1" s="1"/>
  <c r="I84" i="1"/>
  <c r="J84" i="1" s="1"/>
  <c r="K84" i="1" s="1"/>
  <c r="I22" i="1"/>
  <c r="J22" i="1" s="1"/>
  <c r="K22" i="1" s="1"/>
  <c r="I38" i="1"/>
  <c r="J38" i="1" s="1"/>
  <c r="K38" i="1" s="1"/>
  <c r="H41" i="1"/>
  <c r="J41" i="1" s="1"/>
  <c r="K41" i="1" s="1"/>
  <c r="I44" i="1"/>
  <c r="J44" i="1" s="1"/>
  <c r="K44" i="1" s="1"/>
  <c r="I70" i="1"/>
  <c r="J70" i="1" s="1"/>
  <c r="K70" i="1" s="1"/>
  <c r="H73" i="1"/>
  <c r="J73" i="1" s="1"/>
  <c r="K73" i="1" s="1"/>
  <c r="I76" i="1"/>
  <c r="J76" i="1" s="1"/>
  <c r="K76" i="1" s="1"/>
  <c r="H25" i="1"/>
  <c r="J25" i="1" s="1"/>
  <c r="K25" i="1" s="1"/>
  <c r="H29" i="1"/>
  <c r="J29" i="1" s="1"/>
  <c r="K29" i="1" s="1"/>
  <c r="H37" i="1"/>
  <c r="J37" i="1" s="1"/>
  <c r="K37" i="1" s="1"/>
  <c r="I33" i="1"/>
  <c r="J33" i="1" s="1"/>
  <c r="K33" i="1" s="1"/>
  <c r="H23" i="1"/>
  <c r="J23" i="1" s="1"/>
  <c r="K23" i="1" s="1"/>
  <c r="H27" i="1"/>
  <c r="J27" i="1" s="1"/>
  <c r="K27" i="1" s="1"/>
  <c r="H31" i="1"/>
  <c r="J31" i="1" s="1"/>
  <c r="K31" i="1" s="1"/>
  <c r="H35" i="1"/>
  <c r="J35" i="1" s="1"/>
  <c r="K35" i="1" s="1"/>
  <c r="H39" i="1"/>
  <c r="J39" i="1" s="1"/>
  <c r="K39" i="1" s="1"/>
  <c r="H43" i="1"/>
  <c r="J43" i="1" s="1"/>
  <c r="K43" i="1" s="1"/>
  <c r="H47" i="1"/>
  <c r="J47" i="1" s="1"/>
  <c r="K47" i="1" s="1"/>
  <c r="H51" i="1"/>
  <c r="J51" i="1" s="1"/>
  <c r="K51" i="1" s="1"/>
  <c r="H55" i="1"/>
  <c r="J55" i="1" s="1"/>
  <c r="K55" i="1" s="1"/>
  <c r="H59" i="1"/>
  <c r="J59" i="1" s="1"/>
  <c r="K59" i="1" s="1"/>
  <c r="H63" i="1"/>
  <c r="J63" i="1" s="1"/>
  <c r="K63" i="1" s="1"/>
  <c r="H67" i="1"/>
  <c r="J67" i="1" s="1"/>
  <c r="K67" i="1" s="1"/>
  <c r="H71" i="1"/>
  <c r="J71" i="1" s="1"/>
  <c r="K71" i="1" s="1"/>
  <c r="H75" i="1"/>
  <c r="J75" i="1" s="1"/>
  <c r="K75" i="1" s="1"/>
  <c r="H79" i="1"/>
  <c r="J79" i="1" s="1"/>
  <c r="K79" i="1" s="1"/>
  <c r="H83" i="1"/>
  <c r="J83" i="1" s="1"/>
  <c r="K83" i="1" s="1"/>
  <c r="H87" i="1"/>
  <c r="J87" i="1" s="1"/>
  <c r="K87" i="1" s="1"/>
  <c r="H91" i="1"/>
  <c r="J91" i="1" s="1"/>
  <c r="K91" i="1" s="1"/>
  <c r="H95" i="1"/>
  <c r="J95" i="1" s="1"/>
  <c r="K95" i="1" s="1"/>
  <c r="H99" i="1"/>
  <c r="J99" i="1" s="1"/>
  <c r="K99" i="1" s="1"/>
  <c r="H8" i="1"/>
  <c r="H10" i="1"/>
  <c r="H9" i="1"/>
  <c r="H3" i="1"/>
  <c r="H11" i="1"/>
  <c r="H5" i="1"/>
  <c r="H4" i="1"/>
  <c r="H7" i="1"/>
  <c r="H6" i="1"/>
  <c r="H2" i="1"/>
  <c r="I16" i="1"/>
  <c r="H16" i="1"/>
  <c r="I13" i="1"/>
  <c r="H13" i="1"/>
  <c r="I21" i="1"/>
  <c r="H21" i="1"/>
  <c r="I14" i="1"/>
  <c r="H14" i="1"/>
  <c r="I15" i="1"/>
  <c r="H15" i="1"/>
  <c r="I17" i="1"/>
  <c r="H17" i="1"/>
  <c r="I18" i="1"/>
  <c r="H18" i="1"/>
  <c r="I19" i="1"/>
  <c r="H19" i="1"/>
  <c r="I12" i="1"/>
  <c r="H12" i="1"/>
  <c r="I20" i="1"/>
  <c r="H20" i="1"/>
  <c r="I10" i="1"/>
  <c r="I9" i="1"/>
  <c r="I4" i="1"/>
  <c r="I5" i="1"/>
  <c r="I6" i="1"/>
  <c r="I7" i="1"/>
  <c r="I8" i="1"/>
  <c r="I3" i="1"/>
  <c r="I11" i="1"/>
  <c r="I2" i="1"/>
  <c r="B17" i="1"/>
  <c r="B16" i="1"/>
  <c r="J11" i="1" l="1"/>
  <c r="K11" i="1" s="1"/>
  <c r="J8" i="1"/>
  <c r="K8" i="1" s="1"/>
  <c r="J9" i="1"/>
  <c r="K9" i="1" s="1"/>
  <c r="J3" i="1"/>
  <c r="K3" i="1" s="1"/>
  <c r="J10" i="1"/>
  <c r="K10" i="1" s="1"/>
  <c r="J7" i="1"/>
  <c r="K7" i="1" s="1"/>
  <c r="J5" i="1"/>
  <c r="K5" i="1" s="1"/>
  <c r="J19" i="1"/>
  <c r="K19" i="1" s="1"/>
  <c r="J4" i="1"/>
  <c r="K4" i="1" s="1"/>
  <c r="J6" i="1"/>
  <c r="K6" i="1" s="1"/>
  <c r="J2" i="1"/>
  <c r="K2" i="1" s="1"/>
  <c r="C25" i="1" s="1"/>
  <c r="J14" i="1"/>
  <c r="K14" i="1" s="1"/>
  <c r="J18" i="1"/>
  <c r="K18" i="1" s="1"/>
  <c r="J21" i="1"/>
  <c r="K21" i="1" s="1"/>
  <c r="J12" i="1"/>
  <c r="K12" i="1" s="1"/>
  <c r="J15" i="1"/>
  <c r="K15" i="1" s="1"/>
  <c r="J16" i="1"/>
  <c r="K16" i="1" s="1"/>
  <c r="J20" i="1"/>
  <c r="K20" i="1" s="1"/>
  <c r="J17" i="1"/>
  <c r="K17" i="1" s="1"/>
  <c r="J13" i="1"/>
  <c r="K13" i="1" s="1"/>
  <c r="B19" i="1"/>
  <c r="B20" i="1" s="1"/>
  <c r="C24" i="1" l="1"/>
</calcChain>
</file>

<file path=xl/sharedStrings.xml><?xml version="1.0" encoding="utf-8"?>
<sst xmlns="http://schemas.openxmlformats.org/spreadsheetml/2006/main" count="24" uniqueCount="22">
  <si>
    <t>Outsourcing Decision Model</t>
  </si>
  <si>
    <t>Unit variable cost</t>
  </si>
  <si>
    <t>Manufactured in-house</t>
  </si>
  <si>
    <t>Purchased from supplier</t>
  </si>
  <si>
    <t>Unit cost</t>
  </si>
  <si>
    <t>Model</t>
  </si>
  <si>
    <t>Total manufacturing cost</t>
  </si>
  <si>
    <t>Total purchased cost</t>
  </si>
  <si>
    <t>Fixed cost</t>
  </si>
  <si>
    <t>Production volume</t>
  </si>
  <si>
    <t>Data</t>
  </si>
  <si>
    <t>Cost difference (Manufacture - Purchase)</t>
  </si>
  <si>
    <t>Best Decision</t>
  </si>
  <si>
    <t>Probability</t>
  </si>
  <si>
    <t>Mean</t>
  </si>
  <si>
    <t>SD</t>
  </si>
  <si>
    <t>Cost Diff</t>
  </si>
  <si>
    <t>Decision</t>
  </si>
  <si>
    <t>Demand</t>
  </si>
  <si>
    <t>Sl.No</t>
  </si>
  <si>
    <t>Manufacture</t>
  </si>
  <si>
    <t>Outsource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</si>
</sst>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horizontal="right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right"/>
    </xf>
    <xf numFmtId="165" fontId="2" fillId="2" borderId="4" xfId="1" applyNumberFormat="1" applyFont="1" applyFill="1" applyBorder="1"/>
    <xf numFmtId="0" fontId="3" fillId="2" borderId="3" xfId="0" applyFont="1" applyFill="1" applyBorder="1"/>
    <xf numFmtId="165" fontId="2" fillId="2" borderId="4" xfId="0" applyNumberFormat="1" applyFont="1" applyFill="1" applyBorder="1"/>
    <xf numFmtId="0" fontId="2" fillId="2" borderId="4" xfId="0" applyFont="1" applyFill="1" applyBorder="1"/>
    <xf numFmtId="0" fontId="3" fillId="2" borderId="5" xfId="0" applyFont="1" applyFill="1" applyBorder="1" applyAlignment="1">
      <alignment horizontal="right"/>
    </xf>
    <xf numFmtId="0" fontId="2" fillId="2" borderId="6" xfId="0" applyFont="1" applyFill="1" applyBorder="1"/>
    <xf numFmtId="0" fontId="3" fillId="4" borderId="1" xfId="0" applyFont="1" applyFill="1" applyBorder="1" applyAlignment="1">
      <alignment horizontal="right"/>
    </xf>
    <xf numFmtId="165" fontId="2" fillId="4" borderId="2" xfId="0" applyNumberFormat="1" applyFont="1" applyFill="1" applyBorder="1"/>
    <xf numFmtId="0" fontId="3" fillId="4" borderId="5" xfId="0" applyFont="1" applyFill="1" applyBorder="1" applyAlignment="1">
      <alignment horizontal="right"/>
    </xf>
    <xf numFmtId="165" fontId="2" fillId="4" borderId="6" xfId="0" applyNumberFormat="1" applyFont="1" applyFill="1" applyBorder="1"/>
    <xf numFmtId="165" fontId="2" fillId="3" borderId="7" xfId="0" applyNumberFormat="1" applyFont="1" applyFill="1" applyBorder="1"/>
    <xf numFmtId="0" fontId="2" fillId="3" borderId="8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0" borderId="9" xfId="0" applyFont="1" applyBorder="1"/>
    <xf numFmtId="0" fontId="4" fillId="5" borderId="9" xfId="0" applyFont="1" applyFill="1" applyBorder="1"/>
    <xf numFmtId="0" fontId="4" fillId="4" borderId="9" xfId="0" applyFont="1" applyFill="1" applyBorder="1" applyAlignment="1">
      <alignment horizontal="right"/>
    </xf>
    <xf numFmtId="1" fontId="2" fillId="0" borderId="9" xfId="0" applyNumberFormat="1" applyFont="1" applyBorder="1"/>
    <xf numFmtId="1" fontId="3" fillId="5" borderId="9" xfId="0" applyNumberFormat="1" applyFont="1" applyFill="1" applyBorder="1"/>
    <xf numFmtId="166" fontId="2" fillId="0" borderId="9" xfId="0" applyNumberFormat="1" applyFont="1" applyBorder="1"/>
    <xf numFmtId="165" fontId="2" fillId="0" borderId="9" xfId="0" applyNumberFormat="1" applyFont="1" applyBorder="1"/>
    <xf numFmtId="0" fontId="2" fillId="0" borderId="9" xfId="0" applyFont="1" applyBorder="1"/>
    <xf numFmtId="9" fontId="5" fillId="0" borderId="9" xfId="0" applyNumberFormat="1" applyFont="1" applyBorder="1"/>
    <xf numFmtId="0" fontId="5" fillId="0" borderId="9" xfId="0" applyFont="1" applyBorder="1"/>
    <xf numFmtId="0" fontId="4" fillId="0" borderId="10" xfId="0" applyFont="1" applyBorder="1"/>
    <xf numFmtId="0" fontId="2" fillId="0" borderId="10" xfId="0" applyFont="1" applyBorder="1"/>
  </cellXfs>
  <cellStyles count="2">
    <cellStyle name="Currency" xfId="1" builtinId="4"/>
    <cellStyle name="Normal" xfId="0" builtinId="0"/>
  </cellStyles>
  <dxfs count="2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D14" sqref="D14"/>
    </sheetView>
  </sheetViews>
  <sheetFormatPr defaultColWidth="8.85546875" defaultRowHeight="12.75" x14ac:dyDescent="0.2"/>
  <cols>
    <col min="1" max="1" width="37.7109375" style="1" bestFit="1" customWidth="1"/>
    <col min="2" max="2" width="18.42578125" style="1" customWidth="1"/>
    <col min="3" max="3" width="11.140625" style="1" bestFit="1" customWidth="1"/>
    <col min="4" max="4" width="14.7109375" style="1" customWidth="1"/>
    <col min="5" max="5" width="8.85546875" style="1"/>
    <col min="6" max="6" width="11" style="1" bestFit="1" customWidth="1"/>
    <col min="7" max="7" width="8.85546875" style="1"/>
    <col min="8" max="8" width="27" style="1" customWidth="1"/>
    <col min="9" max="9" width="26.28515625" style="1" customWidth="1"/>
    <col min="10" max="10" width="19.140625" style="1" customWidth="1"/>
    <col min="11" max="11" width="19.85546875" style="1" customWidth="1"/>
    <col min="12" max="16384" width="8.85546875" style="1"/>
  </cols>
  <sheetData>
    <row r="1" spans="1:11" x14ac:dyDescent="0.2">
      <c r="A1" s="2" t="s">
        <v>0</v>
      </c>
      <c r="C1" s="22" t="s">
        <v>14</v>
      </c>
      <c r="D1" s="32" t="s">
        <v>15</v>
      </c>
      <c r="E1" s="22" t="s">
        <v>19</v>
      </c>
      <c r="F1" s="22" t="s">
        <v>13</v>
      </c>
      <c r="G1" s="23" t="s">
        <v>18</v>
      </c>
      <c r="H1" s="24" t="s">
        <v>6</v>
      </c>
      <c r="I1" s="24" t="s">
        <v>7</v>
      </c>
      <c r="J1" s="22" t="s">
        <v>16</v>
      </c>
      <c r="K1" s="22" t="s">
        <v>17</v>
      </c>
    </row>
    <row r="2" spans="1:11" x14ac:dyDescent="0.2">
      <c r="C2" s="29">
        <v>1000</v>
      </c>
      <c r="D2" s="33">
        <v>100</v>
      </c>
      <c r="E2" s="29">
        <v>1</v>
      </c>
      <c r="F2" s="25">
        <f ca="1">RAND()</f>
        <v>0.84229968710322467</v>
      </c>
      <c r="G2" s="26">
        <f ca="1">ROUND(_xlfn.NORM.INV(RAND(),$C$2,$D$2),0)</f>
        <v>1139</v>
      </c>
      <c r="H2" s="27">
        <f ca="1">$B$6+$B$7*G2</f>
        <v>192375</v>
      </c>
      <c r="I2" s="28">
        <f ca="1">G2*$B$10</f>
        <v>199325</v>
      </c>
      <c r="J2" s="27">
        <f ca="1">H2-I2</f>
        <v>-6950</v>
      </c>
      <c r="K2" s="29" t="str">
        <f ca="1">IF(J2&gt;0, "Manufacture", "Outsource")</f>
        <v>Outsource</v>
      </c>
    </row>
    <row r="3" spans="1:11" x14ac:dyDescent="0.2">
      <c r="A3" s="2" t="s">
        <v>10</v>
      </c>
      <c r="C3" s="3"/>
      <c r="E3" s="29">
        <v>2</v>
      </c>
      <c r="F3" s="25">
        <f t="shared" ref="F3:F66" ca="1" si="0">RAND()</f>
        <v>0.37905404852945879</v>
      </c>
      <c r="G3" s="26">
        <f t="shared" ref="G3:G66" ca="1" si="1">ROUND(_xlfn.NORM.INV(RAND(),$C$2,$D$2),0)</f>
        <v>1196</v>
      </c>
      <c r="H3" s="27">
        <f t="shared" ref="H3:H66" ca="1" si="2">$B$6+$B$7*G3</f>
        <v>199500</v>
      </c>
      <c r="I3" s="28">
        <f t="shared" ref="I3:I11" ca="1" si="3">G3*$B$10</f>
        <v>209300</v>
      </c>
      <c r="J3" s="27">
        <f t="shared" ref="J3:J11" ca="1" si="4">H3-I3</f>
        <v>-9800</v>
      </c>
      <c r="K3" s="29" t="str">
        <f t="shared" ref="K3:K66" ca="1" si="5">IF(J3&gt;0, "Manufacture", "Outsource")</f>
        <v>Outsource</v>
      </c>
    </row>
    <row r="4" spans="1:11" x14ac:dyDescent="0.2">
      <c r="C4" s="4"/>
      <c r="E4" s="29">
        <v>3</v>
      </c>
      <c r="F4" s="25">
        <f t="shared" ca="1" si="0"/>
        <v>0.42479459779621154</v>
      </c>
      <c r="G4" s="26">
        <f t="shared" ca="1" si="1"/>
        <v>998</v>
      </c>
      <c r="H4" s="27">
        <f t="shared" ca="1" si="2"/>
        <v>174750</v>
      </c>
      <c r="I4" s="28">
        <f t="shared" ca="1" si="3"/>
        <v>174650</v>
      </c>
      <c r="J4" s="27">
        <f t="shared" ca="1" si="4"/>
        <v>100</v>
      </c>
      <c r="K4" s="29" t="str">
        <f t="shared" ca="1" si="5"/>
        <v>Manufacture</v>
      </c>
    </row>
    <row r="5" spans="1:11" x14ac:dyDescent="0.2">
      <c r="A5" s="20" t="s">
        <v>2</v>
      </c>
      <c r="B5" s="6"/>
      <c r="C5" s="4"/>
      <c r="E5" s="29">
        <v>4</v>
      </c>
      <c r="F5" s="25">
        <f t="shared" ca="1" si="0"/>
        <v>0.10575745552354532</v>
      </c>
      <c r="G5" s="26">
        <f t="shared" ca="1" si="1"/>
        <v>1186</v>
      </c>
      <c r="H5" s="27">
        <f t="shared" ca="1" si="2"/>
        <v>198250</v>
      </c>
      <c r="I5" s="28">
        <f t="shared" ca="1" si="3"/>
        <v>207550</v>
      </c>
      <c r="J5" s="27">
        <f t="shared" ca="1" si="4"/>
        <v>-9300</v>
      </c>
      <c r="K5" s="29" t="str">
        <f t="shared" ca="1" si="5"/>
        <v>Outsource</v>
      </c>
    </row>
    <row r="6" spans="1:11" x14ac:dyDescent="0.2">
      <c r="A6" s="7" t="s">
        <v>8</v>
      </c>
      <c r="B6" s="8">
        <v>50000</v>
      </c>
      <c r="C6" s="4"/>
      <c r="E6" s="29">
        <v>5</v>
      </c>
      <c r="F6" s="25">
        <f t="shared" ca="1" si="0"/>
        <v>0.59173238786052507</v>
      </c>
      <c r="G6" s="26">
        <f t="shared" ca="1" si="1"/>
        <v>1003</v>
      </c>
      <c r="H6" s="27">
        <f t="shared" ca="1" si="2"/>
        <v>175375</v>
      </c>
      <c r="I6" s="28">
        <f t="shared" ca="1" si="3"/>
        <v>175525</v>
      </c>
      <c r="J6" s="27">
        <f t="shared" ca="1" si="4"/>
        <v>-150</v>
      </c>
      <c r="K6" s="29" t="str">
        <f t="shared" ca="1" si="5"/>
        <v>Outsource</v>
      </c>
    </row>
    <row r="7" spans="1:11" x14ac:dyDescent="0.2">
      <c r="A7" s="7" t="s">
        <v>1</v>
      </c>
      <c r="B7" s="8">
        <v>125</v>
      </c>
      <c r="C7" s="4"/>
      <c r="E7" s="29">
        <v>6</v>
      </c>
      <c r="F7" s="25">
        <f t="shared" ca="1" si="0"/>
        <v>2.5749423697522422E-2</v>
      </c>
      <c r="G7" s="26">
        <f t="shared" ca="1" si="1"/>
        <v>1066</v>
      </c>
      <c r="H7" s="27">
        <f t="shared" ca="1" si="2"/>
        <v>183250</v>
      </c>
      <c r="I7" s="28">
        <f t="shared" ca="1" si="3"/>
        <v>186550</v>
      </c>
      <c r="J7" s="27">
        <f t="shared" ca="1" si="4"/>
        <v>-3300</v>
      </c>
      <c r="K7" s="29" t="str">
        <f t="shared" ca="1" si="5"/>
        <v>Outsource</v>
      </c>
    </row>
    <row r="8" spans="1:11" x14ac:dyDescent="0.2">
      <c r="A8" s="9"/>
      <c r="B8" s="10"/>
      <c r="C8" s="4"/>
      <c r="E8" s="29">
        <v>7</v>
      </c>
      <c r="F8" s="25">
        <f t="shared" ca="1" si="0"/>
        <v>0.68193046268351765</v>
      </c>
      <c r="G8" s="26">
        <f t="shared" ca="1" si="1"/>
        <v>898</v>
      </c>
      <c r="H8" s="27">
        <f t="shared" ca="1" si="2"/>
        <v>162250</v>
      </c>
      <c r="I8" s="28">
        <f t="shared" ca="1" si="3"/>
        <v>157150</v>
      </c>
      <c r="J8" s="27">
        <f t="shared" ca="1" si="4"/>
        <v>5100</v>
      </c>
      <c r="K8" s="29" t="str">
        <f t="shared" ca="1" si="5"/>
        <v>Manufacture</v>
      </c>
    </row>
    <row r="9" spans="1:11" x14ac:dyDescent="0.2">
      <c r="A9" s="21" t="s">
        <v>3</v>
      </c>
      <c r="B9" s="10"/>
      <c r="C9" s="4"/>
      <c r="E9" s="29">
        <v>8</v>
      </c>
      <c r="F9" s="25">
        <f t="shared" ca="1" si="0"/>
        <v>0.5684493497060501</v>
      </c>
      <c r="G9" s="26">
        <f t="shared" ca="1" si="1"/>
        <v>1012</v>
      </c>
      <c r="H9" s="27">
        <f t="shared" ca="1" si="2"/>
        <v>176500</v>
      </c>
      <c r="I9" s="28">
        <f t="shared" ca="1" si="3"/>
        <v>177100</v>
      </c>
      <c r="J9" s="27">
        <f t="shared" ca="1" si="4"/>
        <v>-600</v>
      </c>
      <c r="K9" s="29" t="str">
        <f t="shared" ca="1" si="5"/>
        <v>Outsource</v>
      </c>
    </row>
    <row r="10" spans="1:11" x14ac:dyDescent="0.2">
      <c r="A10" s="7" t="s">
        <v>4</v>
      </c>
      <c r="B10" s="8">
        <v>175</v>
      </c>
      <c r="C10" s="4"/>
      <c r="E10" s="29">
        <v>9</v>
      </c>
      <c r="F10" s="25">
        <f t="shared" ca="1" si="0"/>
        <v>0.20762863752006078</v>
      </c>
      <c r="G10" s="26">
        <f t="shared" ca="1" si="1"/>
        <v>1139</v>
      </c>
      <c r="H10" s="27">
        <f t="shared" ca="1" si="2"/>
        <v>192375</v>
      </c>
      <c r="I10" s="28">
        <f t="shared" ca="1" si="3"/>
        <v>199325</v>
      </c>
      <c r="J10" s="27">
        <f t="shared" ca="1" si="4"/>
        <v>-6950</v>
      </c>
      <c r="K10" s="29" t="str">
        <f t="shared" ca="1" si="5"/>
        <v>Outsource</v>
      </c>
    </row>
    <row r="11" spans="1:11" x14ac:dyDescent="0.2">
      <c r="A11" s="9"/>
      <c r="B11" s="11"/>
      <c r="C11" s="4"/>
      <c r="E11" s="29">
        <v>10</v>
      </c>
      <c r="F11" s="25">
        <f t="shared" ca="1" si="0"/>
        <v>0.10530168407506457</v>
      </c>
      <c r="G11" s="26">
        <f t="shared" ca="1" si="1"/>
        <v>999</v>
      </c>
      <c r="H11" s="27">
        <f t="shared" ca="1" si="2"/>
        <v>174875</v>
      </c>
      <c r="I11" s="28">
        <f t="shared" ca="1" si="3"/>
        <v>174825</v>
      </c>
      <c r="J11" s="27">
        <f t="shared" ca="1" si="4"/>
        <v>50</v>
      </c>
      <c r="K11" s="29" t="str">
        <f t="shared" ca="1" si="5"/>
        <v>Manufacture</v>
      </c>
    </row>
    <row r="12" spans="1:11" x14ac:dyDescent="0.2">
      <c r="A12" s="12" t="s">
        <v>9</v>
      </c>
      <c r="B12" s="13"/>
      <c r="C12" s="4"/>
      <c r="E12" s="29">
        <v>11</v>
      </c>
      <c r="F12" s="25">
        <f t="shared" ca="1" si="0"/>
        <v>0.54472780272781796</v>
      </c>
      <c r="G12" s="26">
        <f t="shared" ca="1" si="1"/>
        <v>913</v>
      </c>
      <c r="H12" s="27">
        <f t="shared" ca="1" si="2"/>
        <v>164125</v>
      </c>
      <c r="I12" s="28">
        <f t="shared" ref="I12:I21" ca="1" si="6">G12*$B$10</f>
        <v>159775</v>
      </c>
      <c r="J12" s="27">
        <f t="shared" ref="J12:J21" ca="1" si="7">H12-I12</f>
        <v>4350</v>
      </c>
      <c r="K12" s="29" t="str">
        <f t="shared" ca="1" si="5"/>
        <v>Manufacture</v>
      </c>
    </row>
    <row r="13" spans="1:11" x14ac:dyDescent="0.2">
      <c r="A13" s="2"/>
      <c r="C13" s="4"/>
      <c r="E13" s="29">
        <v>12</v>
      </c>
      <c r="F13" s="25">
        <f t="shared" ca="1" si="0"/>
        <v>0.71716390824108434</v>
      </c>
      <c r="G13" s="26">
        <f t="shared" ca="1" si="1"/>
        <v>881</v>
      </c>
      <c r="H13" s="27">
        <f t="shared" ca="1" si="2"/>
        <v>160125</v>
      </c>
      <c r="I13" s="28">
        <f t="shared" ca="1" si="6"/>
        <v>154175</v>
      </c>
      <c r="J13" s="27">
        <f t="shared" ca="1" si="7"/>
        <v>5950</v>
      </c>
      <c r="K13" s="29" t="str">
        <f t="shared" ca="1" si="5"/>
        <v>Manufacture</v>
      </c>
    </row>
    <row r="14" spans="1:11" x14ac:dyDescent="0.2">
      <c r="A14" s="2" t="s">
        <v>5</v>
      </c>
      <c r="C14" s="4"/>
      <c r="E14" s="29">
        <v>13</v>
      </c>
      <c r="F14" s="25">
        <f t="shared" ca="1" si="0"/>
        <v>0.26405751766149288</v>
      </c>
      <c r="G14" s="26">
        <f t="shared" ca="1" si="1"/>
        <v>928</v>
      </c>
      <c r="H14" s="27">
        <f t="shared" ca="1" si="2"/>
        <v>166000</v>
      </c>
      <c r="I14" s="28">
        <f t="shared" ca="1" si="6"/>
        <v>162400</v>
      </c>
      <c r="J14" s="27">
        <f t="shared" ca="1" si="7"/>
        <v>3600</v>
      </c>
      <c r="K14" s="29" t="str">
        <f t="shared" ca="1" si="5"/>
        <v>Manufacture</v>
      </c>
    </row>
    <row r="15" spans="1:11" x14ac:dyDescent="0.2">
      <c r="A15" s="2"/>
      <c r="C15" s="4"/>
      <c r="E15" s="29">
        <v>14</v>
      </c>
      <c r="F15" s="25">
        <f t="shared" ca="1" si="0"/>
        <v>0.79362638666651308</v>
      </c>
      <c r="G15" s="26">
        <f t="shared" ca="1" si="1"/>
        <v>1057</v>
      </c>
      <c r="H15" s="27">
        <f t="shared" ca="1" si="2"/>
        <v>182125</v>
      </c>
      <c r="I15" s="28">
        <f t="shared" ca="1" si="6"/>
        <v>184975</v>
      </c>
      <c r="J15" s="27">
        <f t="shared" ca="1" si="7"/>
        <v>-2850</v>
      </c>
      <c r="K15" s="29" t="str">
        <f t="shared" ca="1" si="5"/>
        <v>Outsource</v>
      </c>
    </row>
    <row r="16" spans="1:11" x14ac:dyDescent="0.2">
      <c r="A16" s="14" t="s">
        <v>6</v>
      </c>
      <c r="B16" s="15">
        <f>B6+B7*B12</f>
        <v>50000</v>
      </c>
      <c r="C16" s="4"/>
      <c r="E16" s="29">
        <v>15</v>
      </c>
      <c r="F16" s="25">
        <f t="shared" ca="1" si="0"/>
        <v>0.48669437860872644</v>
      </c>
      <c r="G16" s="26">
        <f t="shared" ca="1" si="1"/>
        <v>952</v>
      </c>
      <c r="H16" s="27">
        <f t="shared" ca="1" si="2"/>
        <v>169000</v>
      </c>
      <c r="I16" s="28">
        <f t="shared" ca="1" si="6"/>
        <v>166600</v>
      </c>
      <c r="J16" s="27">
        <f t="shared" ca="1" si="7"/>
        <v>2400</v>
      </c>
      <c r="K16" s="29" t="str">
        <f t="shared" ca="1" si="5"/>
        <v>Manufacture</v>
      </c>
    </row>
    <row r="17" spans="1:11" x14ac:dyDescent="0.2">
      <c r="A17" s="16" t="s">
        <v>7</v>
      </c>
      <c r="B17" s="17">
        <f>B12*B10</f>
        <v>0</v>
      </c>
      <c r="C17" s="4"/>
      <c r="E17" s="29">
        <v>16</v>
      </c>
      <c r="F17" s="25">
        <f t="shared" ca="1" si="0"/>
        <v>0.26357684744787113</v>
      </c>
      <c r="G17" s="26">
        <f t="shared" ca="1" si="1"/>
        <v>1098</v>
      </c>
      <c r="H17" s="27">
        <f t="shared" ca="1" si="2"/>
        <v>187250</v>
      </c>
      <c r="I17" s="28">
        <f t="shared" ca="1" si="6"/>
        <v>192150</v>
      </c>
      <c r="J17" s="27">
        <f t="shared" ca="1" si="7"/>
        <v>-4900</v>
      </c>
      <c r="K17" s="29" t="str">
        <f t="shared" ca="1" si="5"/>
        <v>Outsource</v>
      </c>
    </row>
    <row r="18" spans="1:11" x14ac:dyDescent="0.2">
      <c r="A18" s="2"/>
      <c r="B18" s="4"/>
      <c r="C18" s="4"/>
      <c r="E18" s="29">
        <v>17</v>
      </c>
      <c r="F18" s="25">
        <f t="shared" ca="1" si="0"/>
        <v>0.79568568046092547</v>
      </c>
      <c r="G18" s="26">
        <f t="shared" ca="1" si="1"/>
        <v>992</v>
      </c>
      <c r="H18" s="27">
        <f t="shared" ca="1" si="2"/>
        <v>174000</v>
      </c>
      <c r="I18" s="28">
        <f t="shared" ca="1" si="6"/>
        <v>173600</v>
      </c>
      <c r="J18" s="27">
        <f t="shared" ca="1" si="7"/>
        <v>400</v>
      </c>
      <c r="K18" s="29" t="str">
        <f t="shared" ca="1" si="5"/>
        <v>Manufacture</v>
      </c>
    </row>
    <row r="19" spans="1:11" x14ac:dyDescent="0.2">
      <c r="A19" s="5" t="s">
        <v>11</v>
      </c>
      <c r="B19" s="18">
        <f>B16-B17</f>
        <v>50000</v>
      </c>
      <c r="C19" s="4"/>
      <c r="E19" s="29">
        <v>18</v>
      </c>
      <c r="F19" s="25">
        <f t="shared" ca="1" si="0"/>
        <v>0.39049345744636588</v>
      </c>
      <c r="G19" s="26">
        <f t="shared" ca="1" si="1"/>
        <v>1080</v>
      </c>
      <c r="H19" s="27">
        <f t="shared" ca="1" si="2"/>
        <v>185000</v>
      </c>
      <c r="I19" s="28">
        <f t="shared" ca="1" si="6"/>
        <v>189000</v>
      </c>
      <c r="J19" s="27">
        <f t="shared" ca="1" si="7"/>
        <v>-4000</v>
      </c>
      <c r="K19" s="29" t="str">
        <f t="shared" ca="1" si="5"/>
        <v>Outsource</v>
      </c>
    </row>
    <row r="20" spans="1:11" x14ac:dyDescent="0.2">
      <c r="A20" s="5" t="s">
        <v>12</v>
      </c>
      <c r="B20" s="19" t="str">
        <f>IF(B19&lt;=0, "Manufacture", "Outsource")</f>
        <v>Outsource</v>
      </c>
      <c r="C20" s="4"/>
      <c r="E20" s="29">
        <v>19</v>
      </c>
      <c r="F20" s="25">
        <f t="shared" ca="1" si="0"/>
        <v>0.8406904365895983</v>
      </c>
      <c r="G20" s="26">
        <f t="shared" ca="1" si="1"/>
        <v>1013</v>
      </c>
      <c r="H20" s="27">
        <f t="shared" ca="1" si="2"/>
        <v>176625</v>
      </c>
      <c r="I20" s="28">
        <f t="shared" ca="1" si="6"/>
        <v>177275</v>
      </c>
      <c r="J20" s="27">
        <f t="shared" ca="1" si="7"/>
        <v>-650</v>
      </c>
      <c r="K20" s="29" t="str">
        <f t="shared" ca="1" si="5"/>
        <v>Outsource</v>
      </c>
    </row>
    <row r="21" spans="1:11" x14ac:dyDescent="0.2">
      <c r="C21" s="4"/>
      <c r="E21" s="29">
        <v>20</v>
      </c>
      <c r="F21" s="25">
        <f t="shared" ca="1" si="0"/>
        <v>0.84921863618323723</v>
      </c>
      <c r="G21" s="26">
        <f t="shared" ca="1" si="1"/>
        <v>938</v>
      </c>
      <c r="H21" s="27">
        <f t="shared" ca="1" si="2"/>
        <v>167250</v>
      </c>
      <c r="I21" s="28">
        <f t="shared" ca="1" si="6"/>
        <v>164150</v>
      </c>
      <c r="J21" s="27">
        <f t="shared" ca="1" si="7"/>
        <v>3100</v>
      </c>
      <c r="K21" s="29" t="str">
        <f t="shared" ca="1" si="5"/>
        <v>Manufacture</v>
      </c>
    </row>
    <row r="22" spans="1:11" x14ac:dyDescent="0.2">
      <c r="E22" s="29">
        <v>21</v>
      </c>
      <c r="F22" s="25">
        <f t="shared" ca="1" si="0"/>
        <v>0.86891451760708216</v>
      </c>
      <c r="G22" s="26">
        <f t="shared" ca="1" si="1"/>
        <v>952</v>
      </c>
      <c r="H22" s="27">
        <f t="shared" ca="1" si="2"/>
        <v>169000</v>
      </c>
      <c r="I22" s="28">
        <f t="shared" ref="I22:I85" ca="1" si="8">G22*$B$10</f>
        <v>166600</v>
      </c>
      <c r="J22" s="27">
        <f t="shared" ref="J22:J85" ca="1" si="9">H22-I22</f>
        <v>2400</v>
      </c>
      <c r="K22" s="29" t="str">
        <f t="shared" ca="1" si="5"/>
        <v>Manufacture</v>
      </c>
    </row>
    <row r="23" spans="1:11" x14ac:dyDescent="0.2">
      <c r="E23" s="29">
        <v>22</v>
      </c>
      <c r="F23" s="25">
        <f t="shared" ca="1" si="0"/>
        <v>0.16042664077508573</v>
      </c>
      <c r="G23" s="26">
        <f t="shared" ca="1" si="1"/>
        <v>1093</v>
      </c>
      <c r="H23" s="27">
        <f t="shared" ca="1" si="2"/>
        <v>186625</v>
      </c>
      <c r="I23" s="28">
        <f t="shared" ca="1" si="8"/>
        <v>191275</v>
      </c>
      <c r="J23" s="27">
        <f t="shared" ca="1" si="9"/>
        <v>-4650</v>
      </c>
      <c r="K23" s="29" t="str">
        <f t="shared" ca="1" si="5"/>
        <v>Outsource</v>
      </c>
    </row>
    <row r="24" spans="1:11" ht="15.75" x14ac:dyDescent="0.25">
      <c r="C24" s="30">
        <f ca="1">COUNTIF(K:K,"Manufacture")/100</f>
        <v>0.5</v>
      </c>
      <c r="D24" s="31" t="s">
        <v>20</v>
      </c>
      <c r="E24" s="29">
        <v>23</v>
      </c>
      <c r="F24" s="25">
        <f t="shared" ca="1" si="0"/>
        <v>0.17756045672712084</v>
      </c>
      <c r="G24" s="26">
        <f t="shared" ca="1" si="1"/>
        <v>961</v>
      </c>
      <c r="H24" s="27">
        <f t="shared" ca="1" si="2"/>
        <v>170125</v>
      </c>
      <c r="I24" s="28">
        <f t="shared" ca="1" si="8"/>
        <v>168175</v>
      </c>
      <c r="J24" s="27">
        <f t="shared" ca="1" si="9"/>
        <v>1950</v>
      </c>
      <c r="K24" s="29" t="str">
        <f t="shared" ca="1" si="5"/>
        <v>Manufacture</v>
      </c>
    </row>
    <row r="25" spans="1:11" ht="15.75" x14ac:dyDescent="0.25">
      <c r="C25" s="30">
        <f ca="1">COUNTIF(K:K,"Outsource")/100</f>
        <v>0.5</v>
      </c>
      <c r="D25" s="31" t="s">
        <v>21</v>
      </c>
      <c r="E25" s="29">
        <v>24</v>
      </c>
      <c r="F25" s="25">
        <f t="shared" ca="1" si="0"/>
        <v>0.80866114730772931</v>
      </c>
      <c r="G25" s="26">
        <f t="shared" ca="1" si="1"/>
        <v>945</v>
      </c>
      <c r="H25" s="27">
        <f t="shared" ca="1" si="2"/>
        <v>168125</v>
      </c>
      <c r="I25" s="28">
        <f t="shared" ca="1" si="8"/>
        <v>165375</v>
      </c>
      <c r="J25" s="27">
        <f t="shared" ca="1" si="9"/>
        <v>2750</v>
      </c>
      <c r="K25" s="29" t="str">
        <f t="shared" ca="1" si="5"/>
        <v>Manufacture</v>
      </c>
    </row>
    <row r="26" spans="1:11" x14ac:dyDescent="0.2">
      <c r="E26" s="29">
        <v>25</v>
      </c>
      <c r="F26" s="25">
        <f t="shared" ca="1" si="0"/>
        <v>0.42486622606429258</v>
      </c>
      <c r="G26" s="26">
        <f t="shared" ca="1" si="1"/>
        <v>816</v>
      </c>
      <c r="H26" s="27">
        <f t="shared" ca="1" si="2"/>
        <v>152000</v>
      </c>
      <c r="I26" s="28">
        <f t="shared" ca="1" si="8"/>
        <v>142800</v>
      </c>
      <c r="J26" s="27">
        <f t="shared" ca="1" si="9"/>
        <v>9200</v>
      </c>
      <c r="K26" s="29" t="str">
        <f t="shared" ca="1" si="5"/>
        <v>Manufacture</v>
      </c>
    </row>
    <row r="27" spans="1:11" x14ac:dyDescent="0.2">
      <c r="E27" s="29">
        <v>26</v>
      </c>
      <c r="F27" s="25">
        <f t="shared" ca="1" si="0"/>
        <v>1.0133528395430913E-2</v>
      </c>
      <c r="G27" s="26">
        <f t="shared" ca="1" si="1"/>
        <v>962</v>
      </c>
      <c r="H27" s="27">
        <f t="shared" ca="1" si="2"/>
        <v>170250</v>
      </c>
      <c r="I27" s="28">
        <f t="shared" ca="1" si="8"/>
        <v>168350</v>
      </c>
      <c r="J27" s="27">
        <f t="shared" ca="1" si="9"/>
        <v>1900</v>
      </c>
      <c r="K27" s="29" t="str">
        <f t="shared" ca="1" si="5"/>
        <v>Manufacture</v>
      </c>
    </row>
    <row r="28" spans="1:11" x14ac:dyDescent="0.2">
      <c r="E28" s="29">
        <v>27</v>
      </c>
      <c r="F28" s="25">
        <f t="shared" ca="1" si="0"/>
        <v>0.51504428970567129</v>
      </c>
      <c r="G28" s="26">
        <f t="shared" ca="1" si="1"/>
        <v>981</v>
      </c>
      <c r="H28" s="27">
        <f t="shared" ca="1" si="2"/>
        <v>172625</v>
      </c>
      <c r="I28" s="28">
        <f t="shared" ca="1" si="8"/>
        <v>171675</v>
      </c>
      <c r="J28" s="27">
        <f t="shared" ca="1" si="9"/>
        <v>950</v>
      </c>
      <c r="K28" s="29" t="str">
        <f t="shared" ca="1" si="5"/>
        <v>Manufacture</v>
      </c>
    </row>
    <row r="29" spans="1:11" x14ac:dyDescent="0.2">
      <c r="E29" s="29">
        <v>28</v>
      </c>
      <c r="F29" s="25">
        <f t="shared" ca="1" si="0"/>
        <v>0.80849332108225869</v>
      </c>
      <c r="G29" s="26">
        <f t="shared" ca="1" si="1"/>
        <v>878</v>
      </c>
      <c r="H29" s="27">
        <f t="shared" ca="1" si="2"/>
        <v>159750</v>
      </c>
      <c r="I29" s="28">
        <f t="shared" ca="1" si="8"/>
        <v>153650</v>
      </c>
      <c r="J29" s="27">
        <f t="shared" ca="1" si="9"/>
        <v>6100</v>
      </c>
      <c r="K29" s="29" t="str">
        <f t="shared" ca="1" si="5"/>
        <v>Manufacture</v>
      </c>
    </row>
    <row r="30" spans="1:11" x14ac:dyDescent="0.2">
      <c r="E30" s="29">
        <v>29</v>
      </c>
      <c r="F30" s="25">
        <f t="shared" ca="1" si="0"/>
        <v>0.29000352967337739</v>
      </c>
      <c r="G30" s="26">
        <f t="shared" ca="1" si="1"/>
        <v>1049</v>
      </c>
      <c r="H30" s="27">
        <f t="shared" ca="1" si="2"/>
        <v>181125</v>
      </c>
      <c r="I30" s="28">
        <f t="shared" ca="1" si="8"/>
        <v>183575</v>
      </c>
      <c r="J30" s="27">
        <f t="shared" ca="1" si="9"/>
        <v>-2450</v>
      </c>
      <c r="K30" s="29" t="str">
        <f t="shared" ca="1" si="5"/>
        <v>Outsource</v>
      </c>
    </row>
    <row r="31" spans="1:11" x14ac:dyDescent="0.2">
      <c r="E31" s="29">
        <v>30</v>
      </c>
      <c r="F31" s="25">
        <f t="shared" ca="1" si="0"/>
        <v>0.27690953089927151</v>
      </c>
      <c r="G31" s="26">
        <f t="shared" ca="1" si="1"/>
        <v>947</v>
      </c>
      <c r="H31" s="27">
        <f t="shared" ca="1" si="2"/>
        <v>168375</v>
      </c>
      <c r="I31" s="28">
        <f t="shared" ca="1" si="8"/>
        <v>165725</v>
      </c>
      <c r="J31" s="27">
        <f t="shared" ca="1" si="9"/>
        <v>2650</v>
      </c>
      <c r="K31" s="29" t="str">
        <f t="shared" ca="1" si="5"/>
        <v>Manufacture</v>
      </c>
    </row>
    <row r="32" spans="1:11" x14ac:dyDescent="0.2">
      <c r="E32" s="29">
        <v>31</v>
      </c>
      <c r="F32" s="25">
        <f t="shared" ca="1" si="0"/>
        <v>0.92632960832846678</v>
      </c>
      <c r="G32" s="26">
        <f t="shared" ca="1" si="1"/>
        <v>1017</v>
      </c>
      <c r="H32" s="27">
        <f t="shared" ca="1" si="2"/>
        <v>177125</v>
      </c>
      <c r="I32" s="28">
        <f t="shared" ca="1" si="8"/>
        <v>177975</v>
      </c>
      <c r="J32" s="27">
        <f t="shared" ca="1" si="9"/>
        <v>-850</v>
      </c>
      <c r="K32" s="29" t="str">
        <f t="shared" ca="1" si="5"/>
        <v>Outsource</v>
      </c>
    </row>
    <row r="33" spans="5:11" x14ac:dyDescent="0.2">
      <c r="E33" s="29">
        <v>32</v>
      </c>
      <c r="F33" s="25">
        <f t="shared" ca="1" si="0"/>
        <v>0.89986911625436738</v>
      </c>
      <c r="G33" s="26">
        <f t="shared" ca="1" si="1"/>
        <v>866</v>
      </c>
      <c r="H33" s="27">
        <f t="shared" ca="1" si="2"/>
        <v>158250</v>
      </c>
      <c r="I33" s="28">
        <f t="shared" ca="1" si="8"/>
        <v>151550</v>
      </c>
      <c r="J33" s="27">
        <f t="shared" ca="1" si="9"/>
        <v>6700</v>
      </c>
      <c r="K33" s="29" t="str">
        <f t="shared" ca="1" si="5"/>
        <v>Manufacture</v>
      </c>
    </row>
    <row r="34" spans="5:11" x14ac:dyDescent="0.2">
      <c r="E34" s="29">
        <v>33</v>
      </c>
      <c r="F34" s="25">
        <f t="shared" ca="1" si="0"/>
        <v>0.35299010034467715</v>
      </c>
      <c r="G34" s="26">
        <f t="shared" ca="1" si="1"/>
        <v>1051</v>
      </c>
      <c r="H34" s="27">
        <f t="shared" ca="1" si="2"/>
        <v>181375</v>
      </c>
      <c r="I34" s="28">
        <f t="shared" ca="1" si="8"/>
        <v>183925</v>
      </c>
      <c r="J34" s="27">
        <f t="shared" ca="1" si="9"/>
        <v>-2550</v>
      </c>
      <c r="K34" s="29" t="str">
        <f t="shared" ca="1" si="5"/>
        <v>Outsource</v>
      </c>
    </row>
    <row r="35" spans="5:11" x14ac:dyDescent="0.2">
      <c r="E35" s="29">
        <v>34</v>
      </c>
      <c r="F35" s="25">
        <f t="shared" ca="1" si="0"/>
        <v>0.30441960647724187</v>
      </c>
      <c r="G35" s="26">
        <f t="shared" ca="1" si="1"/>
        <v>794</v>
      </c>
      <c r="H35" s="27">
        <f t="shared" ca="1" si="2"/>
        <v>149250</v>
      </c>
      <c r="I35" s="28">
        <f t="shared" ca="1" si="8"/>
        <v>138950</v>
      </c>
      <c r="J35" s="27">
        <f t="shared" ca="1" si="9"/>
        <v>10300</v>
      </c>
      <c r="K35" s="29" t="str">
        <f t="shared" ca="1" si="5"/>
        <v>Manufacture</v>
      </c>
    </row>
    <row r="36" spans="5:11" x14ac:dyDescent="0.2">
      <c r="E36" s="29">
        <v>35</v>
      </c>
      <c r="F36" s="25">
        <f t="shared" ca="1" si="0"/>
        <v>0.56448246627811172</v>
      </c>
      <c r="G36" s="26">
        <f t="shared" ca="1" si="1"/>
        <v>1082</v>
      </c>
      <c r="H36" s="27">
        <f t="shared" ca="1" si="2"/>
        <v>185250</v>
      </c>
      <c r="I36" s="28">
        <f t="shared" ca="1" si="8"/>
        <v>189350</v>
      </c>
      <c r="J36" s="27">
        <f t="shared" ca="1" si="9"/>
        <v>-4100</v>
      </c>
      <c r="K36" s="29" t="str">
        <f t="shared" ca="1" si="5"/>
        <v>Outsource</v>
      </c>
    </row>
    <row r="37" spans="5:11" x14ac:dyDescent="0.2">
      <c r="E37" s="29">
        <v>36</v>
      </c>
      <c r="F37" s="25">
        <f t="shared" ca="1" si="0"/>
        <v>0.57112538447128158</v>
      </c>
      <c r="G37" s="26">
        <f t="shared" ca="1" si="1"/>
        <v>1202</v>
      </c>
      <c r="H37" s="27">
        <f t="shared" ca="1" si="2"/>
        <v>200250</v>
      </c>
      <c r="I37" s="28">
        <f t="shared" ca="1" si="8"/>
        <v>210350</v>
      </c>
      <c r="J37" s="27">
        <f t="shared" ca="1" si="9"/>
        <v>-10100</v>
      </c>
      <c r="K37" s="29" t="str">
        <f t="shared" ca="1" si="5"/>
        <v>Outsource</v>
      </c>
    </row>
    <row r="38" spans="5:11" x14ac:dyDescent="0.2">
      <c r="E38" s="29">
        <v>37</v>
      </c>
      <c r="F38" s="25">
        <f t="shared" ca="1" si="0"/>
        <v>0.58640778992714915</v>
      </c>
      <c r="G38" s="26">
        <f t="shared" ca="1" si="1"/>
        <v>906</v>
      </c>
      <c r="H38" s="27">
        <f t="shared" ca="1" si="2"/>
        <v>163250</v>
      </c>
      <c r="I38" s="28">
        <f t="shared" ca="1" si="8"/>
        <v>158550</v>
      </c>
      <c r="J38" s="27">
        <f t="shared" ca="1" si="9"/>
        <v>4700</v>
      </c>
      <c r="K38" s="29" t="str">
        <f t="shared" ca="1" si="5"/>
        <v>Manufacture</v>
      </c>
    </row>
    <row r="39" spans="5:11" x14ac:dyDescent="0.2">
      <c r="E39" s="29">
        <v>38</v>
      </c>
      <c r="F39" s="25">
        <f t="shared" ca="1" si="0"/>
        <v>1.2725341881935193E-2</v>
      </c>
      <c r="G39" s="26">
        <f t="shared" ca="1" si="1"/>
        <v>1054</v>
      </c>
      <c r="H39" s="27">
        <f t="shared" ca="1" si="2"/>
        <v>181750</v>
      </c>
      <c r="I39" s="28">
        <f t="shared" ca="1" si="8"/>
        <v>184450</v>
      </c>
      <c r="J39" s="27">
        <f t="shared" ca="1" si="9"/>
        <v>-2700</v>
      </c>
      <c r="K39" s="29" t="str">
        <f t="shared" ca="1" si="5"/>
        <v>Outsource</v>
      </c>
    </row>
    <row r="40" spans="5:11" x14ac:dyDescent="0.2">
      <c r="E40" s="29">
        <v>39</v>
      </c>
      <c r="F40" s="25">
        <f t="shared" ca="1" si="0"/>
        <v>0.37065829274737272</v>
      </c>
      <c r="G40" s="26">
        <f t="shared" ca="1" si="1"/>
        <v>1005</v>
      </c>
      <c r="H40" s="27">
        <f t="shared" ca="1" si="2"/>
        <v>175625</v>
      </c>
      <c r="I40" s="28">
        <f t="shared" ca="1" si="8"/>
        <v>175875</v>
      </c>
      <c r="J40" s="27">
        <f t="shared" ca="1" si="9"/>
        <v>-250</v>
      </c>
      <c r="K40" s="29" t="str">
        <f t="shared" ca="1" si="5"/>
        <v>Outsource</v>
      </c>
    </row>
    <row r="41" spans="5:11" x14ac:dyDescent="0.2">
      <c r="E41" s="29">
        <v>40</v>
      </c>
      <c r="F41" s="25">
        <f t="shared" ca="1" si="0"/>
        <v>8.3485907102194279E-3</v>
      </c>
      <c r="G41" s="26">
        <f t="shared" ca="1" si="1"/>
        <v>1018</v>
      </c>
      <c r="H41" s="27">
        <f t="shared" ca="1" si="2"/>
        <v>177250</v>
      </c>
      <c r="I41" s="28">
        <f t="shared" ca="1" si="8"/>
        <v>178150</v>
      </c>
      <c r="J41" s="27">
        <f t="shared" ca="1" si="9"/>
        <v>-900</v>
      </c>
      <c r="K41" s="29" t="str">
        <f t="shared" ca="1" si="5"/>
        <v>Outsource</v>
      </c>
    </row>
    <row r="42" spans="5:11" x14ac:dyDescent="0.2">
      <c r="E42" s="29">
        <v>41</v>
      </c>
      <c r="F42" s="25">
        <f t="shared" ca="1" si="0"/>
        <v>0.64391399315185782</v>
      </c>
      <c r="G42" s="26">
        <f t="shared" ca="1" si="1"/>
        <v>961</v>
      </c>
      <c r="H42" s="27">
        <f t="shared" ca="1" si="2"/>
        <v>170125</v>
      </c>
      <c r="I42" s="28">
        <f t="shared" ca="1" si="8"/>
        <v>168175</v>
      </c>
      <c r="J42" s="27">
        <f t="shared" ca="1" si="9"/>
        <v>1950</v>
      </c>
      <c r="K42" s="29" t="str">
        <f t="shared" ca="1" si="5"/>
        <v>Manufacture</v>
      </c>
    </row>
    <row r="43" spans="5:11" x14ac:dyDescent="0.2">
      <c r="E43" s="29">
        <v>42</v>
      </c>
      <c r="F43" s="25">
        <f t="shared" ca="1" si="0"/>
        <v>0.3427285594927959</v>
      </c>
      <c r="G43" s="26">
        <f t="shared" ca="1" si="1"/>
        <v>1119</v>
      </c>
      <c r="H43" s="27">
        <f t="shared" ca="1" si="2"/>
        <v>189875</v>
      </c>
      <c r="I43" s="28">
        <f t="shared" ca="1" si="8"/>
        <v>195825</v>
      </c>
      <c r="J43" s="27">
        <f t="shared" ca="1" si="9"/>
        <v>-5950</v>
      </c>
      <c r="K43" s="29" t="str">
        <f t="shared" ca="1" si="5"/>
        <v>Outsource</v>
      </c>
    </row>
    <row r="44" spans="5:11" x14ac:dyDescent="0.2">
      <c r="E44" s="29">
        <v>43</v>
      </c>
      <c r="F44" s="25">
        <f t="shared" ca="1" si="0"/>
        <v>0.44103641494926005</v>
      </c>
      <c r="G44" s="26">
        <f t="shared" ca="1" si="1"/>
        <v>1097</v>
      </c>
      <c r="H44" s="27">
        <f t="shared" ca="1" si="2"/>
        <v>187125</v>
      </c>
      <c r="I44" s="28">
        <f t="shared" ca="1" si="8"/>
        <v>191975</v>
      </c>
      <c r="J44" s="27">
        <f t="shared" ca="1" si="9"/>
        <v>-4850</v>
      </c>
      <c r="K44" s="29" t="str">
        <f t="shared" ca="1" si="5"/>
        <v>Outsource</v>
      </c>
    </row>
    <row r="45" spans="5:11" x14ac:dyDescent="0.2">
      <c r="E45" s="29">
        <v>44</v>
      </c>
      <c r="F45" s="25">
        <f t="shared" ca="1" si="0"/>
        <v>0.12131869343741808</v>
      </c>
      <c r="G45" s="26">
        <f t="shared" ca="1" si="1"/>
        <v>1039</v>
      </c>
      <c r="H45" s="27">
        <f t="shared" ca="1" si="2"/>
        <v>179875</v>
      </c>
      <c r="I45" s="28">
        <f t="shared" ca="1" si="8"/>
        <v>181825</v>
      </c>
      <c r="J45" s="27">
        <f t="shared" ca="1" si="9"/>
        <v>-1950</v>
      </c>
      <c r="K45" s="29" t="str">
        <f t="shared" ca="1" si="5"/>
        <v>Outsource</v>
      </c>
    </row>
    <row r="46" spans="5:11" x14ac:dyDescent="0.2">
      <c r="E46" s="29">
        <v>45</v>
      </c>
      <c r="F46" s="25">
        <f t="shared" ca="1" si="0"/>
        <v>0.12139120254564029</v>
      </c>
      <c r="G46" s="26">
        <f t="shared" ca="1" si="1"/>
        <v>954</v>
      </c>
      <c r="H46" s="27">
        <f t="shared" ca="1" si="2"/>
        <v>169250</v>
      </c>
      <c r="I46" s="28">
        <f t="shared" ca="1" si="8"/>
        <v>166950</v>
      </c>
      <c r="J46" s="27">
        <f t="shared" ca="1" si="9"/>
        <v>2300</v>
      </c>
      <c r="K46" s="29" t="str">
        <f t="shared" ca="1" si="5"/>
        <v>Manufacture</v>
      </c>
    </row>
    <row r="47" spans="5:11" x14ac:dyDescent="0.2">
      <c r="E47" s="29">
        <v>46</v>
      </c>
      <c r="F47" s="25">
        <f t="shared" ca="1" si="0"/>
        <v>0.81071569512836328</v>
      </c>
      <c r="G47" s="26">
        <f t="shared" ca="1" si="1"/>
        <v>956</v>
      </c>
      <c r="H47" s="27">
        <f t="shared" ca="1" si="2"/>
        <v>169500</v>
      </c>
      <c r="I47" s="28">
        <f t="shared" ca="1" si="8"/>
        <v>167300</v>
      </c>
      <c r="J47" s="27">
        <f t="shared" ca="1" si="9"/>
        <v>2200</v>
      </c>
      <c r="K47" s="29" t="str">
        <f t="shared" ca="1" si="5"/>
        <v>Manufacture</v>
      </c>
    </row>
    <row r="48" spans="5:11" x14ac:dyDescent="0.2">
      <c r="E48" s="29">
        <v>47</v>
      </c>
      <c r="F48" s="25">
        <f t="shared" ca="1" si="0"/>
        <v>0.23820131102721254</v>
      </c>
      <c r="G48" s="26">
        <f t="shared" ca="1" si="1"/>
        <v>1041</v>
      </c>
      <c r="H48" s="27">
        <f t="shared" ca="1" si="2"/>
        <v>180125</v>
      </c>
      <c r="I48" s="28">
        <f t="shared" ca="1" si="8"/>
        <v>182175</v>
      </c>
      <c r="J48" s="27">
        <f t="shared" ca="1" si="9"/>
        <v>-2050</v>
      </c>
      <c r="K48" s="29" t="str">
        <f t="shared" ca="1" si="5"/>
        <v>Outsource</v>
      </c>
    </row>
    <row r="49" spans="5:11" x14ac:dyDescent="0.2">
      <c r="E49" s="29">
        <v>48</v>
      </c>
      <c r="F49" s="25">
        <f t="shared" ca="1" si="0"/>
        <v>0.73429663386423716</v>
      </c>
      <c r="G49" s="26">
        <f t="shared" ca="1" si="1"/>
        <v>1027</v>
      </c>
      <c r="H49" s="27">
        <f t="shared" ca="1" si="2"/>
        <v>178375</v>
      </c>
      <c r="I49" s="28">
        <f t="shared" ca="1" si="8"/>
        <v>179725</v>
      </c>
      <c r="J49" s="27">
        <f t="shared" ca="1" si="9"/>
        <v>-1350</v>
      </c>
      <c r="K49" s="29" t="str">
        <f t="shared" ca="1" si="5"/>
        <v>Outsource</v>
      </c>
    </row>
    <row r="50" spans="5:11" x14ac:dyDescent="0.2">
      <c r="E50" s="29">
        <v>49</v>
      </c>
      <c r="F50" s="25">
        <f t="shared" ca="1" si="0"/>
        <v>0.47778989987352538</v>
      </c>
      <c r="G50" s="26">
        <f t="shared" ca="1" si="1"/>
        <v>764</v>
      </c>
      <c r="H50" s="27">
        <f t="shared" ca="1" si="2"/>
        <v>145500</v>
      </c>
      <c r="I50" s="28">
        <f t="shared" ca="1" si="8"/>
        <v>133700</v>
      </c>
      <c r="J50" s="27">
        <f t="shared" ca="1" si="9"/>
        <v>11800</v>
      </c>
      <c r="K50" s="29" t="str">
        <f t="shared" ca="1" si="5"/>
        <v>Manufacture</v>
      </c>
    </row>
    <row r="51" spans="5:11" x14ac:dyDescent="0.2">
      <c r="E51" s="29">
        <v>50</v>
      </c>
      <c r="F51" s="25">
        <f t="shared" ca="1" si="0"/>
        <v>0.73330737603728868</v>
      </c>
      <c r="G51" s="26">
        <f t="shared" ca="1" si="1"/>
        <v>1138</v>
      </c>
      <c r="H51" s="27">
        <f t="shared" ca="1" si="2"/>
        <v>192250</v>
      </c>
      <c r="I51" s="28">
        <f t="shared" ca="1" si="8"/>
        <v>199150</v>
      </c>
      <c r="J51" s="27">
        <f t="shared" ca="1" si="9"/>
        <v>-6900</v>
      </c>
      <c r="K51" s="29" t="str">
        <f t="shared" ca="1" si="5"/>
        <v>Outsource</v>
      </c>
    </row>
    <row r="52" spans="5:11" x14ac:dyDescent="0.2">
      <c r="E52" s="29">
        <v>51</v>
      </c>
      <c r="F52" s="25">
        <f t="shared" ca="1" si="0"/>
        <v>0.38435905330012365</v>
      </c>
      <c r="G52" s="26">
        <f t="shared" ca="1" si="1"/>
        <v>959</v>
      </c>
      <c r="H52" s="27">
        <f t="shared" ca="1" si="2"/>
        <v>169875</v>
      </c>
      <c r="I52" s="28">
        <f t="shared" ca="1" si="8"/>
        <v>167825</v>
      </c>
      <c r="J52" s="27">
        <f t="shared" ca="1" si="9"/>
        <v>2050</v>
      </c>
      <c r="K52" s="29" t="str">
        <f t="shared" ca="1" si="5"/>
        <v>Manufacture</v>
      </c>
    </row>
    <row r="53" spans="5:11" x14ac:dyDescent="0.2">
      <c r="E53" s="29">
        <v>52</v>
      </c>
      <c r="F53" s="25">
        <f t="shared" ca="1" si="0"/>
        <v>8.5088983534335583E-2</v>
      </c>
      <c r="G53" s="26">
        <f t="shared" ca="1" si="1"/>
        <v>796</v>
      </c>
      <c r="H53" s="27">
        <f t="shared" ca="1" si="2"/>
        <v>149500</v>
      </c>
      <c r="I53" s="28">
        <f t="shared" ca="1" si="8"/>
        <v>139300</v>
      </c>
      <c r="J53" s="27">
        <f t="shared" ca="1" si="9"/>
        <v>10200</v>
      </c>
      <c r="K53" s="29" t="str">
        <f t="shared" ca="1" si="5"/>
        <v>Manufacture</v>
      </c>
    </row>
    <row r="54" spans="5:11" x14ac:dyDescent="0.2">
      <c r="E54" s="29">
        <v>53</v>
      </c>
      <c r="F54" s="25">
        <f t="shared" ca="1" si="0"/>
        <v>0.9166708718131239</v>
      </c>
      <c r="G54" s="26">
        <f t="shared" ca="1" si="1"/>
        <v>1034</v>
      </c>
      <c r="H54" s="27">
        <f t="shared" ca="1" si="2"/>
        <v>179250</v>
      </c>
      <c r="I54" s="28">
        <f t="shared" ca="1" si="8"/>
        <v>180950</v>
      </c>
      <c r="J54" s="27">
        <f t="shared" ca="1" si="9"/>
        <v>-1700</v>
      </c>
      <c r="K54" s="29" t="str">
        <f t="shared" ca="1" si="5"/>
        <v>Outsource</v>
      </c>
    </row>
    <row r="55" spans="5:11" x14ac:dyDescent="0.2">
      <c r="E55" s="29">
        <v>54</v>
      </c>
      <c r="F55" s="25">
        <f t="shared" ca="1" si="0"/>
        <v>0.32551256765165781</v>
      </c>
      <c r="G55" s="26">
        <f t="shared" ca="1" si="1"/>
        <v>939</v>
      </c>
      <c r="H55" s="27">
        <f t="shared" ca="1" si="2"/>
        <v>167375</v>
      </c>
      <c r="I55" s="28">
        <f t="shared" ca="1" si="8"/>
        <v>164325</v>
      </c>
      <c r="J55" s="27">
        <f t="shared" ca="1" si="9"/>
        <v>3050</v>
      </c>
      <c r="K55" s="29" t="str">
        <f t="shared" ca="1" si="5"/>
        <v>Manufacture</v>
      </c>
    </row>
    <row r="56" spans="5:11" x14ac:dyDescent="0.2">
      <c r="E56" s="29">
        <v>55</v>
      </c>
      <c r="F56" s="25">
        <f t="shared" ca="1" si="0"/>
        <v>0.15335062371245134</v>
      </c>
      <c r="G56" s="26">
        <f t="shared" ca="1" si="1"/>
        <v>853</v>
      </c>
      <c r="H56" s="27">
        <f t="shared" ca="1" si="2"/>
        <v>156625</v>
      </c>
      <c r="I56" s="28">
        <f t="shared" ca="1" si="8"/>
        <v>149275</v>
      </c>
      <c r="J56" s="27">
        <f t="shared" ca="1" si="9"/>
        <v>7350</v>
      </c>
      <c r="K56" s="29" t="str">
        <f t="shared" ca="1" si="5"/>
        <v>Manufacture</v>
      </c>
    </row>
    <row r="57" spans="5:11" x14ac:dyDescent="0.2">
      <c r="E57" s="29">
        <v>56</v>
      </c>
      <c r="F57" s="25">
        <f t="shared" ca="1" si="0"/>
        <v>0.13797821320177184</v>
      </c>
      <c r="G57" s="26">
        <f t="shared" ca="1" si="1"/>
        <v>938</v>
      </c>
      <c r="H57" s="27">
        <f t="shared" ca="1" si="2"/>
        <v>167250</v>
      </c>
      <c r="I57" s="28">
        <f t="shared" ca="1" si="8"/>
        <v>164150</v>
      </c>
      <c r="J57" s="27">
        <f t="shared" ca="1" si="9"/>
        <v>3100</v>
      </c>
      <c r="K57" s="29" t="str">
        <f t="shared" ca="1" si="5"/>
        <v>Manufacture</v>
      </c>
    </row>
    <row r="58" spans="5:11" x14ac:dyDescent="0.2">
      <c r="E58" s="29">
        <v>57</v>
      </c>
      <c r="F58" s="25">
        <f t="shared" ca="1" si="0"/>
        <v>0.73065427809052996</v>
      </c>
      <c r="G58" s="26">
        <f t="shared" ca="1" si="1"/>
        <v>936</v>
      </c>
      <c r="H58" s="27">
        <f t="shared" ca="1" si="2"/>
        <v>167000</v>
      </c>
      <c r="I58" s="28">
        <f t="shared" ca="1" si="8"/>
        <v>163800</v>
      </c>
      <c r="J58" s="27">
        <f t="shared" ca="1" si="9"/>
        <v>3200</v>
      </c>
      <c r="K58" s="29" t="str">
        <f t="shared" ca="1" si="5"/>
        <v>Manufacture</v>
      </c>
    </row>
    <row r="59" spans="5:11" x14ac:dyDescent="0.2">
      <c r="E59" s="29">
        <v>58</v>
      </c>
      <c r="F59" s="25">
        <f t="shared" ca="1" si="0"/>
        <v>0.26672282278438075</v>
      </c>
      <c r="G59" s="26">
        <f t="shared" ca="1" si="1"/>
        <v>1182</v>
      </c>
      <c r="H59" s="27">
        <f t="shared" ca="1" si="2"/>
        <v>197750</v>
      </c>
      <c r="I59" s="28">
        <f t="shared" ca="1" si="8"/>
        <v>206850</v>
      </c>
      <c r="J59" s="27">
        <f t="shared" ca="1" si="9"/>
        <v>-9100</v>
      </c>
      <c r="K59" s="29" t="str">
        <f t="shared" ca="1" si="5"/>
        <v>Outsource</v>
      </c>
    </row>
    <row r="60" spans="5:11" x14ac:dyDescent="0.2">
      <c r="E60" s="29">
        <v>59</v>
      </c>
      <c r="F60" s="25">
        <f t="shared" ca="1" si="0"/>
        <v>0.18249174068994611</v>
      </c>
      <c r="G60" s="26">
        <f t="shared" ca="1" si="1"/>
        <v>808</v>
      </c>
      <c r="H60" s="27">
        <f t="shared" ca="1" si="2"/>
        <v>151000</v>
      </c>
      <c r="I60" s="28">
        <f t="shared" ca="1" si="8"/>
        <v>141400</v>
      </c>
      <c r="J60" s="27">
        <f t="shared" ca="1" si="9"/>
        <v>9600</v>
      </c>
      <c r="K60" s="29" t="str">
        <f t="shared" ca="1" si="5"/>
        <v>Manufacture</v>
      </c>
    </row>
    <row r="61" spans="5:11" x14ac:dyDescent="0.2">
      <c r="E61" s="29">
        <v>60</v>
      </c>
      <c r="F61" s="25">
        <f t="shared" ca="1" si="0"/>
        <v>3.9291156983378039E-2</v>
      </c>
      <c r="G61" s="26">
        <f t="shared" ca="1" si="1"/>
        <v>859</v>
      </c>
      <c r="H61" s="27">
        <f t="shared" ca="1" si="2"/>
        <v>157375</v>
      </c>
      <c r="I61" s="28">
        <f t="shared" ca="1" si="8"/>
        <v>150325</v>
      </c>
      <c r="J61" s="27">
        <f t="shared" ca="1" si="9"/>
        <v>7050</v>
      </c>
      <c r="K61" s="29" t="str">
        <f t="shared" ca="1" si="5"/>
        <v>Manufacture</v>
      </c>
    </row>
    <row r="62" spans="5:11" x14ac:dyDescent="0.2">
      <c r="E62" s="29">
        <v>61</v>
      </c>
      <c r="F62" s="25">
        <f t="shared" ca="1" si="0"/>
        <v>0.28327407637065061</v>
      </c>
      <c r="G62" s="26">
        <f t="shared" ca="1" si="1"/>
        <v>864</v>
      </c>
      <c r="H62" s="27">
        <f t="shared" ca="1" si="2"/>
        <v>158000</v>
      </c>
      <c r="I62" s="28">
        <f t="shared" ca="1" si="8"/>
        <v>151200</v>
      </c>
      <c r="J62" s="27">
        <f t="shared" ca="1" si="9"/>
        <v>6800</v>
      </c>
      <c r="K62" s="29" t="str">
        <f t="shared" ca="1" si="5"/>
        <v>Manufacture</v>
      </c>
    </row>
    <row r="63" spans="5:11" x14ac:dyDescent="0.2">
      <c r="E63" s="29">
        <v>62</v>
      </c>
      <c r="F63" s="25">
        <f t="shared" ca="1" si="0"/>
        <v>0.97023889526242701</v>
      </c>
      <c r="G63" s="26">
        <f t="shared" ca="1" si="1"/>
        <v>1163</v>
      </c>
      <c r="H63" s="27">
        <f t="shared" ca="1" si="2"/>
        <v>195375</v>
      </c>
      <c r="I63" s="28">
        <f t="shared" ca="1" si="8"/>
        <v>203525</v>
      </c>
      <c r="J63" s="27">
        <f t="shared" ca="1" si="9"/>
        <v>-8150</v>
      </c>
      <c r="K63" s="29" t="str">
        <f t="shared" ca="1" si="5"/>
        <v>Outsource</v>
      </c>
    </row>
    <row r="64" spans="5:11" x14ac:dyDescent="0.2">
      <c r="E64" s="29">
        <v>63</v>
      </c>
      <c r="F64" s="25">
        <f t="shared" ca="1" si="0"/>
        <v>0.68711275695130813</v>
      </c>
      <c r="G64" s="26">
        <f t="shared" ca="1" si="1"/>
        <v>1113</v>
      </c>
      <c r="H64" s="27">
        <f t="shared" ca="1" si="2"/>
        <v>189125</v>
      </c>
      <c r="I64" s="28">
        <f t="shared" ca="1" si="8"/>
        <v>194775</v>
      </c>
      <c r="J64" s="27">
        <f t="shared" ca="1" si="9"/>
        <v>-5650</v>
      </c>
      <c r="K64" s="29" t="str">
        <f t="shared" ca="1" si="5"/>
        <v>Outsource</v>
      </c>
    </row>
    <row r="65" spans="5:11" x14ac:dyDescent="0.2">
      <c r="E65" s="29">
        <v>64</v>
      </c>
      <c r="F65" s="25">
        <f t="shared" ca="1" si="0"/>
        <v>0.33305257334294691</v>
      </c>
      <c r="G65" s="26">
        <f t="shared" ca="1" si="1"/>
        <v>1101</v>
      </c>
      <c r="H65" s="27">
        <f t="shared" ca="1" si="2"/>
        <v>187625</v>
      </c>
      <c r="I65" s="28">
        <f t="shared" ca="1" si="8"/>
        <v>192675</v>
      </c>
      <c r="J65" s="27">
        <f t="shared" ca="1" si="9"/>
        <v>-5050</v>
      </c>
      <c r="K65" s="29" t="str">
        <f t="shared" ca="1" si="5"/>
        <v>Outsource</v>
      </c>
    </row>
    <row r="66" spans="5:11" x14ac:dyDescent="0.2">
      <c r="E66" s="29">
        <v>65</v>
      </c>
      <c r="F66" s="25">
        <f t="shared" ca="1" si="0"/>
        <v>4.8058907870617062E-2</v>
      </c>
      <c r="G66" s="26">
        <f t="shared" ca="1" si="1"/>
        <v>976</v>
      </c>
      <c r="H66" s="27">
        <f t="shared" ca="1" si="2"/>
        <v>172000</v>
      </c>
      <c r="I66" s="28">
        <f t="shared" ca="1" si="8"/>
        <v>170800</v>
      </c>
      <c r="J66" s="27">
        <f t="shared" ca="1" si="9"/>
        <v>1200</v>
      </c>
      <c r="K66" s="29" t="str">
        <f t="shared" ca="1" si="5"/>
        <v>Manufacture</v>
      </c>
    </row>
    <row r="67" spans="5:11" x14ac:dyDescent="0.2">
      <c r="E67" s="29">
        <v>66</v>
      </c>
      <c r="F67" s="25">
        <f t="shared" ref="F67:F101" ca="1" si="10">RAND()</f>
        <v>0.67613401853111355</v>
      </c>
      <c r="G67" s="26">
        <f t="shared" ref="G67:G101" ca="1" si="11">ROUND(_xlfn.NORM.INV(RAND(),$C$2,$D$2),0)</f>
        <v>1103</v>
      </c>
      <c r="H67" s="27">
        <f t="shared" ref="H67:H101" ca="1" si="12">$B$6+$B$7*G67</f>
        <v>187875</v>
      </c>
      <c r="I67" s="28">
        <f t="shared" ca="1" si="8"/>
        <v>193025</v>
      </c>
      <c r="J67" s="27">
        <f t="shared" ca="1" si="9"/>
        <v>-5150</v>
      </c>
      <c r="K67" s="29" t="str">
        <f t="shared" ref="K67:K101" ca="1" si="13">IF(J67&gt;0, "Manufacture", "Outsource")</f>
        <v>Outsource</v>
      </c>
    </row>
    <row r="68" spans="5:11" x14ac:dyDescent="0.2">
      <c r="E68" s="29">
        <v>67</v>
      </c>
      <c r="F68" s="25">
        <f t="shared" ca="1" si="10"/>
        <v>6.0212869576851458E-2</v>
      </c>
      <c r="G68" s="26">
        <f t="shared" ca="1" si="11"/>
        <v>1000</v>
      </c>
      <c r="H68" s="27">
        <f t="shared" ca="1" si="12"/>
        <v>175000</v>
      </c>
      <c r="I68" s="28">
        <f t="shared" ca="1" si="8"/>
        <v>175000</v>
      </c>
      <c r="J68" s="27">
        <f t="shared" ca="1" si="9"/>
        <v>0</v>
      </c>
      <c r="K68" s="29" t="str">
        <f t="shared" ca="1" si="13"/>
        <v>Outsource</v>
      </c>
    </row>
    <row r="69" spans="5:11" x14ac:dyDescent="0.2">
      <c r="E69" s="29">
        <v>68</v>
      </c>
      <c r="F69" s="25">
        <f t="shared" ca="1" si="10"/>
        <v>0.61519708061919975</v>
      </c>
      <c r="G69" s="26">
        <f t="shared" ca="1" si="11"/>
        <v>1026</v>
      </c>
      <c r="H69" s="27">
        <f t="shared" ca="1" si="12"/>
        <v>178250</v>
      </c>
      <c r="I69" s="28">
        <f t="shared" ca="1" si="8"/>
        <v>179550</v>
      </c>
      <c r="J69" s="27">
        <f t="shared" ca="1" si="9"/>
        <v>-1300</v>
      </c>
      <c r="K69" s="29" t="str">
        <f t="shared" ca="1" si="13"/>
        <v>Outsource</v>
      </c>
    </row>
    <row r="70" spans="5:11" x14ac:dyDescent="0.2">
      <c r="E70" s="29">
        <v>69</v>
      </c>
      <c r="F70" s="25">
        <f t="shared" ca="1" si="10"/>
        <v>7.0085574304767917E-2</v>
      </c>
      <c r="G70" s="26">
        <f t="shared" ca="1" si="11"/>
        <v>939</v>
      </c>
      <c r="H70" s="27">
        <f t="shared" ca="1" si="12"/>
        <v>167375</v>
      </c>
      <c r="I70" s="28">
        <f t="shared" ca="1" si="8"/>
        <v>164325</v>
      </c>
      <c r="J70" s="27">
        <f t="shared" ca="1" si="9"/>
        <v>3050</v>
      </c>
      <c r="K70" s="29" t="str">
        <f t="shared" ca="1" si="13"/>
        <v>Manufacture</v>
      </c>
    </row>
    <row r="71" spans="5:11" x14ac:dyDescent="0.2">
      <c r="E71" s="29">
        <v>70</v>
      </c>
      <c r="F71" s="25">
        <f t="shared" ca="1" si="10"/>
        <v>0.42805784742266761</v>
      </c>
      <c r="G71" s="26">
        <f t="shared" ca="1" si="11"/>
        <v>1124</v>
      </c>
      <c r="H71" s="27">
        <f t="shared" ca="1" si="12"/>
        <v>190500</v>
      </c>
      <c r="I71" s="28">
        <f t="shared" ca="1" si="8"/>
        <v>196700</v>
      </c>
      <c r="J71" s="27">
        <f t="shared" ca="1" si="9"/>
        <v>-6200</v>
      </c>
      <c r="K71" s="29" t="str">
        <f t="shared" ca="1" si="13"/>
        <v>Outsource</v>
      </c>
    </row>
    <row r="72" spans="5:11" x14ac:dyDescent="0.2">
      <c r="E72" s="29">
        <v>71</v>
      </c>
      <c r="F72" s="25">
        <f t="shared" ca="1" si="10"/>
        <v>9.3014728743136321E-2</v>
      </c>
      <c r="G72" s="26">
        <f t="shared" ca="1" si="11"/>
        <v>887</v>
      </c>
      <c r="H72" s="27">
        <f t="shared" ca="1" si="12"/>
        <v>160875</v>
      </c>
      <c r="I72" s="28">
        <f t="shared" ca="1" si="8"/>
        <v>155225</v>
      </c>
      <c r="J72" s="27">
        <f t="shared" ca="1" si="9"/>
        <v>5650</v>
      </c>
      <c r="K72" s="29" t="str">
        <f t="shared" ca="1" si="13"/>
        <v>Manufacture</v>
      </c>
    </row>
    <row r="73" spans="5:11" x14ac:dyDescent="0.2">
      <c r="E73" s="29">
        <v>72</v>
      </c>
      <c r="F73" s="25">
        <f t="shared" ca="1" si="10"/>
        <v>0.38161119375629859</v>
      </c>
      <c r="G73" s="26">
        <f t="shared" ca="1" si="11"/>
        <v>992</v>
      </c>
      <c r="H73" s="27">
        <f t="shared" ca="1" si="12"/>
        <v>174000</v>
      </c>
      <c r="I73" s="28">
        <f t="shared" ca="1" si="8"/>
        <v>173600</v>
      </c>
      <c r="J73" s="27">
        <f t="shared" ca="1" si="9"/>
        <v>400</v>
      </c>
      <c r="K73" s="29" t="str">
        <f t="shared" ca="1" si="13"/>
        <v>Manufacture</v>
      </c>
    </row>
    <row r="74" spans="5:11" x14ac:dyDescent="0.2">
      <c r="E74" s="29">
        <v>73</v>
      </c>
      <c r="F74" s="25">
        <f t="shared" ca="1" si="10"/>
        <v>0.50063736072330522</v>
      </c>
      <c r="G74" s="26">
        <f t="shared" ca="1" si="11"/>
        <v>1048</v>
      </c>
      <c r="H74" s="27">
        <f t="shared" ca="1" si="12"/>
        <v>181000</v>
      </c>
      <c r="I74" s="28">
        <f t="shared" ca="1" si="8"/>
        <v>183400</v>
      </c>
      <c r="J74" s="27">
        <f t="shared" ca="1" si="9"/>
        <v>-2400</v>
      </c>
      <c r="K74" s="29" t="str">
        <f t="shared" ca="1" si="13"/>
        <v>Outsource</v>
      </c>
    </row>
    <row r="75" spans="5:11" x14ac:dyDescent="0.2">
      <c r="E75" s="29">
        <v>74</v>
      </c>
      <c r="F75" s="25">
        <f t="shared" ca="1" si="10"/>
        <v>4.8674350587576853E-2</v>
      </c>
      <c r="G75" s="26">
        <f t="shared" ca="1" si="11"/>
        <v>926</v>
      </c>
      <c r="H75" s="27">
        <f t="shared" ca="1" si="12"/>
        <v>165750</v>
      </c>
      <c r="I75" s="28">
        <f t="shared" ca="1" si="8"/>
        <v>162050</v>
      </c>
      <c r="J75" s="27">
        <f t="shared" ca="1" si="9"/>
        <v>3700</v>
      </c>
      <c r="K75" s="29" t="str">
        <f t="shared" ca="1" si="13"/>
        <v>Manufacture</v>
      </c>
    </row>
    <row r="76" spans="5:11" x14ac:dyDescent="0.2">
      <c r="E76" s="29">
        <v>75</v>
      </c>
      <c r="F76" s="25">
        <f t="shared" ca="1" si="10"/>
        <v>0.6446776673283573</v>
      </c>
      <c r="G76" s="26">
        <f t="shared" ca="1" si="11"/>
        <v>920</v>
      </c>
      <c r="H76" s="27">
        <f t="shared" ca="1" si="12"/>
        <v>165000</v>
      </c>
      <c r="I76" s="28">
        <f t="shared" ca="1" si="8"/>
        <v>161000</v>
      </c>
      <c r="J76" s="27">
        <f t="shared" ca="1" si="9"/>
        <v>4000</v>
      </c>
      <c r="K76" s="29" t="str">
        <f t="shared" ca="1" si="13"/>
        <v>Manufacture</v>
      </c>
    </row>
    <row r="77" spans="5:11" x14ac:dyDescent="0.2">
      <c r="E77" s="29">
        <v>76</v>
      </c>
      <c r="F77" s="25">
        <f t="shared" ca="1" si="10"/>
        <v>0.88212797303191304</v>
      </c>
      <c r="G77" s="26">
        <f t="shared" ca="1" si="11"/>
        <v>829</v>
      </c>
      <c r="H77" s="27">
        <f t="shared" ca="1" si="12"/>
        <v>153625</v>
      </c>
      <c r="I77" s="28">
        <f t="shared" ca="1" si="8"/>
        <v>145075</v>
      </c>
      <c r="J77" s="27">
        <f t="shared" ca="1" si="9"/>
        <v>8550</v>
      </c>
      <c r="K77" s="29" t="str">
        <f t="shared" ca="1" si="13"/>
        <v>Manufacture</v>
      </c>
    </row>
    <row r="78" spans="5:11" x14ac:dyDescent="0.2">
      <c r="E78" s="29">
        <v>77</v>
      </c>
      <c r="F78" s="25">
        <f t="shared" ca="1" si="10"/>
        <v>0.11978836868541798</v>
      </c>
      <c r="G78" s="26">
        <f t="shared" ca="1" si="11"/>
        <v>1028</v>
      </c>
      <c r="H78" s="27">
        <f t="shared" ca="1" si="12"/>
        <v>178500</v>
      </c>
      <c r="I78" s="28">
        <f t="shared" ca="1" si="8"/>
        <v>179900</v>
      </c>
      <c r="J78" s="27">
        <f t="shared" ca="1" si="9"/>
        <v>-1400</v>
      </c>
      <c r="K78" s="29" t="str">
        <f t="shared" ca="1" si="13"/>
        <v>Outsource</v>
      </c>
    </row>
    <row r="79" spans="5:11" x14ac:dyDescent="0.2">
      <c r="E79" s="29">
        <v>78</v>
      </c>
      <c r="F79" s="25">
        <f t="shared" ca="1" si="10"/>
        <v>0.30279917580752891</v>
      </c>
      <c r="G79" s="26">
        <f t="shared" ca="1" si="11"/>
        <v>757</v>
      </c>
      <c r="H79" s="27">
        <f t="shared" ca="1" si="12"/>
        <v>144625</v>
      </c>
      <c r="I79" s="28">
        <f t="shared" ca="1" si="8"/>
        <v>132475</v>
      </c>
      <c r="J79" s="27">
        <f t="shared" ca="1" si="9"/>
        <v>12150</v>
      </c>
      <c r="K79" s="29" t="str">
        <f t="shared" ca="1" si="13"/>
        <v>Manufacture</v>
      </c>
    </row>
    <row r="80" spans="5:11" x14ac:dyDescent="0.2">
      <c r="E80" s="29">
        <v>79</v>
      </c>
      <c r="F80" s="25">
        <f t="shared" ca="1" si="10"/>
        <v>0.30229304636393972</v>
      </c>
      <c r="G80" s="26">
        <f t="shared" ca="1" si="11"/>
        <v>924</v>
      </c>
      <c r="H80" s="27">
        <f t="shared" ca="1" si="12"/>
        <v>165500</v>
      </c>
      <c r="I80" s="28">
        <f t="shared" ca="1" si="8"/>
        <v>161700</v>
      </c>
      <c r="J80" s="27">
        <f t="shared" ca="1" si="9"/>
        <v>3800</v>
      </c>
      <c r="K80" s="29" t="str">
        <f t="shared" ca="1" si="13"/>
        <v>Manufacture</v>
      </c>
    </row>
    <row r="81" spans="5:11" x14ac:dyDescent="0.2">
      <c r="E81" s="29">
        <v>80</v>
      </c>
      <c r="F81" s="25">
        <f t="shared" ca="1" si="10"/>
        <v>0.82643870970020661</v>
      </c>
      <c r="G81" s="26">
        <f t="shared" ca="1" si="11"/>
        <v>1143</v>
      </c>
      <c r="H81" s="27">
        <f t="shared" ca="1" si="12"/>
        <v>192875</v>
      </c>
      <c r="I81" s="28">
        <f t="shared" ca="1" si="8"/>
        <v>200025</v>
      </c>
      <c r="J81" s="27">
        <f t="shared" ca="1" si="9"/>
        <v>-7150</v>
      </c>
      <c r="K81" s="29" t="str">
        <f t="shared" ca="1" si="13"/>
        <v>Outsource</v>
      </c>
    </row>
    <row r="82" spans="5:11" x14ac:dyDescent="0.2">
      <c r="E82" s="29">
        <v>81</v>
      </c>
      <c r="F82" s="25">
        <f t="shared" ca="1" si="10"/>
        <v>0.57115729852506036</v>
      </c>
      <c r="G82" s="26">
        <f t="shared" ca="1" si="11"/>
        <v>1117</v>
      </c>
      <c r="H82" s="27">
        <f t="shared" ca="1" si="12"/>
        <v>189625</v>
      </c>
      <c r="I82" s="28">
        <f t="shared" ca="1" si="8"/>
        <v>195475</v>
      </c>
      <c r="J82" s="27">
        <f t="shared" ca="1" si="9"/>
        <v>-5850</v>
      </c>
      <c r="K82" s="29" t="str">
        <f t="shared" ca="1" si="13"/>
        <v>Outsource</v>
      </c>
    </row>
    <row r="83" spans="5:11" x14ac:dyDescent="0.2">
      <c r="E83" s="29">
        <v>82</v>
      </c>
      <c r="F83" s="25">
        <f t="shared" ca="1" si="10"/>
        <v>0.77999668652803367</v>
      </c>
      <c r="G83" s="26">
        <f t="shared" ca="1" si="11"/>
        <v>941</v>
      </c>
      <c r="H83" s="27">
        <f t="shared" ca="1" si="12"/>
        <v>167625</v>
      </c>
      <c r="I83" s="28">
        <f t="shared" ca="1" si="8"/>
        <v>164675</v>
      </c>
      <c r="J83" s="27">
        <f t="shared" ca="1" si="9"/>
        <v>2950</v>
      </c>
      <c r="K83" s="29" t="str">
        <f t="shared" ca="1" si="13"/>
        <v>Manufacture</v>
      </c>
    </row>
    <row r="84" spans="5:11" x14ac:dyDescent="0.2">
      <c r="E84" s="29">
        <v>83</v>
      </c>
      <c r="F84" s="25">
        <f t="shared" ca="1" si="10"/>
        <v>0.59300687153083953</v>
      </c>
      <c r="G84" s="26">
        <f t="shared" ca="1" si="11"/>
        <v>1129</v>
      </c>
      <c r="H84" s="27">
        <f t="shared" ca="1" si="12"/>
        <v>191125</v>
      </c>
      <c r="I84" s="28">
        <f t="shared" ca="1" si="8"/>
        <v>197575</v>
      </c>
      <c r="J84" s="27">
        <f t="shared" ca="1" si="9"/>
        <v>-6450</v>
      </c>
      <c r="K84" s="29" t="str">
        <f t="shared" ca="1" si="13"/>
        <v>Outsource</v>
      </c>
    </row>
    <row r="85" spans="5:11" x14ac:dyDescent="0.2">
      <c r="E85" s="29">
        <v>84</v>
      </c>
      <c r="F85" s="25">
        <f t="shared" ca="1" si="10"/>
        <v>0.69303967929076904</v>
      </c>
      <c r="G85" s="26">
        <f t="shared" ca="1" si="11"/>
        <v>970</v>
      </c>
      <c r="H85" s="27">
        <f t="shared" ca="1" si="12"/>
        <v>171250</v>
      </c>
      <c r="I85" s="28">
        <f t="shared" ca="1" si="8"/>
        <v>169750</v>
      </c>
      <c r="J85" s="27">
        <f t="shared" ca="1" si="9"/>
        <v>1500</v>
      </c>
      <c r="K85" s="29" t="str">
        <f t="shared" ca="1" si="13"/>
        <v>Manufacture</v>
      </c>
    </row>
    <row r="86" spans="5:11" x14ac:dyDescent="0.2">
      <c r="E86" s="29">
        <v>85</v>
      </c>
      <c r="F86" s="25">
        <f t="shared" ca="1" si="10"/>
        <v>0.83109440006610424</v>
      </c>
      <c r="G86" s="26">
        <f t="shared" ca="1" si="11"/>
        <v>830</v>
      </c>
      <c r="H86" s="27">
        <f t="shared" ca="1" si="12"/>
        <v>153750</v>
      </c>
      <c r="I86" s="28">
        <f t="shared" ref="I86:I99" ca="1" si="14">G86*$B$10</f>
        <v>145250</v>
      </c>
      <c r="J86" s="27">
        <f t="shared" ref="J86:J99" ca="1" si="15">H86-I86</f>
        <v>8500</v>
      </c>
      <c r="K86" s="29" t="str">
        <f t="shared" ca="1" si="13"/>
        <v>Manufacture</v>
      </c>
    </row>
    <row r="87" spans="5:11" x14ac:dyDescent="0.2">
      <c r="E87" s="29">
        <v>86</v>
      </c>
      <c r="F87" s="25">
        <f t="shared" ca="1" si="10"/>
        <v>0.16015492861086833</v>
      </c>
      <c r="G87" s="26">
        <f t="shared" ca="1" si="11"/>
        <v>1021</v>
      </c>
      <c r="H87" s="27">
        <f t="shared" ca="1" si="12"/>
        <v>177625</v>
      </c>
      <c r="I87" s="28">
        <f t="shared" ca="1" si="14"/>
        <v>178675</v>
      </c>
      <c r="J87" s="27">
        <f t="shared" ca="1" si="15"/>
        <v>-1050</v>
      </c>
      <c r="K87" s="29" t="str">
        <f t="shared" ca="1" si="13"/>
        <v>Outsource</v>
      </c>
    </row>
    <row r="88" spans="5:11" x14ac:dyDescent="0.2">
      <c r="E88" s="29">
        <v>87</v>
      </c>
      <c r="F88" s="25">
        <f t="shared" ca="1" si="10"/>
        <v>0.88800626508467395</v>
      </c>
      <c r="G88" s="26">
        <f t="shared" ca="1" si="11"/>
        <v>1115</v>
      </c>
      <c r="H88" s="27">
        <f t="shared" ca="1" si="12"/>
        <v>189375</v>
      </c>
      <c r="I88" s="28">
        <f t="shared" ca="1" si="14"/>
        <v>195125</v>
      </c>
      <c r="J88" s="27">
        <f t="shared" ca="1" si="15"/>
        <v>-5750</v>
      </c>
      <c r="K88" s="29" t="str">
        <f t="shared" ca="1" si="13"/>
        <v>Outsource</v>
      </c>
    </row>
    <row r="89" spans="5:11" x14ac:dyDescent="0.2">
      <c r="E89" s="29">
        <v>88</v>
      </c>
      <c r="F89" s="25">
        <f t="shared" ca="1" si="10"/>
        <v>0.9861831068140039</v>
      </c>
      <c r="G89" s="26">
        <f t="shared" ca="1" si="11"/>
        <v>992</v>
      </c>
      <c r="H89" s="27">
        <f t="shared" ca="1" si="12"/>
        <v>174000</v>
      </c>
      <c r="I89" s="28">
        <f t="shared" ca="1" si="14"/>
        <v>173600</v>
      </c>
      <c r="J89" s="27">
        <f t="shared" ca="1" si="15"/>
        <v>400</v>
      </c>
      <c r="K89" s="29" t="str">
        <f t="shared" ca="1" si="13"/>
        <v>Manufacture</v>
      </c>
    </row>
    <row r="90" spans="5:11" x14ac:dyDescent="0.2">
      <c r="E90" s="29">
        <v>89</v>
      </c>
      <c r="F90" s="25">
        <f t="shared" ca="1" si="10"/>
        <v>0.64213397422093943</v>
      </c>
      <c r="G90" s="26">
        <f t="shared" ca="1" si="11"/>
        <v>907</v>
      </c>
      <c r="H90" s="27">
        <f t="shared" ca="1" si="12"/>
        <v>163375</v>
      </c>
      <c r="I90" s="28">
        <f t="shared" ca="1" si="14"/>
        <v>158725</v>
      </c>
      <c r="J90" s="27">
        <f t="shared" ca="1" si="15"/>
        <v>4650</v>
      </c>
      <c r="K90" s="29" t="str">
        <f t="shared" ca="1" si="13"/>
        <v>Manufacture</v>
      </c>
    </row>
    <row r="91" spans="5:11" x14ac:dyDescent="0.2">
      <c r="E91" s="29">
        <v>90</v>
      </c>
      <c r="F91" s="25">
        <f t="shared" ca="1" si="10"/>
        <v>0.15154340509926201</v>
      </c>
      <c r="G91" s="26">
        <f t="shared" ca="1" si="11"/>
        <v>1070</v>
      </c>
      <c r="H91" s="27">
        <f t="shared" ca="1" si="12"/>
        <v>183750</v>
      </c>
      <c r="I91" s="28">
        <f t="shared" ca="1" si="14"/>
        <v>187250</v>
      </c>
      <c r="J91" s="27">
        <f t="shared" ca="1" si="15"/>
        <v>-3500</v>
      </c>
      <c r="K91" s="29" t="str">
        <f t="shared" ca="1" si="13"/>
        <v>Outsource</v>
      </c>
    </row>
    <row r="92" spans="5:11" x14ac:dyDescent="0.2">
      <c r="E92" s="29">
        <v>91</v>
      </c>
      <c r="F92" s="25">
        <f t="shared" ca="1" si="10"/>
        <v>0.90404465825552371</v>
      </c>
      <c r="G92" s="26">
        <f t="shared" ca="1" si="11"/>
        <v>1195</v>
      </c>
      <c r="H92" s="27">
        <f t="shared" ca="1" si="12"/>
        <v>199375</v>
      </c>
      <c r="I92" s="28">
        <f t="shared" ca="1" si="14"/>
        <v>209125</v>
      </c>
      <c r="J92" s="27">
        <f t="shared" ca="1" si="15"/>
        <v>-9750</v>
      </c>
      <c r="K92" s="29" t="str">
        <f t="shared" ca="1" si="13"/>
        <v>Outsource</v>
      </c>
    </row>
    <row r="93" spans="5:11" x14ac:dyDescent="0.2">
      <c r="E93" s="29">
        <v>92</v>
      </c>
      <c r="F93" s="25">
        <f t="shared" ca="1" si="10"/>
        <v>0.29367839664768414</v>
      </c>
      <c r="G93" s="26">
        <f t="shared" ca="1" si="11"/>
        <v>1014</v>
      </c>
      <c r="H93" s="27">
        <f t="shared" ca="1" si="12"/>
        <v>176750</v>
      </c>
      <c r="I93" s="28">
        <f t="shared" ca="1" si="14"/>
        <v>177450</v>
      </c>
      <c r="J93" s="27">
        <f t="shared" ca="1" si="15"/>
        <v>-700</v>
      </c>
      <c r="K93" s="29" t="str">
        <f t="shared" ca="1" si="13"/>
        <v>Outsource</v>
      </c>
    </row>
    <row r="94" spans="5:11" x14ac:dyDescent="0.2">
      <c r="E94" s="29">
        <v>93</v>
      </c>
      <c r="F94" s="25">
        <f t="shared" ca="1" si="10"/>
        <v>0.91908492563910837</v>
      </c>
      <c r="G94" s="26">
        <f t="shared" ca="1" si="11"/>
        <v>1023</v>
      </c>
      <c r="H94" s="27">
        <f t="shared" ca="1" si="12"/>
        <v>177875</v>
      </c>
      <c r="I94" s="28">
        <f t="shared" ca="1" si="14"/>
        <v>179025</v>
      </c>
      <c r="J94" s="27">
        <f t="shared" ca="1" si="15"/>
        <v>-1150</v>
      </c>
      <c r="K94" s="29" t="str">
        <f t="shared" ca="1" si="13"/>
        <v>Outsource</v>
      </c>
    </row>
    <row r="95" spans="5:11" x14ac:dyDescent="0.2">
      <c r="E95" s="29">
        <v>94</v>
      </c>
      <c r="F95" s="25">
        <f t="shared" ca="1" si="10"/>
        <v>0.17338057540810325</v>
      </c>
      <c r="G95" s="26">
        <f t="shared" ca="1" si="11"/>
        <v>1094</v>
      </c>
      <c r="H95" s="27">
        <f t="shared" ca="1" si="12"/>
        <v>186750</v>
      </c>
      <c r="I95" s="28">
        <f t="shared" ca="1" si="14"/>
        <v>191450</v>
      </c>
      <c r="J95" s="27">
        <f t="shared" ca="1" si="15"/>
        <v>-4700</v>
      </c>
      <c r="K95" s="29" t="str">
        <f t="shared" ca="1" si="13"/>
        <v>Outsource</v>
      </c>
    </row>
    <row r="96" spans="5:11" x14ac:dyDescent="0.2">
      <c r="E96" s="29">
        <v>95</v>
      </c>
      <c r="F96" s="25">
        <f t="shared" ca="1" si="10"/>
        <v>0.51969511100325017</v>
      </c>
      <c r="G96" s="26">
        <f t="shared" ca="1" si="11"/>
        <v>812</v>
      </c>
      <c r="H96" s="27">
        <f t="shared" ca="1" si="12"/>
        <v>151500</v>
      </c>
      <c r="I96" s="28">
        <f t="shared" ca="1" si="14"/>
        <v>142100</v>
      </c>
      <c r="J96" s="27">
        <f t="shared" ca="1" si="15"/>
        <v>9400</v>
      </c>
      <c r="K96" s="29" t="str">
        <f t="shared" ca="1" si="13"/>
        <v>Manufacture</v>
      </c>
    </row>
    <row r="97" spans="5:11" x14ac:dyDescent="0.2">
      <c r="E97" s="29">
        <v>96</v>
      </c>
      <c r="F97" s="25">
        <f t="shared" ca="1" si="10"/>
        <v>0.73569385821636224</v>
      </c>
      <c r="G97" s="26">
        <f t="shared" ca="1" si="11"/>
        <v>835</v>
      </c>
      <c r="H97" s="27">
        <f t="shared" ca="1" si="12"/>
        <v>154375</v>
      </c>
      <c r="I97" s="28">
        <f t="shared" ca="1" si="14"/>
        <v>146125</v>
      </c>
      <c r="J97" s="27">
        <f t="shared" ca="1" si="15"/>
        <v>8250</v>
      </c>
      <c r="K97" s="29" t="str">
        <f t="shared" ca="1" si="13"/>
        <v>Manufacture</v>
      </c>
    </row>
    <row r="98" spans="5:11" x14ac:dyDescent="0.2">
      <c r="E98" s="29">
        <v>97</v>
      </c>
      <c r="F98" s="25">
        <f t="shared" ca="1" si="10"/>
        <v>0.54265560541023106</v>
      </c>
      <c r="G98" s="26">
        <f t="shared" ca="1" si="11"/>
        <v>1087</v>
      </c>
      <c r="H98" s="27">
        <f t="shared" ca="1" si="12"/>
        <v>185875</v>
      </c>
      <c r="I98" s="28">
        <f t="shared" ca="1" si="14"/>
        <v>190225</v>
      </c>
      <c r="J98" s="27">
        <f t="shared" ca="1" si="15"/>
        <v>-4350</v>
      </c>
      <c r="K98" s="29" t="str">
        <f t="shared" ca="1" si="13"/>
        <v>Outsource</v>
      </c>
    </row>
    <row r="99" spans="5:11" x14ac:dyDescent="0.2">
      <c r="E99" s="29">
        <v>98</v>
      </c>
      <c r="F99" s="25">
        <f t="shared" ca="1" si="10"/>
        <v>0.73777188280051076</v>
      </c>
      <c r="G99" s="26">
        <f t="shared" ca="1" si="11"/>
        <v>1172</v>
      </c>
      <c r="H99" s="27">
        <f t="shared" ca="1" si="12"/>
        <v>196500</v>
      </c>
      <c r="I99" s="28">
        <f t="shared" ca="1" si="14"/>
        <v>205100</v>
      </c>
      <c r="J99" s="27">
        <f t="shared" ca="1" si="15"/>
        <v>-8600</v>
      </c>
      <c r="K99" s="29" t="str">
        <f t="shared" ca="1" si="13"/>
        <v>Outsource</v>
      </c>
    </row>
    <row r="100" spans="5:11" x14ac:dyDescent="0.2">
      <c r="E100" s="29">
        <v>99</v>
      </c>
      <c r="F100" s="25">
        <f t="shared" ca="1" si="10"/>
        <v>0.9588024367543001</v>
      </c>
      <c r="G100" s="26">
        <f t="shared" ca="1" si="11"/>
        <v>895</v>
      </c>
      <c r="H100" s="27">
        <f t="shared" ca="1" si="12"/>
        <v>161875</v>
      </c>
      <c r="I100" s="28">
        <f t="shared" ref="I100:I101" ca="1" si="16">G100*$B$10</f>
        <v>156625</v>
      </c>
      <c r="J100" s="27">
        <f t="shared" ref="J100:J101" ca="1" si="17">H100-I100</f>
        <v>5250</v>
      </c>
      <c r="K100" s="29" t="str">
        <f t="shared" ca="1" si="13"/>
        <v>Manufacture</v>
      </c>
    </row>
    <row r="101" spans="5:11" x14ac:dyDescent="0.2">
      <c r="E101" s="29">
        <v>100</v>
      </c>
      <c r="F101" s="25">
        <f t="shared" ca="1" si="10"/>
        <v>0.38004234404937132</v>
      </c>
      <c r="G101" s="26">
        <f t="shared" ca="1" si="11"/>
        <v>1028</v>
      </c>
      <c r="H101" s="27">
        <f t="shared" ca="1" si="12"/>
        <v>178500</v>
      </c>
      <c r="I101" s="28">
        <f t="shared" ca="1" si="16"/>
        <v>179900</v>
      </c>
      <c r="J101" s="27">
        <f t="shared" ca="1" si="17"/>
        <v>-1400</v>
      </c>
      <c r="K101" s="29" t="str">
        <f t="shared" ca="1" si="13"/>
        <v>Outsource</v>
      </c>
    </row>
  </sheetData>
  <conditionalFormatting sqref="K2:K101">
    <cfRule type="containsText" dxfId="1" priority="1" operator="containsText" text="oUTSOURCE">
      <formula>NOT(ISERROR(SEARCH("oUTSOURCE",K2)))</formula>
    </cfRule>
    <cfRule type="containsText" dxfId="0" priority="2" operator="containsText" text="mANUFACTURE">
      <formula>NOT(ISERROR(SEARCH("mANUFACTURE",K2)))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Ritesh B</cp:lastModifiedBy>
  <dcterms:created xsi:type="dcterms:W3CDTF">2008-06-29T14:49:55Z</dcterms:created>
  <dcterms:modified xsi:type="dcterms:W3CDTF">2023-02-01T01:09:41Z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2023-02-01T00:52:52Z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350c54e6-0497-4fff-b117-17d8181c8aac</vt:lpwstr>
  </property>
  <property fmtid="{D5CDD505-2E9C-101B-9397-08002B2CF9AE}" pid="7" name="MSIP_Label_defa4170-0d19-0005-0004-bc88714345d2_ActionId">
    <vt:lpwstr>3bfc30bb-585f-4d74-bc3f-b94465f02271</vt:lpwstr>
  </property>
  <property fmtid="{D5CDD505-2E9C-101B-9397-08002B2CF9AE}" pid="8" name="MSIP_Label_defa4170-0d19-0005-0004-bc88714345d2_ContentBits">
    <vt:lpwstr>0</vt:lpwstr>
  </property>
</Properties>
</file>