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91914\Documents\Imarticsu Learning\IMARTICUS LEARNING STUDY MATERIALS\5. Machine Learning\5. Unsupervised Machine Learning\Time Series\"/>
    </mc:Choice>
  </mc:AlternateContent>
  <xr:revisionPtr revIDLastSave="0" documentId="13_ncr:1_{0B68954B-5ED2-4559-B3C1-28A8B7F36E26}"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Sheet3"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8" i="2" l="1"/>
  <c r="K29" i="2"/>
  <c r="K30" i="2"/>
  <c r="K31" i="2"/>
  <c r="J28" i="2"/>
  <c r="J29" i="2"/>
  <c r="J30" i="2"/>
  <c r="J31" i="2"/>
  <c r="H29" i="2"/>
  <c r="H30" i="2"/>
  <c r="H31" i="2"/>
  <c r="H28" i="2"/>
  <c r="J13" i="2"/>
  <c r="J14" i="2"/>
  <c r="J15" i="2"/>
  <c r="J16" i="2"/>
  <c r="J17" i="2"/>
  <c r="J18" i="2"/>
  <c r="J19" i="2"/>
  <c r="J20" i="2"/>
  <c r="J21" i="2"/>
  <c r="J22" i="2"/>
  <c r="J23" i="2"/>
  <c r="J24" i="2"/>
  <c r="J25" i="2"/>
  <c r="J26" i="2"/>
  <c r="J27" i="2"/>
  <c r="J12" i="2"/>
  <c r="F15" i="2" l="1"/>
  <c r="G15" i="2" s="1"/>
  <c r="F16" i="2"/>
  <c r="G16" i="2" s="1"/>
  <c r="F17" i="2"/>
  <c r="G17" i="2" s="1"/>
  <c r="O27" i="2" s="1"/>
  <c r="F18" i="2"/>
  <c r="G18" i="2" s="1"/>
  <c r="F23" i="2"/>
  <c r="G23" i="2" s="1"/>
  <c r="F24" i="2"/>
  <c r="G24" i="2" s="1"/>
  <c r="E15" i="2"/>
  <c r="E16" i="2"/>
  <c r="E17" i="2"/>
  <c r="E18" i="2"/>
  <c r="E19" i="2"/>
  <c r="F19" i="2" s="1"/>
  <c r="G19" i="2" s="1"/>
  <c r="E20" i="2"/>
  <c r="F20" i="2" s="1"/>
  <c r="G20" i="2" s="1"/>
  <c r="E21" i="2"/>
  <c r="F21" i="2" s="1"/>
  <c r="G21" i="2" s="1"/>
  <c r="E22" i="2"/>
  <c r="F22" i="2" s="1"/>
  <c r="G22" i="2" s="1"/>
  <c r="E23" i="2"/>
  <c r="E24" i="2"/>
  <c r="E25" i="2"/>
  <c r="F25" i="2" s="1"/>
  <c r="G25" i="2" s="1"/>
  <c r="E26" i="2"/>
  <c r="E14" i="2"/>
  <c r="F14" i="2" s="1"/>
  <c r="G14" i="2" s="1"/>
  <c r="O28" i="2" s="1"/>
  <c r="H18" i="2" l="1"/>
  <c r="H22" i="2"/>
  <c r="H14" i="2"/>
  <c r="H26" i="2"/>
  <c r="H17" i="2"/>
  <c r="H13" i="2"/>
  <c r="H21" i="2"/>
  <c r="H25" i="2"/>
  <c r="O29" i="2"/>
  <c r="O26" i="2"/>
  <c r="K17" i="2" l="1"/>
  <c r="I17" i="2"/>
  <c r="K26" i="2"/>
  <c r="I26" i="2"/>
  <c r="K14" i="2"/>
  <c r="I14" i="2"/>
  <c r="K22" i="2"/>
  <c r="I22" i="2"/>
  <c r="H20" i="2"/>
  <c r="H12" i="2"/>
  <c r="H16" i="2"/>
  <c r="H24" i="2"/>
  <c r="H19" i="2"/>
  <c r="H15" i="2"/>
  <c r="H23" i="2"/>
  <c r="H27" i="2"/>
  <c r="K25" i="2"/>
  <c r="I25" i="2"/>
  <c r="K21" i="2"/>
  <c r="I21" i="2"/>
  <c r="K13" i="2"/>
  <c r="I13" i="2"/>
  <c r="K18" i="2"/>
  <c r="I18" i="2"/>
  <c r="K15" i="2" l="1"/>
  <c r="I15" i="2"/>
  <c r="K19" i="2"/>
  <c r="I19" i="2"/>
  <c r="K24" i="2"/>
  <c r="I24" i="2"/>
  <c r="K16" i="2"/>
  <c r="I16" i="2"/>
  <c r="K12" i="2"/>
  <c r="I12" i="2"/>
  <c r="K20" i="2"/>
  <c r="I20" i="2"/>
  <c r="K23" i="2"/>
  <c r="I23" i="2"/>
  <c r="K27" i="2"/>
  <c r="I27" i="2"/>
</calcChain>
</file>

<file path=xl/sharedStrings.xml><?xml version="1.0" encoding="utf-8"?>
<sst xmlns="http://schemas.openxmlformats.org/spreadsheetml/2006/main" count="93" uniqueCount="77">
  <si>
    <t xml:space="preserve">Time Series </t>
  </si>
  <si>
    <t>Quaterly Data of Ice Cream Sales</t>
  </si>
  <si>
    <t xml:space="preserve">1. As a Data Scientist working at ABC Ice Cream Company, Find the Ice Cream Sales for Next Year </t>
  </si>
  <si>
    <t>Year</t>
  </si>
  <si>
    <t>Quarter</t>
  </si>
  <si>
    <t xml:space="preserve">Sales </t>
  </si>
  <si>
    <t>Moving Average (4)</t>
  </si>
  <si>
    <t>CT(4)</t>
  </si>
  <si>
    <t>ST,IR</t>
  </si>
  <si>
    <t>ST</t>
  </si>
  <si>
    <t>Qtr</t>
  </si>
  <si>
    <t>Deseasonality</t>
  </si>
  <si>
    <t>Trend</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</si>
  <si>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</si>
  <si>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</si>
  <si>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</si>
  <si>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</si>
  <si>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</si>
  <si>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</si>
  <si>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</si>
  <si>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</si>
  <si>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</si>
  <si>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</si>
  <si>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</si>
  <si>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</si>
  <si>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</si>
  <si>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</si>
  <si>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</si>
  <si>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</si>
  <si>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</si>
  <si>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</si>
  <si>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</si>
  <si>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</si>
  <si>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</si>
  <si>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</si>
  <si>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</si>
  <si>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</si>
  <si>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Forecast</t>
  </si>
  <si>
    <t>Time</t>
  </si>
  <si>
    <t xml:space="preserve">What is Time Series? </t>
  </si>
  <si>
    <t>Time Series is a series of observations taken at specified times basically at equal intervals. It is used to predict future values based on past observed values.</t>
  </si>
  <si>
    <t>What are the Components of Time Series ?</t>
  </si>
  <si>
    <t xml:space="preserve">1. Trend: </t>
  </si>
  <si>
    <t>Increasing or Decreasing value in the series</t>
  </si>
  <si>
    <t xml:space="preserve">2. Seasonality: </t>
  </si>
  <si>
    <t>It means Periodic Fluctuations. For Example retail Sales tend to peak for the christmas season and then decline after the holidays. So time series of retail sales will typically show increasing sales from September through December and declining sales in January and February.</t>
  </si>
  <si>
    <t>3. Cyclic:</t>
  </si>
  <si>
    <t>If the Fluctuations are not of a fixed frequency then they are cyclic or Pattern exists when data exhibit rises &amp;  Falls that are not of fixed period.</t>
  </si>
  <si>
    <t>4. Irregularity:</t>
  </si>
  <si>
    <t>The data in the time series follows a temporal sequence, but the measurements might not happen at a regular time interval</t>
  </si>
  <si>
    <t>What is Stationarity?</t>
  </si>
  <si>
    <t>Stationary in Time Series means then Mean, Variance &amp; Covariance of the series should not be a function of time rather should be constant</t>
  </si>
  <si>
    <t>Time Series Data can be stationary by removing their various components:</t>
  </si>
  <si>
    <t>1. Trend  -  Varying over time</t>
  </si>
  <si>
    <t>2. Seasonality  -  Variations at specific time interval</t>
  </si>
  <si>
    <t>3. Cyclic</t>
  </si>
  <si>
    <t>4. Irregularity</t>
  </si>
  <si>
    <t>How to make Time Series Data Stationary?</t>
  </si>
  <si>
    <t>There are mainly 2 technique to make time series data stationary</t>
  </si>
  <si>
    <t xml:space="preserve">1. Differencing </t>
  </si>
  <si>
    <t>2. Transforming</t>
  </si>
  <si>
    <t xml:space="preserve">Differencing </t>
  </si>
  <si>
    <t>Transforming</t>
  </si>
  <si>
    <t>DataSet</t>
  </si>
  <si>
    <t>X1, X2, X3, X4, _, _ , _ , _ , _ , Xt</t>
  </si>
  <si>
    <t>1. Square root Transformation</t>
  </si>
  <si>
    <t>2. Cube root Transformation</t>
  </si>
  <si>
    <t xml:space="preserve">1st Order Differencing </t>
  </si>
  <si>
    <t>3. Log Transformation</t>
  </si>
  <si>
    <t>(X2-X1), (X3-X2), _ , _ , _ , _ , (Xt−Xt−1)</t>
  </si>
  <si>
    <t xml:space="preserve">Testing Time Series is Stationarity </t>
  </si>
  <si>
    <t>There are many methods to check whether a time series is stationary or non-stationary</t>
  </si>
  <si>
    <r>
      <t xml:space="preserve">1. Look at Plots:  </t>
    </r>
    <r>
      <rPr>
        <sz val="11"/>
        <color theme="1"/>
        <rFont val="Calibri"/>
        <family val="2"/>
        <scheme val="minor"/>
      </rPr>
      <t>You can review a time seris by plotting of your data and visually check if there are any obvious trends or seasonality.</t>
    </r>
  </si>
  <si>
    <r>
      <rPr>
        <b/>
        <sz val="11"/>
        <color theme="1"/>
        <rFont val="Calibri"/>
        <family val="2"/>
        <scheme val="minor"/>
      </rPr>
      <t xml:space="preserve">2. Summary Statistics: </t>
    </r>
    <r>
      <rPr>
        <sz val="11"/>
        <color theme="1"/>
        <rFont val="Calibri"/>
        <family val="2"/>
        <scheme val="minor"/>
      </rPr>
      <t>You can review the summary statistics for your data by random partitions and check for significant difference. (You can split your time series into two(or more) partitions and compare the mean and variance of each group. If they differ and the difference is statistically significant, the time series is likely non-stationary.</t>
    </r>
  </si>
  <si>
    <t xml:space="preserve">Now will understand about simple problem statement and then later on will understand different statistical test </t>
  </si>
  <si>
    <t>Problem Statement</t>
  </si>
  <si>
    <r>
      <rPr>
        <b/>
        <sz val="11"/>
        <color theme="1"/>
        <rFont val="Calibri"/>
        <family val="2"/>
        <scheme val="minor"/>
      </rPr>
      <t>3. Statistical Test:</t>
    </r>
    <r>
      <rPr>
        <sz val="11"/>
        <color theme="1"/>
        <rFont val="Calibri"/>
        <family val="2"/>
        <scheme val="minor"/>
      </rPr>
      <t xml:space="preserve"> You can use statistical tests to check if the expectations of stationarity are met or have been violated. Using ADF[Augmented Dickey Fuller test]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</si>
</sst>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20"/>
      <color theme="0"/>
      <name val="Algerian"/>
      <family val="5"/>
    </font>
    <font>
      <sz val="12"/>
      <color theme="0"/>
      <name val="Arial Black"/>
      <family val="2"/>
    </font>
    <font>
      <b/>
      <sz val="12"/>
      <color theme="1"/>
      <name val="Calibri"/>
      <family val="2"/>
      <scheme val="minor"/>
    </font>
    <font>
      <i/>
      <sz val="11"/>
      <color theme="1"/>
      <name val="Calibri"/>
      <family val="2"/>
      <scheme val="minor"/>
    </font>
    <font>
      <b/>
      <sz val="11"/>
      <color theme="1"/>
      <name val="Calibri"/>
      <family val="2"/>
      <scheme val="minor"/>
    </font>
    <font>
      <sz val="18"/>
      <color theme="0"/>
      <name val="Times New Roman"/>
      <family val="1"/>
    </font>
    <font>
      <b/>
      <sz val="14"/>
      <color theme="1"/>
      <name val="Calibri"/>
      <family val="2"/>
      <scheme val="minor"/>
    </font>
    <font>
      <sz val="14"/>
      <color theme="1"/>
      <name val="Calibri"/>
      <family val="2"/>
      <scheme val="minor"/>
    </font>
    <font>
      <b/>
      <sz val="20"/>
      <color theme="0"/>
      <name val="Times New Roman"/>
      <family val="1"/>
    </font>
    <font>
      <sz val="17"/>
      <color theme="0"/>
      <name val="Times New Roman"/>
      <family val="1"/>
    </font>
    <font>
      <b/>
      <u/>
      <sz val="11"/>
      <color theme="1"/>
      <name val="Calibri"/>
      <family val="2"/>
      <scheme val="minor"/>
    </font>
    <font>
      <sz val="10"/>
      <color rgb="FF232629"/>
      <name val="MathJax_Main"/>
    </font>
    <font>
      <b/>
      <sz val="16"/>
      <color theme="1"/>
      <name val="Calibri"/>
      <family val="2"/>
      <scheme val="minor"/>
    </font>
  </fonts>
  <fills count="8">
    <fill>
      <patternFill patternType="none"/>
    </fill>
    <fill>
      <patternFill patternType="gray125"/>
    </fill>
    <fill>
      <patternFill patternType="solid">
        <fgColor theme="4" tint="-0.249977111117893"/>
        <bgColor indexed="64"/>
      </patternFill>
    </fill>
    <fill>
      <patternFill patternType="solid">
        <fgColor theme="1"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rgb="FF00206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7">
    <xf numFmtId="0" fontId="0" fillId="0" borderId="0" xfId="0"/>
    <xf numFmtId="0" fontId="0" fillId="0" borderId="0" xfId="0" applyAlignment="1">
      <alignment horizontal="center"/>
    </xf>
    <xf numFmtId="0" fontId="0" fillId="0" borderId="1" xfId="0" applyBorder="1" applyAlignment="1">
      <alignment horizontal="center"/>
    </xf>
    <xf numFmtId="0" fontId="0" fillId="0" borderId="1" xfId="0" applyBorder="1"/>
    <xf numFmtId="0" fontId="0" fillId="0" borderId="2" xfId="0" applyFill="1" applyBorder="1" applyAlignment="1">
      <alignment horizontal="center"/>
    </xf>
    <xf numFmtId="2" fontId="0" fillId="0" borderId="0" xfId="0" applyNumberFormat="1"/>
    <xf numFmtId="0" fontId="0" fillId="0" borderId="0" xfId="0" applyFill="1" applyBorder="1" applyAlignment="1"/>
    <xf numFmtId="0" fontId="0" fillId="0" borderId="3" xfId="0" applyFill="1" applyBorder="1" applyAlignment="1"/>
    <xf numFmtId="0" fontId="4" fillId="0" borderId="4" xfId="0" applyFont="1" applyFill="1" applyBorder="1" applyAlignment="1">
      <alignment horizontal="center"/>
    </xf>
    <xf numFmtId="0" fontId="4" fillId="0" borderId="4" xfId="0" applyFont="1" applyFill="1" applyBorder="1" applyAlignment="1">
      <alignment horizontal="centerContinuous"/>
    </xf>
    <xf numFmtId="0" fontId="0" fillId="0" borderId="5" xfId="0" applyBorder="1" applyAlignment="1">
      <alignment horizontal="center"/>
    </xf>
    <xf numFmtId="0" fontId="0" fillId="0" borderId="5" xfId="0" applyBorder="1"/>
    <xf numFmtId="0" fontId="0" fillId="5" borderId="1" xfId="0" applyFill="1" applyBorder="1"/>
    <xf numFmtId="0" fontId="1" fillId="2" borderId="0" xfId="0" applyFont="1" applyFill="1" applyAlignment="1">
      <alignment horizontal="center" vertical="center"/>
    </xf>
    <xf numFmtId="0" fontId="2" fillId="3" borderId="0" xfId="0" applyFont="1" applyFill="1" applyAlignment="1">
      <alignment horizontal="center" vertical="center"/>
    </xf>
    <xf numFmtId="0" fontId="3" fillId="4" borderId="0" xfId="0" applyFont="1" applyFill="1" applyAlignment="1">
      <alignment horizontal="center"/>
    </xf>
    <xf numFmtId="0" fontId="6" fillId="6" borderId="0" xfId="0" applyFont="1" applyFill="1" applyAlignment="1">
      <alignment horizontal="center" vertical="center"/>
    </xf>
    <xf numFmtId="0" fontId="7" fillId="0" borderId="0" xfId="0" applyFont="1"/>
    <xf numFmtId="0" fontId="8" fillId="0" borderId="0" xfId="0" applyFont="1"/>
    <xf numFmtId="0" fontId="9" fillId="7" borderId="0" xfId="0" applyFont="1" applyFill="1" applyAlignment="1">
      <alignment horizontal="center"/>
    </xf>
    <xf numFmtId="0" fontId="3" fillId="0" borderId="0" xfId="0" applyFont="1"/>
    <xf numFmtId="0" fontId="10" fillId="6" borderId="0" xfId="0" applyFont="1" applyFill="1" applyAlignment="1">
      <alignment horizontal="center" vertical="center"/>
    </xf>
    <xf numFmtId="0" fontId="5" fillId="0" borderId="0" xfId="0" applyFont="1"/>
    <xf numFmtId="0" fontId="11" fillId="0" borderId="0" xfId="0" applyFont="1"/>
    <xf numFmtId="0" fontId="12" fillId="0" borderId="0" xfId="0" applyFont="1"/>
    <xf numFmtId="49" fontId="0" fillId="0" borderId="0" xfId="0" applyNumberFormat="1"/>
    <xf numFmtId="0" fontId="1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Sheet2!$D$11</c:f>
              <c:strCache>
                <c:ptCount val="1"/>
                <c:pt idx="0">
                  <c:v>Sales </c:v>
                </c:pt>
              </c:strCache>
            </c:strRef>
          </c:tx>
          <c:spPr>
            <a:ln w="22225" cap="rnd">
              <a:solidFill>
                <a:schemeClr val="accent2"/>
              </a:solidFill>
            </a:ln>
            <a:effectLst>
              <a:glow rad="139700">
                <a:schemeClr val="accent2">
                  <a:satMod val="175000"/>
                  <a:alpha val="14000"/>
                </a:schemeClr>
              </a:glow>
            </a:effectLst>
          </c:spPr>
          <c:marker>
            <c:symbol val="none"/>
          </c:marker>
          <c:trendline>
            <c:spPr>
              <a:ln w="25400" cap="rnd">
                <a:solidFill>
                  <a:schemeClr val="accent2">
                    <a:alpha val="50000"/>
                  </a:schemeClr>
                </a:solidFill>
              </a:ln>
              <a:effectLst/>
            </c:spPr>
            <c:trendlineType val="linear"/>
            <c:dispRSqr val="0"/>
            <c:dispEq val="0"/>
          </c:trendline>
          <c:cat>
            <c:multiLvlStrRef>
              <c:f>Sheet2!$B$12:$C$31</c:f>
              <c:multiLvlStrCache>
                <c:ptCount val="20"/>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lvl>
                <c:lvl>
                  <c:pt idx="0">
                    <c:v>2019</c:v>
                  </c:pt>
                  <c:pt idx="4">
                    <c:v>2020</c:v>
                  </c:pt>
                  <c:pt idx="8">
                    <c:v>2021</c:v>
                  </c:pt>
                  <c:pt idx="12">
                    <c:v>2022</c:v>
                  </c:pt>
                  <c:pt idx="16">
                    <c:v>2023</c:v>
                  </c:pt>
                </c:lvl>
              </c:multiLvlStrCache>
            </c:multiLvlStrRef>
          </c:cat>
          <c:val>
            <c:numRef>
              <c:f>Sheet2!$D$12:$D$27</c:f>
              <c:numCache>
                <c:formatCode>General</c:formatCode>
                <c:ptCount val="16"/>
                <c:pt idx="0">
                  <c:v>4800</c:v>
                </c:pt>
                <c:pt idx="1">
                  <c:v>4100</c:v>
                </c:pt>
                <c:pt idx="2">
                  <c:v>6000</c:v>
                </c:pt>
                <c:pt idx="3">
                  <c:v>6500</c:v>
                </c:pt>
                <c:pt idx="4">
                  <c:v>5800</c:v>
                </c:pt>
                <c:pt idx="5">
                  <c:v>5200</c:v>
                </c:pt>
                <c:pt idx="6">
                  <c:v>6800</c:v>
                </c:pt>
                <c:pt idx="7">
                  <c:v>7400</c:v>
                </c:pt>
                <c:pt idx="8">
                  <c:v>6000</c:v>
                </c:pt>
                <c:pt idx="9">
                  <c:v>5600</c:v>
                </c:pt>
                <c:pt idx="10">
                  <c:v>7500</c:v>
                </c:pt>
                <c:pt idx="11">
                  <c:v>7800</c:v>
                </c:pt>
                <c:pt idx="12">
                  <c:v>6300</c:v>
                </c:pt>
                <c:pt idx="13">
                  <c:v>5900</c:v>
                </c:pt>
                <c:pt idx="14">
                  <c:v>8000</c:v>
                </c:pt>
                <c:pt idx="15">
                  <c:v>8400</c:v>
                </c:pt>
              </c:numCache>
            </c:numRef>
          </c:val>
          <c:smooth val="0"/>
          <c:extLst>
            <c:ext xmlns:c16="http://schemas.microsoft.com/office/drawing/2014/chart" uri="{C3380CC4-5D6E-409C-BE32-E72D297353CC}">
              <c16:uniqueId val="{00000001-3E9D-49A9-BC87-050DE596CA89}"/>
            </c:ext>
          </c:extLst>
        </c:ser>
        <c:ser>
          <c:idx val="0"/>
          <c:order val="1"/>
          <c:tx>
            <c:strRef>
              <c:f>Sheet2!$K$11</c:f>
              <c:strCache>
                <c:ptCount val="1"/>
                <c:pt idx="0">
                  <c:v>Forecast</c:v>
                </c:pt>
              </c:strCache>
            </c:strRef>
          </c:tx>
          <c:spPr>
            <a:ln w="22225" cap="rnd">
              <a:solidFill>
                <a:schemeClr val="accent1"/>
              </a:solidFill>
            </a:ln>
            <a:effectLst>
              <a:glow rad="139700">
                <a:schemeClr val="accent1">
                  <a:satMod val="175000"/>
                  <a:alpha val="14000"/>
                </a:schemeClr>
              </a:glow>
            </a:effectLst>
          </c:spPr>
          <c:marker>
            <c:symbol val="none"/>
          </c:marker>
          <c:cat>
            <c:multiLvlStrRef>
              <c:f>Sheet2!$B$12:$C$31</c:f>
              <c:multiLvlStrCache>
                <c:ptCount val="20"/>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lvl>
                <c:lvl>
                  <c:pt idx="0">
                    <c:v>2019</c:v>
                  </c:pt>
                  <c:pt idx="4">
                    <c:v>2020</c:v>
                  </c:pt>
                  <c:pt idx="8">
                    <c:v>2021</c:v>
                  </c:pt>
                  <c:pt idx="12">
                    <c:v>2022</c:v>
                  </c:pt>
                  <c:pt idx="16">
                    <c:v>2023</c:v>
                  </c:pt>
                </c:lvl>
              </c:multiLvlStrCache>
            </c:multiLvlStrRef>
          </c:cat>
          <c:val>
            <c:numRef>
              <c:f>Sheet2!$K$12:$K$31</c:f>
              <c:numCache>
                <c:formatCode>0.00</c:formatCode>
                <c:ptCount val="20"/>
                <c:pt idx="0">
                  <c:v>4891.0217457555082</c:v>
                </c:pt>
                <c:pt idx="1">
                  <c:v>4518.7789221218045</c:v>
                </c:pt>
                <c:pt idx="2">
                  <c:v>6058.2746266073509</c:v>
                </c:pt>
                <c:pt idx="3">
                  <c:v>6503.3082491849264</c:v>
                </c:pt>
                <c:pt idx="4">
                  <c:v>5439.6728703815643</c:v>
                </c:pt>
                <c:pt idx="5">
                  <c:v>5011.8461761752715</c:v>
                </c:pt>
                <c:pt idx="6">
                  <c:v>6701.7704050982866</c:v>
                </c:pt>
                <c:pt idx="7">
                  <c:v>7176.2060512948465</c:v>
                </c:pt>
                <c:pt idx="8">
                  <c:v>5988.3239950076204</c:v>
                </c:pt>
                <c:pt idx="9">
                  <c:v>5504.9134302287393</c:v>
                </c:pt>
                <c:pt idx="10">
                  <c:v>7345.2661835892213</c:v>
                </c:pt>
                <c:pt idx="11">
                  <c:v>7849.1038534047675</c:v>
                </c:pt>
                <c:pt idx="12">
                  <c:v>6536.9751196336765</c:v>
                </c:pt>
                <c:pt idx="13">
                  <c:v>5997.9806842822063</c:v>
                </c:pt>
                <c:pt idx="14">
                  <c:v>7988.7619620801579</c:v>
                </c:pt>
                <c:pt idx="15">
                  <c:v>8522.0016555146885</c:v>
                </c:pt>
                <c:pt idx="16" formatCode="General">
                  <c:v>7085.6262442597326</c:v>
                </c:pt>
                <c:pt idx="17" formatCode="General">
                  <c:v>6491.0479383356742</c:v>
                </c:pt>
                <c:pt idx="18" formatCode="General">
                  <c:v>8632.2577405710945</c:v>
                </c:pt>
                <c:pt idx="19" formatCode="General">
                  <c:v>9194.8994576246077</c:v>
                </c:pt>
              </c:numCache>
            </c:numRef>
          </c:val>
          <c:smooth val="0"/>
          <c:extLst>
            <c:ext xmlns:c16="http://schemas.microsoft.com/office/drawing/2014/chart" uri="{C3380CC4-5D6E-409C-BE32-E72D297353CC}">
              <c16:uniqueId val="{00000004-3E9D-49A9-BC87-050DE596CA89}"/>
            </c:ext>
          </c:extLst>
        </c:ser>
        <c:ser>
          <c:idx val="2"/>
          <c:order val="2"/>
          <c:tx>
            <c:v>Base Line</c:v>
          </c:tx>
          <c:spPr>
            <a:ln w="22225" cap="rnd">
              <a:solidFill>
                <a:schemeClr val="accent3"/>
              </a:solidFill>
            </a:ln>
            <a:effectLst>
              <a:glow rad="139700">
                <a:schemeClr val="accent3">
                  <a:satMod val="175000"/>
                  <a:alpha val="14000"/>
                </a:schemeClr>
              </a:glow>
            </a:effectLst>
          </c:spPr>
          <c:marker>
            <c:symbol val="none"/>
          </c:marker>
          <c:val>
            <c:numRef>
              <c:f>Sheet2!$F$12:$F$27</c:f>
              <c:numCache>
                <c:formatCode>General</c:formatCode>
                <c:ptCount val="16"/>
                <c:pt idx="2">
                  <c:v>5475</c:v>
                </c:pt>
                <c:pt idx="3">
                  <c:v>5737.5</c:v>
                </c:pt>
                <c:pt idx="4">
                  <c:v>5975</c:v>
                </c:pt>
                <c:pt idx="5">
                  <c:v>6187.5</c:v>
                </c:pt>
                <c:pt idx="6">
                  <c:v>6325</c:v>
                </c:pt>
                <c:pt idx="7">
                  <c:v>6400</c:v>
                </c:pt>
                <c:pt idx="8">
                  <c:v>6537.5</c:v>
                </c:pt>
                <c:pt idx="9">
                  <c:v>6675</c:v>
                </c:pt>
                <c:pt idx="10">
                  <c:v>6762.5</c:v>
                </c:pt>
                <c:pt idx="11">
                  <c:v>6837.5</c:v>
                </c:pt>
                <c:pt idx="12">
                  <c:v>6937.5</c:v>
                </c:pt>
                <c:pt idx="13">
                  <c:v>7075</c:v>
                </c:pt>
              </c:numCache>
            </c:numRef>
          </c:val>
          <c:smooth val="0"/>
          <c:extLst>
            <c:ext xmlns:c16="http://schemas.microsoft.com/office/drawing/2014/chart" uri="{C3380CC4-5D6E-409C-BE32-E72D297353CC}">
              <c16:uniqueId val="{00000007-3E9D-49A9-BC87-050DE596CA89}"/>
            </c:ext>
          </c:extLst>
        </c:ser>
        <c:dLbls>
          <c:showLegendKey val="0"/>
          <c:showVal val="0"/>
          <c:showCatName val="0"/>
          <c:showSerName val="0"/>
          <c:showPercent val="0"/>
          <c:showBubbleSize val="0"/>
        </c:dLbls>
        <c:smooth val="0"/>
        <c:axId val="251593104"/>
        <c:axId val="251593936"/>
      </c:lineChart>
      <c:catAx>
        <c:axId val="2515931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1593936"/>
        <c:crosses val="autoZero"/>
        <c:auto val="1"/>
        <c:lblAlgn val="ctr"/>
        <c:lblOffset val="100"/>
        <c:noMultiLvlLbl val="0"/>
      </c:catAx>
      <c:valAx>
        <c:axId val="2515939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15931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25830</xdr:colOff>
      <xdr:row>11</xdr:row>
      <xdr:rowOff>43052</xdr:rowOff>
    </xdr:from>
    <xdr:to>
      <xdr:col>6</xdr:col>
      <xdr:colOff>30134</xdr:colOff>
      <xdr:row>12</xdr:row>
      <xdr:rowOff>133459</xdr:rowOff>
    </xdr:to>
    <xdr:sp macro="" textlink="">
      <xdr:nvSpPr>
        <xdr:cNvPr id="2" name="Rectangle 1">
          <a:extLst>
            <a:ext uri="{FF2B5EF4-FFF2-40B4-BE49-F238E27FC236}">
              <a16:creationId xmlns:a16="http://schemas.microsoft.com/office/drawing/2014/main" id="{24A76228-830A-485A-BECE-130C3EF5CD66}"/>
            </a:ext>
          </a:extLst>
        </xdr:cNvPr>
        <xdr:cNvSpPr/>
      </xdr:nvSpPr>
      <xdr:spPr>
        <a:xfrm>
          <a:off x="2456610" y="2191892"/>
          <a:ext cx="2008364" cy="319007"/>
        </a:xfrm>
        <a:prstGeom prst="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Times New Roman" panose="02020603050405020304" pitchFamily="18" charset="0"/>
              <a:cs typeface="Times New Roman" panose="02020603050405020304" pitchFamily="18" charset="0"/>
            </a:rPr>
            <a:t>Components of Time Series</a:t>
          </a:r>
        </a:p>
      </xdr:txBody>
    </xdr:sp>
    <xdr:clientData/>
  </xdr:twoCellAnchor>
  <xdr:twoCellAnchor>
    <xdr:from>
      <xdr:col>3</xdr:col>
      <xdr:colOff>520915</xdr:colOff>
      <xdr:row>13</xdr:row>
      <xdr:rowOff>150678</xdr:rowOff>
    </xdr:from>
    <xdr:to>
      <xdr:col>3</xdr:col>
      <xdr:colOff>520915</xdr:colOff>
      <xdr:row>15</xdr:row>
      <xdr:rowOff>17220</xdr:rowOff>
    </xdr:to>
    <xdr:cxnSp macro="">
      <xdr:nvCxnSpPr>
        <xdr:cNvPr id="3" name="Straight Arrow Connector 2">
          <a:extLst>
            <a:ext uri="{FF2B5EF4-FFF2-40B4-BE49-F238E27FC236}">
              <a16:creationId xmlns:a16="http://schemas.microsoft.com/office/drawing/2014/main" id="{77DDF123-4FE0-4D13-A6D4-FDF288177B37}"/>
            </a:ext>
          </a:extLst>
        </xdr:cNvPr>
        <xdr:cNvCxnSpPr/>
      </xdr:nvCxnSpPr>
      <xdr:spPr>
        <a:xfrm>
          <a:off x="2951695" y="2710998"/>
          <a:ext cx="0" cy="232302"/>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xdr:col>
      <xdr:colOff>357322</xdr:colOff>
      <xdr:row>13</xdr:row>
      <xdr:rowOff>154983</xdr:rowOff>
    </xdr:from>
    <xdr:to>
      <xdr:col>6</xdr:col>
      <xdr:colOff>460644</xdr:colOff>
      <xdr:row>13</xdr:row>
      <xdr:rowOff>154983</xdr:rowOff>
    </xdr:to>
    <xdr:cxnSp macro="">
      <xdr:nvCxnSpPr>
        <xdr:cNvPr id="4" name="Straight Connector 3">
          <a:extLst>
            <a:ext uri="{FF2B5EF4-FFF2-40B4-BE49-F238E27FC236}">
              <a16:creationId xmlns:a16="http://schemas.microsoft.com/office/drawing/2014/main" id="{8390415D-66DE-4341-A8EF-D95F2F18C502}"/>
            </a:ext>
          </a:extLst>
        </xdr:cNvPr>
        <xdr:cNvCxnSpPr/>
      </xdr:nvCxnSpPr>
      <xdr:spPr>
        <a:xfrm>
          <a:off x="2003242" y="2715303"/>
          <a:ext cx="2892242" cy="0"/>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2</xdr:col>
      <xdr:colOff>348712</xdr:colOff>
      <xdr:row>13</xdr:row>
      <xdr:rowOff>146372</xdr:rowOff>
    </xdr:from>
    <xdr:to>
      <xdr:col>2</xdr:col>
      <xdr:colOff>353017</xdr:colOff>
      <xdr:row>15</xdr:row>
      <xdr:rowOff>30135</xdr:rowOff>
    </xdr:to>
    <xdr:cxnSp macro="">
      <xdr:nvCxnSpPr>
        <xdr:cNvPr id="5" name="Straight Arrow Connector 4">
          <a:extLst>
            <a:ext uri="{FF2B5EF4-FFF2-40B4-BE49-F238E27FC236}">
              <a16:creationId xmlns:a16="http://schemas.microsoft.com/office/drawing/2014/main" id="{E580D605-3E02-42AD-9402-C7F4EA611EEA}"/>
            </a:ext>
          </a:extLst>
        </xdr:cNvPr>
        <xdr:cNvCxnSpPr/>
      </xdr:nvCxnSpPr>
      <xdr:spPr>
        <a:xfrm>
          <a:off x="1994632" y="2706692"/>
          <a:ext cx="4305" cy="249523"/>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xdr:col>
      <xdr:colOff>49077</xdr:colOff>
      <xdr:row>15</xdr:row>
      <xdr:rowOff>36163</xdr:rowOff>
    </xdr:from>
    <xdr:to>
      <xdr:col>2</xdr:col>
      <xdr:colOff>641458</xdr:colOff>
      <xdr:row>16</xdr:row>
      <xdr:rowOff>120542</xdr:rowOff>
    </xdr:to>
    <xdr:sp macro="" textlink="">
      <xdr:nvSpPr>
        <xdr:cNvPr id="6" name="Rectangle 5">
          <a:extLst>
            <a:ext uri="{FF2B5EF4-FFF2-40B4-BE49-F238E27FC236}">
              <a16:creationId xmlns:a16="http://schemas.microsoft.com/office/drawing/2014/main" id="{1A04C14D-B5F7-4A80-BBB2-48D9BBC5259A}"/>
            </a:ext>
          </a:extLst>
        </xdr:cNvPr>
        <xdr:cNvSpPr/>
      </xdr:nvSpPr>
      <xdr:spPr>
        <a:xfrm>
          <a:off x="1694997" y="2962243"/>
          <a:ext cx="592381" cy="267259"/>
        </a:xfrm>
        <a:prstGeom prst="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Times New Roman" panose="02020603050405020304" pitchFamily="18" charset="0"/>
              <a:cs typeface="Times New Roman" panose="02020603050405020304" pitchFamily="18" charset="0"/>
            </a:rPr>
            <a:t>Trend</a:t>
          </a:r>
        </a:p>
      </xdr:txBody>
    </xdr:sp>
    <xdr:clientData/>
  </xdr:twoCellAnchor>
  <xdr:twoCellAnchor>
    <xdr:from>
      <xdr:col>3</xdr:col>
      <xdr:colOff>162730</xdr:colOff>
      <xdr:row>15</xdr:row>
      <xdr:rowOff>29274</xdr:rowOff>
    </xdr:from>
    <xdr:to>
      <xdr:col>4</xdr:col>
      <xdr:colOff>275524</xdr:colOff>
      <xdr:row>16</xdr:row>
      <xdr:rowOff>113653</xdr:rowOff>
    </xdr:to>
    <xdr:sp macro="" textlink="">
      <xdr:nvSpPr>
        <xdr:cNvPr id="7" name="Rectangle 6">
          <a:extLst>
            <a:ext uri="{FF2B5EF4-FFF2-40B4-BE49-F238E27FC236}">
              <a16:creationId xmlns:a16="http://schemas.microsoft.com/office/drawing/2014/main" id="{4E7D9CAC-597B-45D9-B5D8-C0BD1207D4A1}"/>
            </a:ext>
          </a:extLst>
        </xdr:cNvPr>
        <xdr:cNvSpPr/>
      </xdr:nvSpPr>
      <xdr:spPr>
        <a:xfrm>
          <a:off x="2593510" y="2955354"/>
          <a:ext cx="897654" cy="267259"/>
        </a:xfrm>
        <a:prstGeom prst="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Times New Roman" panose="02020603050405020304" pitchFamily="18" charset="0"/>
              <a:cs typeface="Times New Roman" panose="02020603050405020304" pitchFamily="18" charset="0"/>
            </a:rPr>
            <a:t>Seasonal</a:t>
          </a:r>
        </a:p>
      </xdr:txBody>
    </xdr:sp>
    <xdr:clientData/>
  </xdr:twoCellAnchor>
  <xdr:twoCellAnchor>
    <xdr:from>
      <xdr:col>5</xdr:col>
      <xdr:colOff>178230</xdr:colOff>
      <xdr:row>13</xdr:row>
      <xdr:rowOff>165317</xdr:rowOff>
    </xdr:from>
    <xdr:to>
      <xdr:col>5</xdr:col>
      <xdr:colOff>178230</xdr:colOff>
      <xdr:row>15</xdr:row>
      <xdr:rowOff>31859</xdr:rowOff>
    </xdr:to>
    <xdr:cxnSp macro="">
      <xdr:nvCxnSpPr>
        <xdr:cNvPr id="8" name="Straight Arrow Connector 7">
          <a:extLst>
            <a:ext uri="{FF2B5EF4-FFF2-40B4-BE49-F238E27FC236}">
              <a16:creationId xmlns:a16="http://schemas.microsoft.com/office/drawing/2014/main" id="{079E81D6-EAD8-48B0-A9FD-D104E9982F85}"/>
            </a:ext>
          </a:extLst>
        </xdr:cNvPr>
        <xdr:cNvCxnSpPr/>
      </xdr:nvCxnSpPr>
      <xdr:spPr>
        <a:xfrm>
          <a:off x="4003470" y="2725637"/>
          <a:ext cx="0" cy="232302"/>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487333</xdr:colOff>
      <xdr:row>15</xdr:row>
      <xdr:rowOff>35304</xdr:rowOff>
    </xdr:from>
    <xdr:to>
      <xdr:col>5</xdr:col>
      <xdr:colOff>482168</xdr:colOff>
      <xdr:row>16</xdr:row>
      <xdr:rowOff>107627</xdr:rowOff>
    </xdr:to>
    <xdr:sp macro="" textlink="">
      <xdr:nvSpPr>
        <xdr:cNvPr id="9" name="Rectangle 8">
          <a:extLst>
            <a:ext uri="{FF2B5EF4-FFF2-40B4-BE49-F238E27FC236}">
              <a16:creationId xmlns:a16="http://schemas.microsoft.com/office/drawing/2014/main" id="{4379F1FD-B768-49FC-9FD4-C85E1CCAA069}"/>
            </a:ext>
          </a:extLst>
        </xdr:cNvPr>
        <xdr:cNvSpPr/>
      </xdr:nvSpPr>
      <xdr:spPr>
        <a:xfrm>
          <a:off x="3702973" y="2961384"/>
          <a:ext cx="604435" cy="255203"/>
        </a:xfrm>
        <a:prstGeom prst="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Times New Roman" panose="02020603050405020304" pitchFamily="18" charset="0"/>
              <a:cs typeface="Times New Roman" panose="02020603050405020304" pitchFamily="18" charset="0"/>
            </a:rPr>
            <a:t>Cyclic</a:t>
          </a:r>
        </a:p>
      </xdr:txBody>
    </xdr:sp>
    <xdr:clientData/>
  </xdr:twoCellAnchor>
  <xdr:twoCellAnchor>
    <xdr:from>
      <xdr:col>6</xdr:col>
      <xdr:colOff>451170</xdr:colOff>
      <xdr:row>13</xdr:row>
      <xdr:rowOff>154127</xdr:rowOff>
    </xdr:from>
    <xdr:to>
      <xdr:col>6</xdr:col>
      <xdr:colOff>451170</xdr:colOff>
      <xdr:row>15</xdr:row>
      <xdr:rowOff>20669</xdr:rowOff>
    </xdr:to>
    <xdr:cxnSp macro="">
      <xdr:nvCxnSpPr>
        <xdr:cNvPr id="10" name="Straight Arrow Connector 9">
          <a:extLst>
            <a:ext uri="{FF2B5EF4-FFF2-40B4-BE49-F238E27FC236}">
              <a16:creationId xmlns:a16="http://schemas.microsoft.com/office/drawing/2014/main" id="{33BB0F6D-F011-422A-975F-9AFB526E80CE}"/>
            </a:ext>
          </a:extLst>
        </xdr:cNvPr>
        <xdr:cNvCxnSpPr/>
      </xdr:nvCxnSpPr>
      <xdr:spPr>
        <a:xfrm>
          <a:off x="4886010" y="2714447"/>
          <a:ext cx="0" cy="232302"/>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600987</xdr:colOff>
      <xdr:row>15</xdr:row>
      <xdr:rowOff>24114</xdr:rowOff>
    </xdr:from>
    <xdr:to>
      <xdr:col>7</xdr:col>
      <xdr:colOff>284134</xdr:colOff>
      <xdr:row>16</xdr:row>
      <xdr:rowOff>96437</xdr:rowOff>
    </xdr:to>
    <xdr:sp macro="" textlink="">
      <xdr:nvSpPr>
        <xdr:cNvPr id="11" name="Rectangle 10">
          <a:extLst>
            <a:ext uri="{FF2B5EF4-FFF2-40B4-BE49-F238E27FC236}">
              <a16:creationId xmlns:a16="http://schemas.microsoft.com/office/drawing/2014/main" id="{C568A102-97C9-47D1-8043-13347EBA3A5F}"/>
            </a:ext>
          </a:extLst>
        </xdr:cNvPr>
        <xdr:cNvSpPr/>
      </xdr:nvSpPr>
      <xdr:spPr>
        <a:xfrm>
          <a:off x="4426227" y="2950194"/>
          <a:ext cx="902347" cy="255203"/>
        </a:xfrm>
        <a:prstGeom prst="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Times New Roman" panose="02020603050405020304" pitchFamily="18" charset="0"/>
              <a:cs typeface="Times New Roman" panose="02020603050405020304" pitchFamily="18" charset="0"/>
            </a:rPr>
            <a:t>Irregularity</a:t>
          </a:r>
        </a:p>
      </xdr:txBody>
    </xdr:sp>
    <xdr:clientData/>
  </xdr:twoCellAnchor>
  <xdr:twoCellAnchor>
    <xdr:from>
      <xdr:col>4</xdr:col>
      <xdr:colOff>333643</xdr:colOff>
      <xdr:row>12</xdr:row>
      <xdr:rowOff>133459</xdr:rowOff>
    </xdr:from>
    <xdr:to>
      <xdr:col>4</xdr:col>
      <xdr:colOff>335796</xdr:colOff>
      <xdr:row>13</xdr:row>
      <xdr:rowOff>159288</xdr:rowOff>
    </xdr:to>
    <xdr:cxnSp macro="">
      <xdr:nvCxnSpPr>
        <xdr:cNvPr id="12" name="Straight Connector 11">
          <a:extLst>
            <a:ext uri="{FF2B5EF4-FFF2-40B4-BE49-F238E27FC236}">
              <a16:creationId xmlns:a16="http://schemas.microsoft.com/office/drawing/2014/main" id="{C57CE0D3-A525-43D4-9AE8-DC6D774B0EF4}"/>
            </a:ext>
          </a:extLst>
        </xdr:cNvPr>
        <xdr:cNvCxnSpPr>
          <a:stCxn id="2" idx="2"/>
        </xdr:cNvCxnSpPr>
      </xdr:nvCxnSpPr>
      <xdr:spPr>
        <a:xfrm>
          <a:off x="3549283" y="2510899"/>
          <a:ext cx="2153" cy="208709"/>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9</xdr:col>
      <xdr:colOff>0</xdr:colOff>
      <xdr:row>11</xdr:row>
      <xdr:rowOff>0</xdr:rowOff>
    </xdr:from>
    <xdr:to>
      <xdr:col>9</xdr:col>
      <xdr:colOff>304800</xdr:colOff>
      <xdr:row>12</xdr:row>
      <xdr:rowOff>121920</xdr:rowOff>
    </xdr:to>
    <xdr:sp macro="" textlink="">
      <xdr:nvSpPr>
        <xdr:cNvPr id="13" name="AutoShape 4" descr="Time Series: Techniques to Detect and Isolate Time Series">
          <a:extLst>
            <a:ext uri="{FF2B5EF4-FFF2-40B4-BE49-F238E27FC236}">
              <a16:creationId xmlns:a16="http://schemas.microsoft.com/office/drawing/2014/main" id="{927D27D5-D86F-435E-8BB4-36EFBB617DF7}"/>
            </a:ext>
          </a:extLst>
        </xdr:cNvPr>
        <xdr:cNvSpPr>
          <a:spLocks noChangeAspect="1" noChangeArrowheads="1"/>
        </xdr:cNvSpPr>
      </xdr:nvSpPr>
      <xdr:spPr bwMode="auto">
        <a:xfrm>
          <a:off x="6477000" y="2148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167798</xdr:colOff>
      <xdr:row>7</xdr:row>
      <xdr:rowOff>178601</xdr:rowOff>
    </xdr:from>
    <xdr:to>
      <xdr:col>16</xdr:col>
      <xdr:colOff>436279</xdr:colOff>
      <xdr:row>24</xdr:row>
      <xdr:rowOff>125543</xdr:rowOff>
    </xdr:to>
    <xdr:pic>
      <xdr:nvPicPr>
        <xdr:cNvPr id="14" name="Picture 13" descr="Time Series: Techniques to Detect and Isolate Time Series">
          <a:extLst>
            <a:ext uri="{FF2B5EF4-FFF2-40B4-BE49-F238E27FC236}">
              <a16:creationId xmlns:a16="http://schemas.microsoft.com/office/drawing/2014/main" id="{D21B35F0-E393-4F8E-B4CD-0576EC8B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21838" y="1595921"/>
          <a:ext cx="5145281" cy="30559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47</xdr:row>
      <xdr:rowOff>65816</xdr:rowOff>
    </xdr:from>
    <xdr:to>
      <xdr:col>14</xdr:col>
      <xdr:colOff>192411</xdr:colOff>
      <xdr:row>61</xdr:row>
      <xdr:rowOff>80604</xdr:rowOff>
    </xdr:to>
    <xdr:pic>
      <xdr:nvPicPr>
        <xdr:cNvPr id="15" name="Picture 14" descr="Time Series and Trend Analysis. How to check for trends in a time… | by  Alex Mitrani | DataDrivenInvestor">
          <a:extLst>
            <a:ext uri="{FF2B5EF4-FFF2-40B4-BE49-F238E27FC236}">
              <a16:creationId xmlns:a16="http://schemas.microsoft.com/office/drawing/2014/main" id="{F94F3E24-0023-42C6-AFA2-88FC8E34D5D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514616"/>
          <a:ext cx="8726811" cy="25751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472440</xdr:colOff>
      <xdr:row>3</xdr:row>
      <xdr:rowOff>49530</xdr:rowOff>
    </xdr:from>
    <xdr:to>
      <xdr:col>23</xdr:col>
      <xdr:colOff>68580</xdr:colOff>
      <xdr:row>21</xdr:row>
      <xdr:rowOff>22860</xdr:rowOff>
    </xdr:to>
    <xdr:graphicFrame macro="">
      <xdr:nvGraphicFramePr>
        <xdr:cNvPr id="2" name="Chart 1">
          <a:extLst>
            <a:ext uri="{FF2B5EF4-FFF2-40B4-BE49-F238E27FC236}">
              <a16:creationId xmlns:a16="http://schemas.microsoft.com/office/drawing/2014/main" id="{DB69C9D8-10BD-4C59-83CD-53BDFA950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7"/>
  <sheetViews>
    <sheetView topLeftCell="A18" workbookViewId="0">
      <selection activeCell="A4" sqref="A4:L29"/>
    </sheetView>
  </sheetViews>
  <sheetFormatPr defaultRowHeight="14.4"/>
  <cols>
    <col min="3" max="3" width="11.44140625" bestFit="1" customWidth="1"/>
  </cols>
  <sheetData>
    <row r="1" spans="1:12">
      <c r="A1" s="1"/>
      <c r="I1" s="13" t="s">
        <v>0</v>
      </c>
      <c r="J1" s="13"/>
      <c r="K1" s="13"/>
      <c r="L1" s="13"/>
    </row>
    <row r="2" spans="1:12">
      <c r="A2" s="1"/>
      <c r="I2" s="13"/>
      <c r="J2" s="13"/>
      <c r="K2" s="13"/>
      <c r="L2" s="13"/>
    </row>
    <row r="3" spans="1:12">
      <c r="A3" s="1"/>
    </row>
    <row r="4" spans="1:12">
      <c r="A4" s="14" t="s">
        <v>1</v>
      </c>
      <c r="B4" s="14"/>
      <c r="C4" s="14"/>
      <c r="D4" s="14"/>
      <c r="E4" s="14"/>
    </row>
    <row r="5" spans="1:12">
      <c r="A5" s="14"/>
      <c r="B5" s="14"/>
      <c r="C5" s="14"/>
      <c r="D5" s="14"/>
      <c r="E5" s="14"/>
    </row>
    <row r="6" spans="1:12">
      <c r="A6" s="1"/>
    </row>
    <row r="7" spans="1:12" ht="15.6">
      <c r="A7" s="1"/>
      <c r="B7" s="15" t="s">
        <v>2</v>
      </c>
      <c r="C7" s="15"/>
      <c r="D7" s="15"/>
      <c r="E7" s="15"/>
      <c r="F7" s="15"/>
      <c r="G7" s="15"/>
      <c r="H7" s="15"/>
      <c r="I7" s="15"/>
      <c r="J7" s="15"/>
      <c r="K7" s="15"/>
      <c r="L7" s="15"/>
    </row>
    <row r="11" spans="1:12">
      <c r="A11" s="2" t="s">
        <v>3</v>
      </c>
      <c r="B11" s="2" t="s">
        <v>4</v>
      </c>
      <c r="C11" s="2" t="s">
        <v>5</v>
      </c>
    </row>
    <row r="12" spans="1:12">
      <c r="A12" s="2">
        <v>2019</v>
      </c>
      <c r="B12" s="2">
        <v>1</v>
      </c>
      <c r="C12" s="3">
        <v>4800</v>
      </c>
    </row>
    <row r="13" spans="1:12">
      <c r="A13" s="2"/>
      <c r="B13" s="2">
        <v>2</v>
      </c>
      <c r="C13" s="3">
        <v>4100</v>
      </c>
    </row>
    <row r="14" spans="1:12">
      <c r="A14" s="2"/>
      <c r="B14" s="2">
        <v>3</v>
      </c>
      <c r="C14" s="3">
        <v>6000</v>
      </c>
    </row>
    <row r="15" spans="1:12">
      <c r="A15" s="2"/>
      <c r="B15" s="2">
        <v>4</v>
      </c>
      <c r="C15" s="3">
        <v>6500</v>
      </c>
    </row>
    <row r="16" spans="1:12">
      <c r="A16" s="2">
        <v>2020</v>
      </c>
      <c r="B16" s="2">
        <v>1</v>
      </c>
      <c r="C16" s="3">
        <v>5800</v>
      </c>
    </row>
    <row r="17" spans="1:3">
      <c r="A17" s="2"/>
      <c r="B17" s="2">
        <v>2</v>
      </c>
      <c r="C17" s="3">
        <v>5200</v>
      </c>
    </row>
    <row r="18" spans="1:3">
      <c r="A18" s="2"/>
      <c r="B18" s="2">
        <v>3</v>
      </c>
      <c r="C18" s="3">
        <v>6800</v>
      </c>
    </row>
    <row r="19" spans="1:3">
      <c r="A19" s="2"/>
      <c r="B19" s="2">
        <v>4</v>
      </c>
      <c r="C19" s="3">
        <v>7400</v>
      </c>
    </row>
    <row r="20" spans="1:3">
      <c r="A20" s="2">
        <v>2021</v>
      </c>
      <c r="B20" s="2">
        <v>1</v>
      </c>
      <c r="C20" s="3">
        <v>6000</v>
      </c>
    </row>
    <row r="21" spans="1:3">
      <c r="A21" s="2"/>
      <c r="B21" s="2">
        <v>2</v>
      </c>
      <c r="C21" s="3">
        <v>5600</v>
      </c>
    </row>
    <row r="22" spans="1:3">
      <c r="A22" s="2"/>
      <c r="B22" s="2">
        <v>3</v>
      </c>
      <c r="C22" s="3">
        <v>7500</v>
      </c>
    </row>
    <row r="23" spans="1:3">
      <c r="A23" s="2"/>
      <c r="B23" s="2">
        <v>4</v>
      </c>
      <c r="C23" s="3">
        <v>7800</v>
      </c>
    </row>
    <row r="24" spans="1:3">
      <c r="A24" s="2">
        <v>2022</v>
      </c>
      <c r="B24" s="2">
        <v>1</v>
      </c>
      <c r="C24" s="3">
        <v>6300</v>
      </c>
    </row>
    <row r="25" spans="1:3">
      <c r="A25" s="2"/>
      <c r="B25" s="2">
        <v>2</v>
      </c>
      <c r="C25" s="3">
        <v>5900</v>
      </c>
    </row>
    <row r="26" spans="1:3">
      <c r="A26" s="2"/>
      <c r="B26" s="2">
        <v>3</v>
      </c>
      <c r="C26" s="3">
        <v>8000</v>
      </c>
    </row>
    <row r="27" spans="1:3">
      <c r="A27" s="2"/>
      <c r="B27" s="2">
        <v>4</v>
      </c>
      <c r="C27" s="3">
        <v>8400</v>
      </c>
    </row>
  </sheetData>
  <mergeCells count="3">
    <mergeCell ref="I1:L2"/>
    <mergeCell ref="A4:E5"/>
    <mergeCell ref="B7:L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F5A17-3992-45D8-A64E-7E937F57F75C}">
  <dimension ref="A1:Q117"/>
  <sheetViews>
    <sheetView tabSelected="1" topLeftCell="A76" workbookViewId="0">
      <selection activeCell="S83" sqref="S83"/>
    </sheetView>
  </sheetViews>
  <sheetFormatPr defaultRowHeight="14.4"/>
  <sheetData>
    <row r="1" spans="1:17">
      <c r="I1" s="13" t="s">
        <v>0</v>
      </c>
      <c r="J1" s="13"/>
      <c r="K1" s="13"/>
      <c r="L1" s="13"/>
    </row>
    <row r="2" spans="1:17">
      <c r="I2" s="13"/>
      <c r="J2" s="13"/>
      <c r="K2" s="13"/>
      <c r="L2" s="13"/>
    </row>
    <row r="4" spans="1:17">
      <c r="A4" s="16" t="s">
        <v>39</v>
      </c>
      <c r="B4" s="16"/>
      <c r="C4" s="16"/>
      <c r="D4" s="16"/>
    </row>
    <row r="5" spans="1:17">
      <c r="A5" s="16"/>
      <c r="B5" s="16"/>
      <c r="C5" s="16"/>
      <c r="D5" s="16"/>
    </row>
    <row r="7" spans="1:17" ht="18">
      <c r="A7" s="17" t="s">
        <v>40</v>
      </c>
      <c r="B7" s="18"/>
      <c r="C7" s="18"/>
      <c r="D7" s="18"/>
      <c r="E7" s="18"/>
      <c r="F7" s="18"/>
      <c r="G7" s="18"/>
      <c r="H7" s="18"/>
      <c r="I7" s="18"/>
      <c r="J7" s="18"/>
      <c r="K7" s="18"/>
      <c r="L7" s="18"/>
      <c r="M7" s="18"/>
      <c r="N7" s="18"/>
      <c r="O7" s="18"/>
      <c r="P7" s="18"/>
      <c r="Q7" s="18"/>
    </row>
    <row r="9" spans="1:17">
      <c r="A9" s="16" t="s">
        <v>41</v>
      </c>
      <c r="B9" s="16"/>
      <c r="C9" s="16"/>
      <c r="D9" s="16"/>
      <c r="E9" s="16"/>
      <c r="F9" s="16"/>
      <c r="G9" s="16"/>
      <c r="H9" s="16"/>
    </row>
    <row r="10" spans="1:17">
      <c r="A10" s="16"/>
      <c r="B10" s="16"/>
      <c r="C10" s="16"/>
      <c r="D10" s="16"/>
      <c r="E10" s="16"/>
      <c r="F10" s="16"/>
      <c r="G10" s="16"/>
      <c r="H10" s="16"/>
    </row>
    <row r="12" spans="1:17" ht="18">
      <c r="D12" s="17"/>
      <c r="E12" s="17"/>
      <c r="F12" s="17"/>
    </row>
    <row r="20" spans="1:3" ht="24.6">
      <c r="A20" s="19" t="s">
        <v>42</v>
      </c>
      <c r="B20" s="19"/>
    </row>
    <row r="22" spans="1:3" ht="18">
      <c r="A22" s="17" t="s">
        <v>43</v>
      </c>
    </row>
    <row r="24" spans="1:3" ht="24.6">
      <c r="A24" s="19" t="s">
        <v>44</v>
      </c>
      <c r="B24" s="19"/>
      <c r="C24" s="19"/>
    </row>
    <row r="26" spans="1:3" ht="15.6">
      <c r="A26" s="20" t="s">
        <v>45</v>
      </c>
    </row>
    <row r="28" spans="1:3" ht="24.6">
      <c r="A28" s="19" t="s">
        <v>46</v>
      </c>
      <c r="B28" s="19"/>
    </row>
    <row r="30" spans="1:3" ht="15.6">
      <c r="A30" s="20" t="s">
        <v>47</v>
      </c>
    </row>
    <row r="32" spans="1:3" ht="24.6">
      <c r="A32" s="19" t="s">
        <v>48</v>
      </c>
      <c r="B32" s="19"/>
      <c r="C32" s="19"/>
    </row>
    <row r="34" spans="1:4" ht="15.6">
      <c r="A34" s="20" t="s">
        <v>49</v>
      </c>
    </row>
    <row r="37" spans="1:4">
      <c r="A37" s="21" t="s">
        <v>50</v>
      </c>
      <c r="B37" s="21"/>
      <c r="C37" s="21"/>
      <c r="D37" s="21"/>
    </row>
    <row r="38" spans="1:4">
      <c r="A38" s="21"/>
      <c r="B38" s="21"/>
      <c r="C38" s="21"/>
      <c r="D38" s="21"/>
    </row>
    <row r="40" spans="1:4" ht="15.6">
      <c r="A40" s="20" t="s">
        <v>51</v>
      </c>
    </row>
    <row r="42" spans="1:4" ht="18">
      <c r="A42" s="17" t="s">
        <v>52</v>
      </c>
    </row>
    <row r="44" spans="1:4">
      <c r="A44" s="22" t="s">
        <v>53</v>
      </c>
      <c r="B44" s="22"/>
    </row>
    <row r="45" spans="1:4">
      <c r="A45" s="22" t="s">
        <v>54</v>
      </c>
      <c r="B45" s="22"/>
    </row>
    <row r="46" spans="1:4">
      <c r="A46" s="22" t="s">
        <v>55</v>
      </c>
      <c r="B46" s="22"/>
    </row>
    <row r="47" spans="1:4">
      <c r="A47" s="22" t="s">
        <v>56</v>
      </c>
      <c r="B47" s="22"/>
    </row>
    <row r="64" spans="1:7">
      <c r="A64" s="21" t="s">
        <v>57</v>
      </c>
      <c r="B64" s="21"/>
      <c r="C64" s="21"/>
      <c r="D64" s="21"/>
      <c r="E64" s="21"/>
      <c r="F64" s="21"/>
      <c r="G64" s="21"/>
    </row>
    <row r="65" spans="1:7">
      <c r="A65" s="21"/>
      <c r="B65" s="21"/>
      <c r="C65" s="21"/>
      <c r="D65" s="21"/>
      <c r="E65" s="21"/>
      <c r="F65" s="21"/>
      <c r="G65" s="21"/>
    </row>
    <row r="67" spans="1:7">
      <c r="A67" s="22" t="s">
        <v>58</v>
      </c>
      <c r="B67" s="22"/>
    </row>
    <row r="68" spans="1:7">
      <c r="A68" s="22"/>
      <c r="B68" s="22"/>
    </row>
    <row r="69" spans="1:7">
      <c r="A69" s="22" t="s">
        <v>59</v>
      </c>
      <c r="B69" s="22"/>
    </row>
    <row r="70" spans="1:7">
      <c r="A70" s="22" t="s">
        <v>60</v>
      </c>
      <c r="B70" s="22"/>
    </row>
    <row r="72" spans="1:7">
      <c r="B72" s="23" t="s">
        <v>61</v>
      </c>
      <c r="G72" s="23" t="s">
        <v>62</v>
      </c>
    </row>
    <row r="73" spans="1:7">
      <c r="B73" s="22" t="s">
        <v>63</v>
      </c>
    </row>
    <row r="74" spans="1:7">
      <c r="B74" t="s">
        <v>64</v>
      </c>
      <c r="G74" t="s">
        <v>65</v>
      </c>
    </row>
    <row r="75" spans="1:7">
      <c r="G75" t="s">
        <v>66</v>
      </c>
    </row>
    <row r="76" spans="1:7">
      <c r="B76" s="22" t="s">
        <v>67</v>
      </c>
      <c r="G76" t="s">
        <v>68</v>
      </c>
    </row>
    <row r="77" spans="1:7">
      <c r="B77" s="24" t="s">
        <v>69</v>
      </c>
    </row>
    <row r="79" spans="1:7">
      <c r="A79" s="21" t="s">
        <v>70</v>
      </c>
      <c r="B79" s="21"/>
      <c r="C79" s="21"/>
      <c r="D79" s="21"/>
      <c r="E79" s="21"/>
      <c r="F79" s="21"/>
      <c r="G79" s="21"/>
    </row>
    <row r="80" spans="1:7">
      <c r="A80" s="21"/>
      <c r="B80" s="21"/>
      <c r="C80" s="21"/>
      <c r="D80" s="21"/>
      <c r="E80" s="21"/>
      <c r="F80" s="21"/>
      <c r="G80" s="21"/>
    </row>
    <row r="81" spans="1:5">
      <c r="B81" s="24"/>
    </row>
    <row r="82" spans="1:5">
      <c r="A82" t="s">
        <v>71</v>
      </c>
      <c r="B82" s="25"/>
    </row>
    <row r="84" spans="1:5">
      <c r="A84" s="22" t="s">
        <v>72</v>
      </c>
      <c r="B84" s="25"/>
    </row>
    <row r="85" spans="1:5">
      <c r="A85" t="s">
        <v>73</v>
      </c>
    </row>
    <row r="86" spans="1:5">
      <c r="A86" t="s">
        <v>76</v>
      </c>
    </row>
    <row r="88" spans="1:5">
      <c r="A88" s="22" t="s">
        <v>74</v>
      </c>
    </row>
    <row r="91" spans="1:5" ht="21">
      <c r="A91" s="26" t="s">
        <v>75</v>
      </c>
    </row>
    <row r="94" spans="1:5">
      <c r="A94" s="14" t="s">
        <v>1</v>
      </c>
      <c r="B94" s="14"/>
      <c r="C94" s="14"/>
      <c r="D94" s="14"/>
      <c r="E94" s="14"/>
    </row>
    <row r="95" spans="1:5">
      <c r="A95" s="14"/>
      <c r="B95" s="14"/>
      <c r="C95" s="14"/>
      <c r="D95" s="14"/>
      <c r="E95" s="14"/>
    </row>
    <row r="96" spans="1:5">
      <c r="A96" s="1"/>
    </row>
    <row r="97" spans="1:12" ht="15.6">
      <c r="A97" s="1"/>
      <c r="B97" s="15" t="s">
        <v>2</v>
      </c>
      <c r="C97" s="15"/>
      <c r="D97" s="15"/>
      <c r="E97" s="15"/>
      <c r="F97" s="15"/>
      <c r="G97" s="15"/>
      <c r="H97" s="15"/>
      <c r="I97" s="15"/>
      <c r="J97" s="15"/>
      <c r="K97" s="15"/>
      <c r="L97" s="15"/>
    </row>
    <row r="101" spans="1:12">
      <c r="A101" s="2" t="s">
        <v>3</v>
      </c>
      <c r="B101" s="2" t="s">
        <v>4</v>
      </c>
      <c r="C101" s="2" t="s">
        <v>5</v>
      </c>
    </row>
    <row r="102" spans="1:12">
      <c r="A102" s="2">
        <v>2019</v>
      </c>
      <c r="B102" s="2">
        <v>1</v>
      </c>
      <c r="C102" s="3">
        <v>4800</v>
      </c>
    </row>
    <row r="103" spans="1:12">
      <c r="A103" s="2"/>
      <c r="B103" s="2">
        <v>2</v>
      </c>
      <c r="C103" s="3">
        <v>4100</v>
      </c>
    </row>
    <row r="104" spans="1:12">
      <c r="A104" s="2"/>
      <c r="B104" s="2">
        <v>3</v>
      </c>
      <c r="C104" s="3">
        <v>6000</v>
      </c>
    </row>
    <row r="105" spans="1:12">
      <c r="A105" s="2"/>
      <c r="B105" s="2">
        <v>4</v>
      </c>
      <c r="C105" s="3">
        <v>6500</v>
      </c>
    </row>
    <row r="106" spans="1:12">
      <c r="A106" s="2">
        <v>2020</v>
      </c>
      <c r="B106" s="2">
        <v>1</v>
      </c>
      <c r="C106" s="3">
        <v>5800</v>
      </c>
    </row>
    <row r="107" spans="1:12">
      <c r="A107" s="2"/>
      <c r="B107" s="2">
        <v>2</v>
      </c>
      <c r="C107" s="3">
        <v>5200</v>
      </c>
    </row>
    <row r="108" spans="1:12">
      <c r="A108" s="2"/>
      <c r="B108" s="2">
        <v>3</v>
      </c>
      <c r="C108" s="3">
        <v>6800</v>
      </c>
    </row>
    <row r="109" spans="1:12">
      <c r="A109" s="2"/>
      <c r="B109" s="2">
        <v>4</v>
      </c>
      <c r="C109" s="3">
        <v>7400</v>
      </c>
    </row>
    <row r="110" spans="1:12">
      <c r="A110" s="2">
        <v>2021</v>
      </c>
      <c r="B110" s="2">
        <v>1</v>
      </c>
      <c r="C110" s="3">
        <v>6000</v>
      </c>
    </row>
    <row r="111" spans="1:12">
      <c r="A111" s="2"/>
      <c r="B111" s="2">
        <v>2</v>
      </c>
      <c r="C111" s="3">
        <v>5600</v>
      </c>
    </row>
    <row r="112" spans="1:12">
      <c r="A112" s="2"/>
      <c r="B112" s="2">
        <v>3</v>
      </c>
      <c r="C112" s="3">
        <v>7500</v>
      </c>
    </row>
    <row r="113" spans="1:3">
      <c r="A113" s="2"/>
      <c r="B113" s="2">
        <v>4</v>
      </c>
      <c r="C113" s="3">
        <v>7800</v>
      </c>
    </row>
    <row r="114" spans="1:3">
      <c r="A114" s="2">
        <v>2022</v>
      </c>
      <c r="B114" s="2">
        <v>1</v>
      </c>
      <c r="C114" s="3">
        <v>6300</v>
      </c>
    </row>
    <row r="115" spans="1:3">
      <c r="A115" s="2"/>
      <c r="B115" s="2">
        <v>2</v>
      </c>
      <c r="C115" s="3">
        <v>5900</v>
      </c>
    </row>
    <row r="116" spans="1:3">
      <c r="A116" s="2"/>
      <c r="B116" s="2">
        <v>3</v>
      </c>
      <c r="C116" s="3">
        <v>8000</v>
      </c>
    </row>
    <row r="117" spans="1:3">
      <c r="A117" s="2"/>
      <c r="B117" s="2">
        <v>4</v>
      </c>
      <c r="C117" s="3">
        <v>8400</v>
      </c>
    </row>
  </sheetData>
  <mergeCells count="12">
    <mergeCell ref="A32:C32"/>
    <mergeCell ref="A37:D38"/>
    <mergeCell ref="A64:G65"/>
    <mergeCell ref="A79:G80"/>
    <mergeCell ref="A94:E95"/>
    <mergeCell ref="B97:L97"/>
    <mergeCell ref="I1:L2"/>
    <mergeCell ref="A4:D5"/>
    <mergeCell ref="A9:H10"/>
    <mergeCell ref="A20:B20"/>
    <mergeCell ref="A24:C24"/>
    <mergeCell ref="A28:B2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031E9-C295-412E-B39C-E06FB415302B}">
  <dimension ref="A1:O51"/>
  <sheetViews>
    <sheetView zoomScale="138" zoomScaleNormal="138" workbookViewId="0">
      <selection activeCell="L14" sqref="L14"/>
    </sheetView>
  </sheetViews>
  <sheetFormatPr defaultRowHeight="14.4"/>
  <cols>
    <col min="5" max="5" width="16.6640625" bestFit="1" customWidth="1"/>
    <col min="9" max="9" width="12.33203125" bestFit="1" customWidth="1"/>
  </cols>
  <sheetData>
    <row r="1" spans="1:13">
      <c r="B1" s="1"/>
      <c r="J1" s="13" t="s">
        <v>0</v>
      </c>
      <c r="K1" s="13"/>
      <c r="L1" s="13"/>
      <c r="M1" s="13"/>
    </row>
    <row r="2" spans="1:13">
      <c r="B2" s="1"/>
      <c r="J2" s="13"/>
      <c r="K2" s="13"/>
      <c r="L2" s="13"/>
      <c r="M2" s="13"/>
    </row>
    <row r="3" spans="1:13">
      <c r="B3" s="1"/>
    </row>
    <row r="4" spans="1:13">
      <c r="B4" s="14" t="s">
        <v>1</v>
      </c>
      <c r="C4" s="14"/>
      <c r="D4" s="14"/>
      <c r="E4" s="14"/>
      <c r="F4" s="14"/>
    </row>
    <row r="5" spans="1:13">
      <c r="B5" s="14"/>
      <c r="C5" s="14"/>
      <c r="D5" s="14"/>
      <c r="E5" s="14"/>
      <c r="F5" s="14"/>
    </row>
    <row r="6" spans="1:13">
      <c r="B6" s="1"/>
    </row>
    <row r="7" spans="1:13" ht="15.6">
      <c r="B7" s="1"/>
      <c r="C7" s="15" t="s">
        <v>2</v>
      </c>
      <c r="D7" s="15"/>
      <c r="E7" s="15"/>
      <c r="F7" s="15"/>
      <c r="G7" s="15"/>
      <c r="H7" s="15"/>
      <c r="I7" s="15"/>
      <c r="J7" s="15"/>
      <c r="K7" s="15"/>
      <c r="L7" s="15"/>
      <c r="M7" s="15"/>
    </row>
    <row r="11" spans="1:13">
      <c r="A11" t="s">
        <v>38</v>
      </c>
      <c r="B11" s="2" t="s">
        <v>3</v>
      </c>
      <c r="C11" s="2" t="s">
        <v>4</v>
      </c>
      <c r="D11" s="2" t="s">
        <v>5</v>
      </c>
      <c r="E11" s="4" t="s">
        <v>6</v>
      </c>
      <c r="F11" s="4" t="s">
        <v>7</v>
      </c>
      <c r="G11" s="4" t="s">
        <v>8</v>
      </c>
      <c r="H11" s="4" t="s">
        <v>9</v>
      </c>
      <c r="I11" s="4" t="s">
        <v>11</v>
      </c>
      <c r="J11" s="4" t="s">
        <v>12</v>
      </c>
      <c r="K11" s="4" t="s">
        <v>37</v>
      </c>
    </row>
    <row r="12" spans="1:13">
      <c r="A12">
        <v>1</v>
      </c>
      <c r="B12" s="2">
        <v>2019</v>
      </c>
      <c r="C12" s="2">
        <v>1</v>
      </c>
      <c r="D12" s="3">
        <v>4800</v>
      </c>
      <c r="H12" s="5">
        <f>VLOOKUP(C12,$N$26:$O$29,2,FALSE)</f>
        <v>0.93220047731596001</v>
      </c>
      <c r="I12" s="5">
        <f>D12/H12</f>
        <v>5149.1069966198784</v>
      </c>
      <c r="J12" s="5">
        <f>$C$50+$C$51*A12</f>
        <v>5246.7488107686795</v>
      </c>
      <c r="K12" s="5">
        <f>H12*J12</f>
        <v>4891.0217457555082</v>
      </c>
    </row>
    <row r="13" spans="1:13">
      <c r="A13">
        <v>2</v>
      </c>
      <c r="B13" s="2"/>
      <c r="C13" s="2">
        <v>2</v>
      </c>
      <c r="D13" s="3">
        <v>4100</v>
      </c>
      <c r="H13" s="5">
        <f t="shared" ref="H13:H31" si="0">VLOOKUP(C13,$N$26:$O$29,2,FALSE)</f>
        <v>0.83775920424985417</v>
      </c>
      <c r="I13" s="5">
        <f t="shared" ref="I13:I27" si="1">D13/H13</f>
        <v>4894.0077043632355</v>
      </c>
      <c r="J13" s="5">
        <f t="shared" ref="J13:J31" si="2">$C$50+$C$51*A13</f>
        <v>5393.887526628856</v>
      </c>
      <c r="K13" s="5">
        <f t="shared" ref="K13:K31" si="3">H13*J13</f>
        <v>4518.7789221218045</v>
      </c>
    </row>
    <row r="14" spans="1:13">
      <c r="A14">
        <v>3</v>
      </c>
      <c r="B14" s="2"/>
      <c r="C14" s="2">
        <v>3</v>
      </c>
      <c r="D14" s="3">
        <v>6000</v>
      </c>
      <c r="E14">
        <f>AVERAGE(D12:D15)</f>
        <v>5350</v>
      </c>
      <c r="F14">
        <f>AVERAGE(E14:E15)</f>
        <v>5475</v>
      </c>
      <c r="G14" s="5">
        <f>D14/F14</f>
        <v>1.095890410958904</v>
      </c>
      <c r="H14" s="5">
        <f t="shared" si="0"/>
        <v>1.0933488421606843</v>
      </c>
      <c r="I14" s="5">
        <f t="shared" si="1"/>
        <v>5487.7270351727402</v>
      </c>
      <c r="J14" s="5">
        <f t="shared" si="2"/>
        <v>5541.0262424890325</v>
      </c>
      <c r="K14" s="5">
        <f t="shared" si="3"/>
        <v>6058.2746266073509</v>
      </c>
    </row>
    <row r="15" spans="1:13">
      <c r="A15">
        <v>4</v>
      </c>
      <c r="B15" s="2"/>
      <c r="C15" s="2">
        <v>4</v>
      </c>
      <c r="D15" s="3">
        <v>6500</v>
      </c>
      <c r="E15">
        <f t="shared" ref="E15:E26" si="4">AVERAGE(D13:D16)</f>
        <v>5600</v>
      </c>
      <c r="F15">
        <f t="shared" ref="F15:F25" si="5">AVERAGE(E15:E16)</f>
        <v>5737.5</v>
      </c>
      <c r="G15" s="5">
        <f t="shared" ref="G15:G25" si="6">D15/F15</f>
        <v>1.1328976034858387</v>
      </c>
      <c r="H15" s="5">
        <f t="shared" si="0"/>
        <v>1.1433051426610321</v>
      </c>
      <c r="I15" s="5">
        <f t="shared" si="1"/>
        <v>5685.271374596733</v>
      </c>
      <c r="J15" s="5">
        <f t="shared" si="2"/>
        <v>5688.164958349209</v>
      </c>
      <c r="K15" s="5">
        <f t="shared" si="3"/>
        <v>6503.3082491849264</v>
      </c>
    </row>
    <row r="16" spans="1:13">
      <c r="A16">
        <v>5</v>
      </c>
      <c r="B16" s="2">
        <v>2020</v>
      </c>
      <c r="C16" s="2">
        <v>1</v>
      </c>
      <c r="D16" s="3">
        <v>5800</v>
      </c>
      <c r="E16">
        <f t="shared" si="4"/>
        <v>5875</v>
      </c>
      <c r="F16">
        <f t="shared" si="5"/>
        <v>5975</v>
      </c>
      <c r="G16" s="5">
        <f t="shared" si="6"/>
        <v>0.97071129707112969</v>
      </c>
      <c r="H16" s="5">
        <f t="shared" si="0"/>
        <v>0.93220047731596001</v>
      </c>
      <c r="I16" s="5">
        <f t="shared" si="1"/>
        <v>6221.8376209156868</v>
      </c>
      <c r="J16" s="5">
        <f t="shared" si="2"/>
        <v>5835.3036742093855</v>
      </c>
      <c r="K16" s="5">
        <f t="shared" si="3"/>
        <v>5439.6728703815643</v>
      </c>
    </row>
    <row r="17" spans="1:15">
      <c r="A17">
        <v>6</v>
      </c>
      <c r="B17" s="2"/>
      <c r="C17" s="2">
        <v>2</v>
      </c>
      <c r="D17" s="3">
        <v>5200</v>
      </c>
      <c r="E17">
        <f t="shared" si="4"/>
        <v>6075</v>
      </c>
      <c r="F17">
        <f t="shared" si="5"/>
        <v>6187.5</v>
      </c>
      <c r="G17" s="5">
        <f t="shared" si="6"/>
        <v>0.84040404040404038</v>
      </c>
      <c r="H17" s="5">
        <f t="shared" si="0"/>
        <v>0.83775920424985417</v>
      </c>
      <c r="I17" s="5">
        <f t="shared" si="1"/>
        <v>6207.0341616314208</v>
      </c>
      <c r="J17" s="5">
        <f t="shared" si="2"/>
        <v>5982.442390069562</v>
      </c>
      <c r="K17" s="5">
        <f t="shared" si="3"/>
        <v>5011.8461761752715</v>
      </c>
    </row>
    <row r="18" spans="1:15">
      <c r="A18">
        <v>7</v>
      </c>
      <c r="B18" s="2"/>
      <c r="C18" s="2">
        <v>3</v>
      </c>
      <c r="D18" s="3">
        <v>6800</v>
      </c>
      <c r="E18">
        <f t="shared" si="4"/>
        <v>6300</v>
      </c>
      <c r="F18">
        <f t="shared" si="5"/>
        <v>6325</v>
      </c>
      <c r="G18" s="5">
        <f t="shared" si="6"/>
        <v>1.075098814229249</v>
      </c>
      <c r="H18" s="5">
        <f t="shared" si="0"/>
        <v>1.0933488421606843</v>
      </c>
      <c r="I18" s="5">
        <f t="shared" si="1"/>
        <v>6219.4239731957723</v>
      </c>
      <c r="J18" s="5">
        <f t="shared" si="2"/>
        <v>6129.5811059297384</v>
      </c>
      <c r="K18" s="5">
        <f t="shared" si="3"/>
        <v>6701.7704050982866</v>
      </c>
    </row>
    <row r="19" spans="1:15">
      <c r="A19">
        <v>8</v>
      </c>
      <c r="B19" s="2"/>
      <c r="C19" s="2">
        <v>4</v>
      </c>
      <c r="D19" s="3">
        <v>7400</v>
      </c>
      <c r="E19">
        <f t="shared" si="4"/>
        <v>6350</v>
      </c>
      <c r="F19">
        <f t="shared" si="5"/>
        <v>6400</v>
      </c>
      <c r="G19" s="5">
        <f t="shared" si="6"/>
        <v>1.15625</v>
      </c>
      <c r="H19" s="5">
        <f t="shared" si="0"/>
        <v>1.1433051426610321</v>
      </c>
      <c r="I19" s="5">
        <f t="shared" si="1"/>
        <v>6472.4627956947425</v>
      </c>
      <c r="J19" s="5">
        <f t="shared" si="2"/>
        <v>6276.7198217899149</v>
      </c>
      <c r="K19" s="5">
        <f t="shared" si="3"/>
        <v>7176.2060512948465</v>
      </c>
    </row>
    <row r="20" spans="1:15">
      <c r="A20">
        <v>9</v>
      </c>
      <c r="B20" s="2">
        <v>2021</v>
      </c>
      <c r="C20" s="2">
        <v>1</v>
      </c>
      <c r="D20" s="3">
        <v>6000</v>
      </c>
      <c r="E20">
        <f t="shared" si="4"/>
        <v>6450</v>
      </c>
      <c r="F20">
        <f t="shared" si="5"/>
        <v>6537.5</v>
      </c>
      <c r="G20" s="5">
        <f t="shared" si="6"/>
        <v>0.9177820267686424</v>
      </c>
      <c r="H20" s="5">
        <f t="shared" si="0"/>
        <v>0.93220047731596001</v>
      </c>
      <c r="I20" s="5">
        <f t="shared" si="1"/>
        <v>6436.3837457748477</v>
      </c>
      <c r="J20" s="5">
        <f t="shared" si="2"/>
        <v>6423.8585376500914</v>
      </c>
      <c r="K20" s="5">
        <f t="shared" si="3"/>
        <v>5988.3239950076204</v>
      </c>
    </row>
    <row r="21" spans="1:15">
      <c r="A21">
        <v>10</v>
      </c>
      <c r="B21" s="2"/>
      <c r="C21" s="2">
        <v>2</v>
      </c>
      <c r="D21" s="3">
        <v>5600</v>
      </c>
      <c r="E21">
        <f t="shared" si="4"/>
        <v>6625</v>
      </c>
      <c r="F21">
        <f t="shared" si="5"/>
        <v>6675</v>
      </c>
      <c r="G21" s="5">
        <f t="shared" si="6"/>
        <v>0.83895131086142327</v>
      </c>
      <c r="H21" s="5">
        <f t="shared" si="0"/>
        <v>0.83775920424985417</v>
      </c>
      <c r="I21" s="5">
        <f t="shared" si="1"/>
        <v>6684.498327910761</v>
      </c>
      <c r="J21" s="5">
        <f t="shared" si="2"/>
        <v>6570.9972535102679</v>
      </c>
      <c r="K21" s="5">
        <f t="shared" si="3"/>
        <v>5504.9134302287393</v>
      </c>
    </row>
    <row r="22" spans="1:15">
      <c r="A22">
        <v>11</v>
      </c>
      <c r="B22" s="2"/>
      <c r="C22" s="2">
        <v>3</v>
      </c>
      <c r="D22" s="3">
        <v>7500</v>
      </c>
      <c r="E22">
        <f t="shared" si="4"/>
        <v>6725</v>
      </c>
      <c r="F22">
        <f t="shared" si="5"/>
        <v>6762.5</v>
      </c>
      <c r="G22" s="5">
        <f t="shared" si="6"/>
        <v>1.1090573012939002</v>
      </c>
      <c r="H22" s="5">
        <f t="shared" si="0"/>
        <v>1.0933488421606843</v>
      </c>
      <c r="I22" s="5">
        <f t="shared" si="1"/>
        <v>6859.6587939659248</v>
      </c>
      <c r="J22" s="5">
        <f t="shared" si="2"/>
        <v>6718.1359693704444</v>
      </c>
      <c r="K22" s="5">
        <f t="shared" si="3"/>
        <v>7345.2661835892213</v>
      </c>
    </row>
    <row r="23" spans="1:15">
      <c r="A23">
        <v>12</v>
      </c>
      <c r="B23" s="2"/>
      <c r="C23" s="2">
        <v>4</v>
      </c>
      <c r="D23" s="3">
        <v>7800</v>
      </c>
      <c r="E23">
        <f t="shared" si="4"/>
        <v>6800</v>
      </c>
      <c r="F23">
        <f t="shared" si="5"/>
        <v>6837.5</v>
      </c>
      <c r="G23" s="5">
        <f t="shared" si="6"/>
        <v>1.1407678244972577</v>
      </c>
      <c r="H23" s="5">
        <f t="shared" si="0"/>
        <v>1.1433051426610321</v>
      </c>
      <c r="I23" s="5">
        <f t="shared" si="1"/>
        <v>6822.3256495160795</v>
      </c>
      <c r="J23" s="5">
        <f t="shared" si="2"/>
        <v>6865.2746852306209</v>
      </c>
      <c r="K23" s="5">
        <f t="shared" si="3"/>
        <v>7849.1038534047675</v>
      </c>
    </row>
    <row r="24" spans="1:15">
      <c r="A24">
        <v>13</v>
      </c>
      <c r="B24" s="2">
        <v>2022</v>
      </c>
      <c r="C24" s="2">
        <v>1</v>
      </c>
      <c r="D24" s="3">
        <v>6300</v>
      </c>
      <c r="E24">
        <f t="shared" si="4"/>
        <v>6875</v>
      </c>
      <c r="F24">
        <f t="shared" si="5"/>
        <v>6937.5</v>
      </c>
      <c r="G24" s="5">
        <f t="shared" si="6"/>
        <v>0.90810810810810816</v>
      </c>
      <c r="H24" s="5">
        <f t="shared" si="0"/>
        <v>0.93220047731596001</v>
      </c>
      <c r="I24" s="5">
        <f t="shared" si="1"/>
        <v>6758.2029330635905</v>
      </c>
      <c r="J24" s="5">
        <f t="shared" si="2"/>
        <v>7012.4134010907983</v>
      </c>
      <c r="K24" s="5">
        <f t="shared" si="3"/>
        <v>6536.9751196336765</v>
      </c>
    </row>
    <row r="25" spans="1:15">
      <c r="A25">
        <v>14</v>
      </c>
      <c r="B25" s="2"/>
      <c r="C25" s="2">
        <v>2</v>
      </c>
      <c r="D25" s="3">
        <v>5900</v>
      </c>
      <c r="E25">
        <f t="shared" si="4"/>
        <v>7000</v>
      </c>
      <c r="F25">
        <f t="shared" si="5"/>
        <v>7075</v>
      </c>
      <c r="G25" s="5">
        <f t="shared" si="6"/>
        <v>0.83392226148409898</v>
      </c>
      <c r="H25" s="5">
        <f t="shared" si="0"/>
        <v>0.83775920424985417</v>
      </c>
      <c r="I25" s="5">
        <f t="shared" si="1"/>
        <v>7042.5964526202661</v>
      </c>
      <c r="J25" s="5">
        <f t="shared" si="2"/>
        <v>7159.5521169509739</v>
      </c>
      <c r="K25" s="5">
        <f t="shared" si="3"/>
        <v>5997.9806842822063</v>
      </c>
      <c r="N25" t="s">
        <v>10</v>
      </c>
      <c r="O25" t="s">
        <v>9</v>
      </c>
    </row>
    <row r="26" spans="1:15">
      <c r="A26">
        <v>15</v>
      </c>
      <c r="B26" s="2"/>
      <c r="C26" s="2">
        <v>3</v>
      </c>
      <c r="D26" s="3">
        <v>8000</v>
      </c>
      <c r="E26">
        <f t="shared" si="4"/>
        <v>7150</v>
      </c>
      <c r="H26" s="5">
        <f t="shared" si="0"/>
        <v>1.0933488421606843</v>
      </c>
      <c r="I26" s="5">
        <f t="shared" si="1"/>
        <v>7316.96938023032</v>
      </c>
      <c r="J26" s="5">
        <f t="shared" si="2"/>
        <v>7306.6908328111513</v>
      </c>
      <c r="K26" s="5">
        <f t="shared" si="3"/>
        <v>7988.7619620801579</v>
      </c>
      <c r="N26">
        <v>1</v>
      </c>
      <c r="O26" s="5">
        <f>AVERAGEIF($C$14:$C$25,N26,$G$14:$G$25)</f>
        <v>0.93220047731596001</v>
      </c>
    </row>
    <row r="27" spans="1:15">
      <c r="A27">
        <v>16</v>
      </c>
      <c r="B27" s="10"/>
      <c r="C27" s="10">
        <v>4</v>
      </c>
      <c r="D27" s="11">
        <v>8400</v>
      </c>
      <c r="H27" s="5">
        <f t="shared" si="0"/>
        <v>1.1433051426610321</v>
      </c>
      <c r="I27" s="5">
        <f t="shared" si="1"/>
        <v>7347.1199302480854</v>
      </c>
      <c r="J27" s="5">
        <f t="shared" si="2"/>
        <v>7453.8295486713268</v>
      </c>
      <c r="K27" s="5">
        <f t="shared" si="3"/>
        <v>8522.0016555146885</v>
      </c>
      <c r="N27">
        <v>2</v>
      </c>
      <c r="O27" s="5">
        <f t="shared" ref="O27:O29" si="7">AVERAGEIF($C$14:$C$25,N27,$G$14:$G$25)</f>
        <v>0.83775920424985417</v>
      </c>
    </row>
    <row r="28" spans="1:15">
      <c r="A28" s="12">
        <v>17</v>
      </c>
      <c r="B28" s="12">
        <v>2023</v>
      </c>
      <c r="C28" s="12">
        <v>1</v>
      </c>
      <c r="D28" s="12"/>
      <c r="E28" s="12"/>
      <c r="F28" s="12"/>
      <c r="G28" s="12"/>
      <c r="H28" s="12">
        <f t="shared" si="0"/>
        <v>0.93220047731596001</v>
      </c>
      <c r="I28" s="12"/>
      <c r="J28" s="12">
        <f t="shared" si="2"/>
        <v>7600.9682645315042</v>
      </c>
      <c r="K28" s="12">
        <f t="shared" si="3"/>
        <v>7085.6262442597326</v>
      </c>
      <c r="N28">
        <v>3</v>
      </c>
      <c r="O28" s="5">
        <f t="shared" si="7"/>
        <v>1.0933488421606843</v>
      </c>
    </row>
    <row r="29" spans="1:15">
      <c r="A29" s="12">
        <v>18</v>
      </c>
      <c r="B29" s="12"/>
      <c r="C29" s="12">
        <v>2</v>
      </c>
      <c r="D29" s="12"/>
      <c r="E29" s="12"/>
      <c r="F29" s="12"/>
      <c r="G29" s="12"/>
      <c r="H29" s="12">
        <f t="shared" si="0"/>
        <v>0.83775920424985417</v>
      </c>
      <c r="I29" s="12"/>
      <c r="J29" s="12">
        <f t="shared" si="2"/>
        <v>7748.1069803916798</v>
      </c>
      <c r="K29" s="12">
        <f t="shared" si="3"/>
        <v>6491.0479383356742</v>
      </c>
      <c r="N29">
        <v>4</v>
      </c>
      <c r="O29" s="5">
        <f t="shared" si="7"/>
        <v>1.1433051426610321</v>
      </c>
    </row>
    <row r="30" spans="1:15">
      <c r="A30" s="12">
        <v>19</v>
      </c>
      <c r="B30" s="12"/>
      <c r="C30" s="12">
        <v>3</v>
      </c>
      <c r="D30" s="12"/>
      <c r="E30" s="12"/>
      <c r="F30" s="12"/>
      <c r="G30" s="12"/>
      <c r="H30" s="12">
        <f t="shared" si="0"/>
        <v>1.0933488421606843</v>
      </c>
      <c r="I30" s="12"/>
      <c r="J30" s="12">
        <f t="shared" si="2"/>
        <v>7895.2456962518572</v>
      </c>
      <c r="K30" s="12">
        <f t="shared" si="3"/>
        <v>8632.2577405710945</v>
      </c>
    </row>
    <row r="31" spans="1:15">
      <c r="A31" s="12">
        <v>20</v>
      </c>
      <c r="B31" s="12"/>
      <c r="C31" s="12">
        <v>4</v>
      </c>
      <c r="D31" s="12"/>
      <c r="E31" s="12"/>
      <c r="F31" s="12"/>
      <c r="G31" s="12"/>
      <c r="H31" s="12">
        <f t="shared" si="0"/>
        <v>1.1433051426610321</v>
      </c>
      <c r="I31" s="12"/>
      <c r="J31" s="12">
        <f t="shared" si="2"/>
        <v>8042.3844121120328</v>
      </c>
      <c r="K31" s="12">
        <f t="shared" si="3"/>
        <v>9194.8994576246077</v>
      </c>
    </row>
    <row r="34" spans="2:7">
      <c r="B34" t="s">
        <v>13</v>
      </c>
    </row>
    <row r="35" spans="2:7" ht="15" thickBot="1"/>
    <row r="36" spans="2:7">
      <c r="B36" s="9" t="s">
        <v>14</v>
      </c>
      <c r="C36" s="9"/>
    </row>
    <row r="37" spans="2:7">
      <c r="B37" s="6" t="s">
        <v>15</v>
      </c>
      <c r="C37" s="6">
        <v>0.95957861566189495</v>
      </c>
    </row>
    <row r="38" spans="2:7">
      <c r="B38" s="6" t="s">
        <v>16</v>
      </c>
      <c r="C38" s="6">
        <v>0.92079111963559879</v>
      </c>
    </row>
    <row r="39" spans="2:7">
      <c r="B39" s="6" t="s">
        <v>17</v>
      </c>
      <c r="C39" s="6">
        <v>0.91513334246671296</v>
      </c>
    </row>
    <row r="40" spans="2:7">
      <c r="B40" s="6" t="s">
        <v>18</v>
      </c>
      <c r="C40" s="6">
        <v>212.67124735157458</v>
      </c>
    </row>
    <row r="41" spans="2:7" ht="15" thickBot="1">
      <c r="B41" s="7" t="s">
        <v>19</v>
      </c>
      <c r="C41" s="7">
        <v>16</v>
      </c>
    </row>
    <row r="43" spans="2:7" ht="15" thickBot="1">
      <c r="B43" t="s">
        <v>20</v>
      </c>
    </row>
    <row r="44" spans="2:7">
      <c r="B44" s="8"/>
      <c r="C44" s="8" t="s">
        <v>25</v>
      </c>
      <c r="D44" s="8" t="s">
        <v>26</v>
      </c>
      <c r="E44" s="8" t="s">
        <v>27</v>
      </c>
      <c r="F44" s="8" t="s">
        <v>28</v>
      </c>
      <c r="G44" s="8" t="s">
        <v>29</v>
      </c>
    </row>
    <row r="45" spans="2:7">
      <c r="B45" s="6" t="s">
        <v>21</v>
      </c>
      <c r="C45" s="6">
        <v>1</v>
      </c>
      <c r="D45" s="6">
        <v>7360932.5796938017</v>
      </c>
      <c r="E45" s="6">
        <v>7360932.5796938017</v>
      </c>
      <c r="F45" s="6">
        <v>162.74785877029015</v>
      </c>
      <c r="G45" s="6">
        <v>4.2477172966676138E-9</v>
      </c>
    </row>
    <row r="46" spans="2:7">
      <c r="B46" s="6" t="s">
        <v>22</v>
      </c>
      <c r="C46" s="6">
        <v>14</v>
      </c>
      <c r="D46" s="6">
        <v>633206.83230104472</v>
      </c>
      <c r="E46" s="6">
        <v>45229.059450074623</v>
      </c>
      <c r="F46" s="6"/>
      <c r="G46" s="6"/>
    </row>
    <row r="47" spans="2:7" ht="15" thickBot="1">
      <c r="B47" s="7" t="s">
        <v>23</v>
      </c>
      <c r="C47" s="7">
        <v>15</v>
      </c>
      <c r="D47" s="7">
        <v>7994139.4119948465</v>
      </c>
      <c r="E47" s="7"/>
      <c r="F47" s="7"/>
      <c r="G47" s="7"/>
    </row>
    <row r="48" spans="2:7" ht="15" thickBot="1"/>
    <row r="49" spans="2:11">
      <c r="B49" s="8"/>
      <c r="C49" s="8" t="s">
        <v>30</v>
      </c>
      <c r="D49" s="8" t="s">
        <v>18</v>
      </c>
      <c r="E49" s="8" t="s">
        <v>31</v>
      </c>
      <c r="F49" s="8" t="s">
        <v>32</v>
      </c>
      <c r="G49" s="8" t="s">
        <v>33</v>
      </c>
      <c r="H49" s="8" t="s">
        <v>34</v>
      </c>
      <c r="I49" s="8" t="s">
        <v>35</v>
      </c>
      <c r="J49" s="8" t="s">
        <v>36</v>
      </c>
      <c r="K49" s="8" t="s">
        <v>36</v>
      </c>
    </row>
    <row r="50" spans="2:11">
      <c r="B50" s="6" t="s">
        <v>24</v>
      </c>
      <c r="C50" s="6">
        <v>5099.610094908503</v>
      </c>
      <c r="D50" s="6">
        <v>111.52574298685717</v>
      </c>
      <c r="E50" s="6">
        <v>45.725856276155632</v>
      </c>
      <c r="F50" s="6">
        <v>1.2098663553872582E-16</v>
      </c>
      <c r="G50" s="6">
        <v>4860.4111659901491</v>
      </c>
      <c r="H50" s="6">
        <v>5338.8090238268569</v>
      </c>
      <c r="I50" s="6">
        <v>4860.4111659901491</v>
      </c>
      <c r="J50" s="6">
        <v>5338.8090238268569</v>
      </c>
      <c r="K50" s="6">
        <v>6914.7804306315775</v>
      </c>
    </row>
    <row r="51" spans="2:11" ht="15" thickBot="1">
      <c r="B51" s="7" t="s">
        <v>38</v>
      </c>
      <c r="C51" s="7">
        <v>147.13871586017652</v>
      </c>
      <c r="D51" s="7">
        <v>11.533717763210436</v>
      </c>
      <c r="E51" s="7">
        <v>12.757266900488132</v>
      </c>
      <c r="F51" s="7">
        <v>4.2477172966676138E-9</v>
      </c>
      <c r="G51" s="7">
        <v>122.40135153944166</v>
      </c>
      <c r="H51" s="7">
        <v>171.87608018091137</v>
      </c>
      <c r="I51" s="7">
        <v>122.40135153944166</v>
      </c>
      <c r="J51" s="7">
        <v>171.87608018091137</v>
      </c>
      <c r="K51" s="7">
        <v>509.34121764769895</v>
      </c>
    </row>
  </sheetData>
  <mergeCells count="3">
    <mergeCell ref="J1:M2"/>
    <mergeCell ref="B4:F5"/>
    <mergeCell ref="C7:M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Jeevan Raj</dc:creator>
  <cp:lastModifiedBy>Jeevan raj</cp:lastModifiedBy>
  <dcterms:created xsi:type="dcterms:W3CDTF">2015-06-05T18:17:20Z</dcterms:created>
  <dcterms:modified xsi:type="dcterms:W3CDTF">2024-02-12T05:33:56Z</dcterms:modified>
</cp:coreProperties>
</file>