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hidePivotFieldList="1" defaultThemeVersion="202300"/>
  <mc:AlternateContent xmlns:mc="http://schemas.openxmlformats.org/markup-compatibility/2006">
    <mc:Choice Requires="x15">
      <x15ac:absPath xmlns:x15ac="http://schemas.microsoft.com/office/spreadsheetml/2010/11/ac" url="https://cvrac-my.sharepoint.com/personal/20b81a05m1_cvr_ac_in/Documents/"/>
    </mc:Choice>
  </mc:AlternateContent>
  <xr:revisionPtr revIDLastSave="1" documentId="13_ncr:40009_{E0568EBD-D963-BF43-BF68-502827A0B780}" xr6:coauthVersionLast="47" xr6:coauthVersionMax="47" xr10:uidLastSave="{4C85D77E-BFFC-104B-87FC-3EDECFE1DB91}"/>
  <bookViews>
    <workbookView xWindow="0" yWindow="760" windowWidth="30240" windowHeight="17680" activeTab="1" xr2:uid="{00000000-000D-0000-FFFF-FFFF00000000}"/>
  </bookViews>
  <sheets>
    <sheet name="weightLogInfo_merged" sheetId="1" r:id="rId1"/>
    <sheet name="Solution 1" sheetId="2" r:id="rId2"/>
  </sheets>
  <calcPr calcId="191029"/>
  <pivotCaches>
    <pivotCache cacheId="0" r:id="rId3"/>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4" i="2" l="1"/>
  <c r="E11" i="2"/>
  <c r="E10" i="2"/>
  <c r="E9" i="2"/>
  <c r="E8" i="2"/>
  <c r="E7" i="2"/>
  <c r="E6" i="2"/>
  <c r="E5" i="2"/>
</calcChain>
</file>

<file path=xl/sharedStrings.xml><?xml version="1.0" encoding="utf-8"?>
<sst xmlns="http://schemas.openxmlformats.org/spreadsheetml/2006/main" count="52" uniqueCount="48">
  <si>
    <t>Id</t>
  </si>
  <si>
    <t>Date</t>
  </si>
  <si>
    <t>WeightKg</t>
  </si>
  <si>
    <t>WeightPounds</t>
  </si>
  <si>
    <t>Fat</t>
  </si>
  <si>
    <t>BMI</t>
  </si>
  <si>
    <t>IsManualReport</t>
  </si>
  <si>
    <t>LogId</t>
  </si>
  <si>
    <t>4/13/2016 1:08:52 AM</t>
  </si>
  <si>
    <t>4/21/2016 11:59:59 PM</t>
  </si>
  <si>
    <t>4/17/2016 11:59:59 PM</t>
  </si>
  <si>
    <t>4/18/2016 11:59:59 PM</t>
  </si>
  <si>
    <t>4/25/2016 11:59:59 PM</t>
  </si>
  <si>
    <t>4/17/2016 9:17:55 AM</t>
  </si>
  <si>
    <t>4/13/2016 11:59:59 PM</t>
  </si>
  <si>
    <t>4/14/2016 11:59:59 PM</t>
  </si>
  <si>
    <t>4/15/2016 11:59:59 PM</t>
  </si>
  <si>
    <t>4/16/2016 11:59:59 PM</t>
  </si>
  <si>
    <t>4/19/2016 11:59:59 PM</t>
  </si>
  <si>
    <t>4/20/2016 11:59:59 PM</t>
  </si>
  <si>
    <t>4/22/2016 11:59:59 PM</t>
  </si>
  <si>
    <t>4/23/2016 11:59:59 PM</t>
  </si>
  <si>
    <t>4/24/2016 11:59:59 PM</t>
  </si>
  <si>
    <t>4/27/2016 11:59:59 PM</t>
  </si>
  <si>
    <t>4/28/2016 11:59:59 PM</t>
  </si>
  <si>
    <t>4/29/2016 11:59:59 PM</t>
  </si>
  <si>
    <t>4/30/2016 11:59:59 PM</t>
  </si>
  <si>
    <t>4/13/2016 6:55:00 AM</t>
  </si>
  <si>
    <t>4/14/2016 6:48:43 AM</t>
  </si>
  <si>
    <t>4/16/2016 1:39:25 PM</t>
  </si>
  <si>
    <t>4/18/2016 6:51:14 AM</t>
  </si>
  <si>
    <t>4/19/2016 6:39:31 AM</t>
  </si>
  <si>
    <t>4/20/2016 6:44:54 AM</t>
  </si>
  <si>
    <t>4/21/2016 6:50:27 AM</t>
  </si>
  <si>
    <t>4/23/2016 7:22:28 AM</t>
  </si>
  <si>
    <t>4/24/2016 7:38:05 AM</t>
  </si>
  <si>
    <t>4/25/2016 6:40:16 AM</t>
  </si>
  <si>
    <t>4/26/2016 6:50:27 AM</t>
  </si>
  <si>
    <t>4/27/2016 6:51:05 AM</t>
  </si>
  <si>
    <t>4/28/2016 6:50:03 AM</t>
  </si>
  <si>
    <t>4/29/2016 6:49:55 AM</t>
  </si>
  <si>
    <t>4/30/2016 7:49:03 AM</t>
  </si>
  <si>
    <t>Row Labels</t>
  </si>
  <si>
    <t>Grand Total</t>
  </si>
  <si>
    <t>Average of WeightKg</t>
  </si>
  <si>
    <t>Average of BMI</t>
  </si>
  <si>
    <t>Count of IsManualReport</t>
  </si>
  <si>
    <t>Condition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</si>
</sst>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2"/>
      <color theme="1"/>
      <name val="Aptos Narrow"/>
      <family val="2"/>
      <scheme val="minor"/>
    </font>
    <font>
      <sz val="12"/>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2"/>
      <color rgb="FF006100"/>
      <name val="Aptos Narrow"/>
      <family val="2"/>
      <scheme val="minor"/>
    </font>
    <font>
      <sz val="12"/>
      <color rgb="FF9C0006"/>
      <name val="Aptos Narrow"/>
      <family val="2"/>
      <scheme val="minor"/>
    </font>
    <font>
      <sz val="12"/>
      <color rgb="FF9C5700"/>
      <name val="Aptos Narrow"/>
      <family val="2"/>
      <scheme val="minor"/>
    </font>
    <font>
      <sz val="12"/>
      <color rgb="FF3F3F76"/>
      <name val="Aptos Narrow"/>
      <family val="2"/>
      <scheme val="minor"/>
    </font>
    <font>
      <b/>
      <sz val="12"/>
      <color rgb="FF3F3F3F"/>
      <name val="Aptos Narrow"/>
      <family val="2"/>
      <scheme val="minor"/>
    </font>
    <font>
      <b/>
      <sz val="12"/>
      <color rgb="FFFA7D00"/>
      <name val="Aptos Narrow"/>
      <family val="2"/>
      <scheme val="minor"/>
    </font>
    <font>
      <sz val="12"/>
      <color rgb="FFFA7D00"/>
      <name val="Aptos Narrow"/>
      <family val="2"/>
      <scheme val="minor"/>
    </font>
    <font>
      <b/>
      <sz val="12"/>
      <color theme="0"/>
      <name val="Aptos Narrow"/>
      <family val="2"/>
      <scheme val="minor"/>
    </font>
    <font>
      <sz val="12"/>
      <color rgb="FFFF0000"/>
      <name val="Aptos Narrow"/>
      <family val="2"/>
      <scheme val="minor"/>
    </font>
    <font>
      <i/>
      <sz val="12"/>
      <color rgb="FF7F7F7F"/>
      <name val="Aptos Narrow"/>
      <family val="2"/>
      <scheme val="minor"/>
    </font>
    <font>
      <b/>
      <sz val="12"/>
      <color theme="1"/>
      <name val="Aptos Narrow"/>
      <family val="2"/>
      <scheme val="minor"/>
    </font>
    <font>
      <sz val="12"/>
      <color theme="0"/>
      <name val="Aptos Narrow"/>
      <family val="2"/>
      <scheme val="minor"/>
    </font>
    <font>
      <b/>
      <sz val="12"/>
      <color theme="1"/>
      <name val="Aptos Narrow"/>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14" fontId="0" fillId="0" borderId="0" xfId="0" applyNumberFormat="1" applyAlignment="1">
      <alignment horizontal="center"/>
    </xf>
    <xf numFmtId="0" fontId="0" fillId="0" borderId="0" xfId="0" pivotButton="1"/>
    <xf numFmtId="0" fontId="0" fillId="0" borderId="0" xfId="0" applyAlignment="1">
      <alignment horizontal="left"/>
    </xf>
    <xf numFmtId="0" fontId="0" fillId="34" borderId="0" xfId="0" applyFill="1"/>
    <xf numFmtId="0" fontId="18" fillId="33"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[weightLogInfo_merged.xlsx.xlsx]Solution 1!PivotTable2</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'Solution 1'!$B$3</c:f>
              <c:strCache>
                <c:ptCount val="1"/>
                <c:pt idx="0">
                  <c:v>Average of WeightKg</c:v>
                </c:pt>
              </c:strCache>
            </c:strRef>
          </c:tx>
          <c:spPr>
            <a:solidFill>
              <a:schemeClr val="accent1"/>
            </a:solidFill>
            <a:ln>
              <a:noFill/>
            </a:ln>
            <a:effectLst/>
          </c:spPr>
          <c:invertIfNegative val="0"/>
          <c:cat>
            <c:strRef>
              <c:f>'Solution 1'!$A$4:$A$12</c:f>
              <c:strCache>
                <c:ptCount val="8"/>
                <c:pt idx="0">
                  <c:v>1503960366</c:v>
                </c:pt>
                <c:pt idx="1">
                  <c:v>1927972279</c:v>
                </c:pt>
                <c:pt idx="2">
                  <c:v>2873212765</c:v>
                </c:pt>
                <c:pt idx="3">
                  <c:v>4319703577</c:v>
                </c:pt>
                <c:pt idx="4">
                  <c:v>4558609924</c:v>
                </c:pt>
                <c:pt idx="5">
                  <c:v>5577150313</c:v>
                </c:pt>
                <c:pt idx="6">
                  <c:v>6962181067</c:v>
                </c:pt>
                <c:pt idx="7">
                  <c:v>8877689391</c:v>
                </c:pt>
              </c:strCache>
            </c:strRef>
          </c:cat>
          <c:val>
            <c:numRef>
              <c:f>'Solution 1'!$B$4:$B$12</c:f>
              <c:numCache>
                <c:formatCode>General</c:formatCode>
                <c:ptCount val="8"/>
                <c:pt idx="0">
                  <c:v>52.599998474121101</c:v>
                </c:pt>
                <c:pt idx="1">
                  <c:v>133.5</c:v>
                </c:pt>
                <c:pt idx="2">
                  <c:v>57</c:v>
                </c:pt>
                <c:pt idx="3">
                  <c:v>72.350002288818359</c:v>
                </c:pt>
                <c:pt idx="4">
                  <c:v>69.639999389648438</c:v>
                </c:pt>
                <c:pt idx="5">
                  <c:v>90.699996948242202</c:v>
                </c:pt>
                <c:pt idx="6">
                  <c:v>61.553333791097003</c:v>
                </c:pt>
                <c:pt idx="7">
                  <c:v>85.145834287007645</c:v>
                </c:pt>
              </c:numCache>
            </c:numRef>
          </c:val>
          <c:extLst>
            <c:ext xmlns:c16="http://schemas.microsoft.com/office/drawing/2014/chart" uri="{C3380CC4-5D6E-409C-BE32-E72D297353CC}">
              <c16:uniqueId val="{00000000-460C-1348-8696-78FAD073DC41}"/>
            </c:ext>
          </c:extLst>
        </c:ser>
        <c:ser>
          <c:idx val="1"/>
          <c:order val="1"/>
          <c:tx>
            <c:strRef>
              <c:f>'Solution 1'!$C$3</c:f>
              <c:strCache>
                <c:ptCount val="1"/>
                <c:pt idx="0">
                  <c:v>Average of BMI</c:v>
                </c:pt>
              </c:strCache>
            </c:strRef>
          </c:tx>
          <c:spPr>
            <a:solidFill>
              <a:schemeClr val="accent2"/>
            </a:solidFill>
            <a:ln>
              <a:noFill/>
            </a:ln>
            <a:effectLst/>
          </c:spPr>
          <c:invertIfNegative val="0"/>
          <c:cat>
            <c:strRef>
              <c:f>'Solution 1'!$A$4:$A$12</c:f>
              <c:strCache>
                <c:ptCount val="8"/>
                <c:pt idx="0">
                  <c:v>1503960366</c:v>
                </c:pt>
                <c:pt idx="1">
                  <c:v>1927972279</c:v>
                </c:pt>
                <c:pt idx="2">
                  <c:v>2873212765</c:v>
                </c:pt>
                <c:pt idx="3">
                  <c:v>4319703577</c:v>
                </c:pt>
                <c:pt idx="4">
                  <c:v>4558609924</c:v>
                </c:pt>
                <c:pt idx="5">
                  <c:v>5577150313</c:v>
                </c:pt>
                <c:pt idx="6">
                  <c:v>6962181067</c:v>
                </c:pt>
                <c:pt idx="7">
                  <c:v>8877689391</c:v>
                </c:pt>
              </c:strCache>
            </c:strRef>
          </c:cat>
          <c:val>
            <c:numRef>
              <c:f>'Solution 1'!$C$4:$C$12</c:f>
              <c:numCache>
                <c:formatCode>General</c:formatCode>
                <c:ptCount val="8"/>
                <c:pt idx="0">
                  <c:v>22.649999618530298</c:v>
                </c:pt>
                <c:pt idx="1">
                  <c:v>47.540000915527301</c:v>
                </c:pt>
                <c:pt idx="2">
                  <c:v>21.570000648498549</c:v>
                </c:pt>
                <c:pt idx="3">
                  <c:v>27.414999961853049</c:v>
                </c:pt>
                <c:pt idx="4">
                  <c:v>27.213999938964843</c:v>
                </c:pt>
                <c:pt idx="5">
                  <c:v>28</c:v>
                </c:pt>
                <c:pt idx="6">
                  <c:v>24.027999750773112</c:v>
                </c:pt>
                <c:pt idx="7">
                  <c:v>25.487083355585739</c:v>
                </c:pt>
              </c:numCache>
            </c:numRef>
          </c:val>
          <c:extLst>
            <c:ext xmlns:c16="http://schemas.microsoft.com/office/drawing/2014/chart" uri="{C3380CC4-5D6E-409C-BE32-E72D297353CC}">
              <c16:uniqueId val="{00000001-460C-1348-8696-78FAD073DC41}"/>
            </c:ext>
          </c:extLst>
        </c:ser>
        <c:ser>
          <c:idx val="2"/>
          <c:order val="2"/>
          <c:tx>
            <c:strRef>
              <c:f>'Solution 1'!$D$3</c:f>
              <c:strCache>
                <c:ptCount val="1"/>
                <c:pt idx="0">
                  <c:v>Count of IsManualReport</c:v>
                </c:pt>
              </c:strCache>
            </c:strRef>
          </c:tx>
          <c:spPr>
            <a:solidFill>
              <a:schemeClr val="accent3"/>
            </a:solidFill>
            <a:ln>
              <a:noFill/>
            </a:ln>
            <a:effectLst/>
          </c:spPr>
          <c:invertIfNegative val="0"/>
          <c:cat>
            <c:strRef>
              <c:f>'Solution 1'!$A$4:$A$12</c:f>
              <c:strCache>
                <c:ptCount val="8"/>
                <c:pt idx="0">
                  <c:v>1503960366</c:v>
                </c:pt>
                <c:pt idx="1">
                  <c:v>1927972279</c:v>
                </c:pt>
                <c:pt idx="2">
                  <c:v>2873212765</c:v>
                </c:pt>
                <c:pt idx="3">
                  <c:v>4319703577</c:v>
                </c:pt>
                <c:pt idx="4">
                  <c:v>4558609924</c:v>
                </c:pt>
                <c:pt idx="5">
                  <c:v>5577150313</c:v>
                </c:pt>
                <c:pt idx="6">
                  <c:v>6962181067</c:v>
                </c:pt>
                <c:pt idx="7">
                  <c:v>8877689391</c:v>
                </c:pt>
              </c:strCache>
            </c:strRef>
          </c:cat>
          <c:val>
            <c:numRef>
              <c:f>'Solution 1'!$D$4:$D$12</c:f>
              <c:numCache>
                <c:formatCode>General</c:formatCode>
                <c:ptCount val="8"/>
                <c:pt idx="0">
                  <c:v>2</c:v>
                </c:pt>
                <c:pt idx="1">
                  <c:v>1</c:v>
                </c:pt>
                <c:pt idx="2">
                  <c:v>2</c:v>
                </c:pt>
                <c:pt idx="3">
                  <c:v>2</c:v>
                </c:pt>
                <c:pt idx="4">
                  <c:v>5</c:v>
                </c:pt>
                <c:pt idx="5">
                  <c:v>1</c:v>
                </c:pt>
                <c:pt idx="6">
                  <c:v>30</c:v>
                </c:pt>
                <c:pt idx="7">
                  <c:v>24</c:v>
                </c:pt>
              </c:numCache>
            </c:numRef>
          </c:val>
          <c:extLst>
            <c:ext xmlns:c16="http://schemas.microsoft.com/office/drawing/2014/chart" uri="{C3380CC4-5D6E-409C-BE32-E72D297353CC}">
              <c16:uniqueId val="{00000002-460C-1348-8696-78FAD073DC41}"/>
            </c:ext>
          </c:extLst>
        </c:ser>
        <c:dLbls>
          <c:showLegendKey val="0"/>
          <c:showVal val="0"/>
          <c:showCatName val="0"/>
          <c:showSerName val="0"/>
          <c:showPercent val="0"/>
          <c:showBubbleSize val="0"/>
        </c:dLbls>
        <c:gapWidth val="326"/>
        <c:overlap val="-83"/>
        <c:axId val="1751933344"/>
        <c:axId val="1751935056"/>
      </c:barChart>
      <c:catAx>
        <c:axId val="17519333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1800000" spcFirstLastPara="1" vertOverflow="ellipsis" wrap="square" anchor="ctr" anchorCtr="1"/>
          <a:lstStyle/>
          <a:p>
            <a:pPr>
              <a:defRPr sz="900" b="0" i="0" u="none" strike="noStrike" kern="1200" baseline="0">
                <a:ln>
                  <a:noFill/>
                </a:ln>
                <a:solidFill>
                  <a:schemeClr val="tx1">
                    <a:lumMod val="65000"/>
                    <a:lumOff val="35000"/>
                  </a:schemeClr>
                </a:solidFill>
                <a:latin typeface="+mn-lt"/>
                <a:ea typeface="+mn-ea"/>
                <a:cs typeface="+mn-cs"/>
              </a:defRPr>
            </a:pPr>
            <a:endParaRPr lang="en-US"/>
          </a:p>
        </c:txPr>
        <c:crossAx val="1751935056"/>
        <c:crosses val="autoZero"/>
        <c:auto val="1"/>
        <c:lblAlgn val="ctr"/>
        <c:lblOffset val="100"/>
        <c:noMultiLvlLbl val="0"/>
      </c:catAx>
      <c:valAx>
        <c:axId val="17519350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noFill/>
                </a:ln>
                <a:solidFill>
                  <a:schemeClr val="tx1">
                    <a:lumMod val="65000"/>
                    <a:lumOff val="35000"/>
                  </a:schemeClr>
                </a:solidFill>
                <a:latin typeface="+mn-lt"/>
                <a:ea typeface="+mn-ea"/>
                <a:cs typeface="+mn-cs"/>
              </a:defRPr>
            </a:pPr>
            <a:endParaRPr lang="en-US"/>
          </a:p>
        </c:txPr>
        <c:crossAx val="17519333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ln>
                <a:noFill/>
              </a:ln>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ln>
            <a:noFill/>
          </a:ln>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8</xdr:col>
      <xdr:colOff>355600</xdr:colOff>
      <xdr:row>5</xdr:row>
      <xdr:rowOff>12700</xdr:rowOff>
    </xdr:from>
    <xdr:to>
      <xdr:col>18</xdr:col>
      <xdr:colOff>50800</xdr:colOff>
      <xdr:row>31</xdr:row>
      <xdr:rowOff>165100</xdr:rowOff>
    </xdr:to>
    <xdr:graphicFrame macro="">
      <xdr:nvGraphicFramePr>
        <xdr:cNvPr id="2" name="Chart 1">
          <a:extLst>
            <a:ext uri="{FF2B5EF4-FFF2-40B4-BE49-F238E27FC236}">
              <a16:creationId xmlns:a16="http://schemas.microsoft.com/office/drawing/2014/main" id="{0A15C8BA-5A5A-15E7-293E-E184C47146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190500</xdr:colOff>
      <xdr:row>18</xdr:row>
      <xdr:rowOff>12700</xdr:rowOff>
    </xdr:from>
    <xdr:to>
      <xdr:col>5</xdr:col>
      <xdr:colOff>685800</xdr:colOff>
      <xdr:row>40</xdr:row>
      <xdr:rowOff>63500</xdr:rowOff>
    </xdr:to>
    <xdr:sp macro="" textlink="">
      <xdr:nvSpPr>
        <xdr:cNvPr id="4" name="Rounded Rectangle 3">
          <a:extLst>
            <a:ext uri="{FF2B5EF4-FFF2-40B4-BE49-F238E27FC236}">
              <a16:creationId xmlns:a16="http://schemas.microsoft.com/office/drawing/2014/main" id="{49A72258-23C9-07CA-78A0-34AA362284B5}"/>
            </a:ext>
          </a:extLst>
        </xdr:cNvPr>
        <xdr:cNvSpPr/>
      </xdr:nvSpPr>
      <xdr:spPr>
        <a:xfrm>
          <a:off x="190500" y="3670300"/>
          <a:ext cx="7035800" cy="4521200"/>
        </a:xfrm>
        <a:prstGeom prst="roundRect">
          <a:avLst/>
        </a:prstGeom>
        <a:ln/>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l"/>
          <a:r>
            <a:rPr lang="en-GB" sz="1400" b="1"/>
            <a:t>BMI</a:t>
          </a:r>
          <a:r>
            <a:rPr lang="en-GB" sz="1400" b="1" baseline="0"/>
            <a:t> 18.5 to &lt;25 Category:</a:t>
          </a:r>
        </a:p>
        <a:p>
          <a:pPr algn="l"/>
          <a:r>
            <a:rPr lang="en-GB" sz="1400" b="0"/>
            <a:t>These</a:t>
          </a:r>
          <a:r>
            <a:rPr lang="en-GB" sz="1400" b="0" baseline="0"/>
            <a:t> people fall under Healthy category and have a controlled weight. Leanfit diet requirements for the healthy category people must include all kinds of nutirents and provide them with a balanced diet which includes protiens, carbohydrates, vitamins,minerals, fats, fibre.</a:t>
          </a:r>
        </a:p>
        <a:p>
          <a:pPr algn="l"/>
          <a:endParaRPr lang="en-GB" sz="1400" b="0" baseline="0"/>
        </a:p>
        <a:p>
          <a:pPr algn="l"/>
          <a:r>
            <a:rPr lang="en-GB" sz="1400" b="1" baseline="0"/>
            <a:t>BMI </a:t>
          </a:r>
          <a:r>
            <a:rPr lang="en-IN" sz="1400" b="1" i="0">
              <a:solidFill>
                <a:schemeClr val="dk1"/>
              </a:solidFill>
              <a:effectLst/>
              <a:latin typeface="+mn-lt"/>
              <a:ea typeface="+mn-ea"/>
              <a:cs typeface="+mn-cs"/>
            </a:rPr>
            <a:t> 25.0 to &lt;30 Category:</a:t>
          </a:r>
        </a:p>
        <a:p>
          <a:pPr algn="l"/>
          <a:r>
            <a:rPr lang="en-IN" sz="1400" b="0" i="0">
              <a:solidFill>
                <a:schemeClr val="dk1"/>
              </a:solidFill>
              <a:effectLst/>
              <a:latin typeface="+mn-lt"/>
              <a:ea typeface="+mn-ea"/>
              <a:cs typeface="+mn-cs"/>
            </a:rPr>
            <a:t>These</a:t>
          </a:r>
          <a:r>
            <a:rPr lang="en-IN" sz="1400" b="0" i="0" baseline="0">
              <a:solidFill>
                <a:schemeClr val="dk1"/>
              </a:solidFill>
              <a:effectLst/>
              <a:latin typeface="+mn-lt"/>
              <a:ea typeface="+mn-ea"/>
              <a:cs typeface="+mn-cs"/>
            </a:rPr>
            <a:t> people are overweight and have BMI greater than normal range. Leanfit needs to provide a diet which consists of good amount of fibre and proteins cutting down the carbohydrates and fats to much lower levels.</a:t>
          </a:r>
        </a:p>
        <a:p>
          <a:pPr algn="l"/>
          <a:endParaRPr lang="en-IN" sz="1400" b="0" i="0" baseline="0">
            <a:solidFill>
              <a:schemeClr val="dk1"/>
            </a:solidFill>
            <a:effectLst/>
            <a:latin typeface="+mn-lt"/>
            <a:ea typeface="+mn-ea"/>
            <a:cs typeface="+mn-cs"/>
          </a:endParaRPr>
        </a:p>
        <a:p>
          <a:pPr algn="l"/>
          <a:r>
            <a:rPr lang="en-IN" sz="1400" b="1" i="0" baseline="0">
              <a:solidFill>
                <a:schemeClr val="dk1"/>
              </a:solidFill>
              <a:effectLst/>
              <a:latin typeface="+mn-lt"/>
              <a:ea typeface="+mn-ea"/>
              <a:cs typeface="+mn-cs"/>
            </a:rPr>
            <a:t>BMI &gt;30</a:t>
          </a:r>
        </a:p>
        <a:p>
          <a:pPr algn="l"/>
          <a:r>
            <a:rPr lang="en-IN" sz="1400" b="0" i="0" baseline="0">
              <a:solidFill>
                <a:schemeClr val="dk1"/>
              </a:solidFill>
              <a:effectLst/>
              <a:latin typeface="+mn-lt"/>
              <a:ea typeface="+mn-ea"/>
              <a:cs typeface="+mn-cs"/>
            </a:rPr>
            <a:t>People whose BMI is greater than 30 are obese . These people are much likely to purchase the Leanfit's diet plans. The dietplan should contain lots of proteins, fibre and should not have carbohydrates and fats at all. These people must try to control their weight by exercising and having a proper diet.</a:t>
          </a:r>
          <a:endParaRPr lang="en-GB" sz="1400" b="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360.084744791668" createdVersion="8" refreshedVersion="8" minRefreshableVersion="3" recordCount="67" xr:uid="{00000000-000A-0000-FFFF-FFFF08000000}">
  <cacheSource type="worksheet">
    <worksheetSource ref="A1:H68" sheet="weightLogInfo_merged"/>
  </cacheSource>
  <cacheFields count="8">
    <cacheField name="Id" numFmtId="0">
      <sharedItems containsSemiMixedTypes="0" containsString="0" containsNumber="1" containsInteger="1" minValue="1503960366" maxValue="8877689391" count="8">
        <n v="1503960366"/>
        <n v="1927972279"/>
        <n v="2873212765"/>
        <n v="4319703577"/>
        <n v="4558609924"/>
        <n v="5577150313"/>
        <n v="6962181067"/>
        <n v="8877689391"/>
      </sharedItems>
    </cacheField>
    <cacheField name="Date" numFmtId="14">
      <sharedItems containsDate="1" containsMixedTypes="1" minDate="2016-01-05T08:47:49" maxDate="2016-12-05T23:59:59"/>
    </cacheField>
    <cacheField name="WeightKg" numFmtId="0">
      <sharedItems containsSemiMixedTypes="0" containsString="0" containsNumber="1" minValue="52.599998474121101" maxValue="133.5"/>
    </cacheField>
    <cacheField name="WeightPounds" numFmtId="0">
      <sharedItems containsSemiMixedTypes="0" containsString="0" containsNumber="1" minValue="115.963146545323" maxValue="294.31712001697503"/>
    </cacheField>
    <cacheField name="Fat" numFmtId="0">
      <sharedItems containsString="0" containsBlank="1" containsNumber="1" containsInteger="1" minValue="22" maxValue="25"/>
    </cacheField>
    <cacheField name="BMI" numFmtId="0">
      <sharedItems containsSemiMixedTypes="0" containsString="0" containsNumber="1" minValue="21.450000762939499" maxValue="47.540000915527301"/>
    </cacheField>
    <cacheField name="IsManualReport" numFmtId="0">
      <sharedItems/>
    </cacheField>
    <cacheField name="LogId" numFmtId="0">
      <sharedItems containsSemiMixedTypes="0" containsString="0" containsNumber="1" containsInteger="1" minValue="1460443631000" maxValue="14630975990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67">
  <r>
    <x v="0"/>
    <d v="2016-02-05T23:59:59"/>
    <n v="52.599998474121101"/>
    <n v="115.963146545323"/>
    <n v="22"/>
    <n v="22.649999618530298"/>
    <b v="1"/>
    <n v="1462233599000"/>
  </r>
  <r>
    <x v="0"/>
    <d v="2016-03-05T23:59:59"/>
    <n v="52.599998474121101"/>
    <n v="115.963146545323"/>
    <m/>
    <n v="22.649999618530298"/>
    <b v="1"/>
    <n v="1462319999000"/>
  </r>
  <r>
    <x v="1"/>
    <s v="4/13/2016 1:08:52 AM"/>
    <n v="133.5"/>
    <n v="294.31712001697503"/>
    <m/>
    <n v="47.540000915527301"/>
    <b v="0"/>
    <n v="1460509732000"/>
  </r>
  <r>
    <x v="2"/>
    <s v="4/21/2016 11:59:59 PM"/>
    <n v="56.700000762939503"/>
    <n v="125.00210434088901"/>
    <m/>
    <n v="21.450000762939499"/>
    <b v="1"/>
    <n v="1461283199000"/>
  </r>
  <r>
    <x v="2"/>
    <d v="2016-12-05T23:59:59"/>
    <n v="57.299999237060497"/>
    <n v="126.324874550011"/>
    <m/>
    <n v="21.690000534057599"/>
    <b v="1"/>
    <n v="1463097599000"/>
  </r>
  <r>
    <x v="3"/>
    <s v="4/17/2016 11:59:59 PM"/>
    <n v="72.400001525878906"/>
    <n v="159.614681185927"/>
    <n v="25"/>
    <n v="27.450000762939499"/>
    <b v="1"/>
    <n v="1460937599000"/>
  </r>
  <r>
    <x v="3"/>
    <d v="2016-04-05T23:59:59"/>
    <n v="72.300003051757798"/>
    <n v="159.39422228772901"/>
    <m/>
    <n v="27.379999160766602"/>
    <b v="1"/>
    <n v="1462406399000"/>
  </r>
  <r>
    <x v="4"/>
    <s v="4/18/2016 11:59:59 PM"/>
    <n v="69.699996948242202"/>
    <n v="153.662190014971"/>
    <m/>
    <n v="27.25"/>
    <b v="1"/>
    <n v="1461023999000"/>
  </r>
  <r>
    <x v="4"/>
    <s v="4/25/2016 11:59:59 PM"/>
    <n v="70.300003051757798"/>
    <n v="154.98497704402899"/>
    <m/>
    <n v="27.459999084472699"/>
    <b v="1"/>
    <n v="1461628799000"/>
  </r>
  <r>
    <x v="4"/>
    <d v="2016-01-05T23:59:59"/>
    <n v="69.900001525878906"/>
    <n v="154.10312463130199"/>
    <m/>
    <n v="27.319999694824201"/>
    <b v="1"/>
    <n v="1462147199000"/>
  </r>
  <r>
    <x v="4"/>
    <d v="2016-02-05T23:59:59"/>
    <n v="69.199996948242202"/>
    <n v="152.55987870404601"/>
    <m/>
    <n v="27.040000915527301"/>
    <b v="1"/>
    <n v="1462233599000"/>
  </r>
  <r>
    <x v="4"/>
    <d v="2016-09-05T23:59:59"/>
    <n v="69.099998474121094"/>
    <n v="152.339419805848"/>
    <m/>
    <n v="27"/>
    <b v="1"/>
    <n v="1462838399000"/>
  </r>
  <r>
    <x v="5"/>
    <s v="4/17/2016 9:17:55 AM"/>
    <n v="90.699996948242202"/>
    <n v="199.959265073821"/>
    <m/>
    <n v="28"/>
    <b v="0"/>
    <n v="1460884675000"/>
  </r>
  <r>
    <x v="6"/>
    <d v="2016-12-04T23:59:59"/>
    <n v="62.5"/>
    <n v="137.78891386562501"/>
    <m/>
    <n v="24.389999389648398"/>
    <b v="1"/>
    <n v="1460505599000"/>
  </r>
  <r>
    <x v="6"/>
    <s v="4/13/2016 11:59:59 PM"/>
    <n v="62.099998474121101"/>
    <n v="136.90706145289801"/>
    <m/>
    <n v="24.2399997711182"/>
    <b v="1"/>
    <n v="1460591999000"/>
  </r>
  <r>
    <x v="6"/>
    <s v="4/14/2016 11:59:59 PM"/>
    <n v="61.700000762939503"/>
    <n v="136.025217450139"/>
    <m/>
    <n v="24.100000381469702"/>
    <b v="1"/>
    <n v="1460678399000"/>
  </r>
  <r>
    <x v="6"/>
    <s v="4/15/2016 11:59:59 PM"/>
    <n v="61.5"/>
    <n v="135.584291243775"/>
    <m/>
    <n v="24"/>
    <b v="1"/>
    <n v="1460764799000"/>
  </r>
  <r>
    <x v="6"/>
    <s v="4/16/2016 11:59:59 PM"/>
    <n v="62"/>
    <n v="136.68660255469999"/>
    <m/>
    <n v="24.209999084472699"/>
    <b v="1"/>
    <n v="1460851199000"/>
  </r>
  <r>
    <x v="6"/>
    <s v="4/17/2016 11:59:59 PM"/>
    <n v="61.400001525878899"/>
    <n v="135.36383234557701"/>
    <m/>
    <n v="23.959999084472699"/>
    <b v="1"/>
    <n v="1460937599000"/>
  </r>
  <r>
    <x v="6"/>
    <s v="4/18/2016 11:59:59 PM"/>
    <n v="61.200000762939503"/>
    <n v="134.92290613921401"/>
    <m/>
    <n v="23.889999389648398"/>
    <b v="1"/>
    <n v="1461023999000"/>
  </r>
  <r>
    <x v="6"/>
    <s v="4/19/2016 11:59:59 PM"/>
    <n v="61.400001525878899"/>
    <n v="135.36383234557701"/>
    <m/>
    <n v="23.959999084472699"/>
    <b v="1"/>
    <n v="1461110399000"/>
  </r>
  <r>
    <x v="6"/>
    <s v="4/20/2016 11:59:59 PM"/>
    <n v="61.700000762939503"/>
    <n v="136.025217450139"/>
    <m/>
    <n v="24.100000381469702"/>
    <b v="1"/>
    <n v="1461196799000"/>
  </r>
  <r>
    <x v="6"/>
    <s v="4/21/2016 11:59:59 PM"/>
    <n v="61.400001525878899"/>
    <n v="135.36383234557701"/>
    <m/>
    <n v="23.959999084472699"/>
    <b v="1"/>
    <n v="1461283199000"/>
  </r>
  <r>
    <x v="6"/>
    <s v="4/22/2016 11:59:59 PM"/>
    <n v="61.400001525878899"/>
    <n v="135.36383234557701"/>
    <m/>
    <n v="23.959999084472699"/>
    <b v="1"/>
    <n v="1461369599000"/>
  </r>
  <r>
    <x v="6"/>
    <s v="4/23/2016 11:59:59 PM"/>
    <n v="61.5"/>
    <n v="135.584291243775"/>
    <m/>
    <n v="24"/>
    <b v="1"/>
    <n v="1461455999000"/>
  </r>
  <r>
    <x v="6"/>
    <s v="4/24/2016 11:59:59 PM"/>
    <n v="61.5"/>
    <n v="135.584291243775"/>
    <m/>
    <n v="24"/>
    <b v="1"/>
    <n v="1461542399000"/>
  </r>
  <r>
    <x v="6"/>
    <s v="4/25/2016 11:59:59 PM"/>
    <n v="61.700000762939503"/>
    <n v="136.025217450139"/>
    <m/>
    <n v="24.100000381469702"/>
    <b v="1"/>
    <n v="1461628799000"/>
  </r>
  <r>
    <x v="6"/>
    <s v="4/27/2016 11:59:59 PM"/>
    <n v="61.200000762939503"/>
    <n v="134.92290613921401"/>
    <m/>
    <n v="23.889999389648398"/>
    <b v="1"/>
    <n v="1461801599000"/>
  </r>
  <r>
    <x v="6"/>
    <s v="4/28/2016 11:59:59 PM"/>
    <n v="61.200000762939503"/>
    <n v="134.92290613921401"/>
    <m/>
    <n v="23.889999389648398"/>
    <b v="1"/>
    <n v="1461887999000"/>
  </r>
  <r>
    <x v="6"/>
    <s v="4/29/2016 11:59:59 PM"/>
    <n v="61.400001525878899"/>
    <n v="135.36383234557701"/>
    <m/>
    <n v="23.959999084472699"/>
    <b v="1"/>
    <n v="1461974399000"/>
  </r>
  <r>
    <x v="6"/>
    <s v="4/30/2016 11:59:59 PM"/>
    <n v="61"/>
    <n v="134.48197993285001"/>
    <m/>
    <n v="23.819999694824201"/>
    <b v="1"/>
    <n v="1462060799000"/>
  </r>
  <r>
    <x v="6"/>
    <d v="2016-01-05T23:59:59"/>
    <n v="61.700000762939503"/>
    <n v="136.025217450139"/>
    <m/>
    <n v="24.100000381469702"/>
    <b v="1"/>
    <n v="1462147199000"/>
  </r>
  <r>
    <x v="6"/>
    <d v="2016-02-05T23:59:59"/>
    <n v="61.5"/>
    <n v="135.584291243775"/>
    <m/>
    <n v="24"/>
    <b v="1"/>
    <n v="1462233599000"/>
  </r>
  <r>
    <x v="6"/>
    <d v="2016-03-05T23:59:59"/>
    <n v="61"/>
    <n v="134.48197993285001"/>
    <m/>
    <n v="23.819999694824201"/>
    <b v="1"/>
    <n v="1462319999000"/>
  </r>
  <r>
    <x v="6"/>
    <d v="2016-04-05T23:59:59"/>
    <n v="61.099998474121101"/>
    <n v="134.702438831048"/>
    <m/>
    <n v="23.850000381469702"/>
    <b v="1"/>
    <n v="1462406399000"/>
  </r>
  <r>
    <x v="6"/>
    <d v="2016-05-05T23:59:59"/>
    <n v="61.299999237060497"/>
    <n v="135.143365037411"/>
    <m/>
    <n v="23.930000305175799"/>
    <b v="1"/>
    <n v="1462492799000"/>
  </r>
  <r>
    <x v="6"/>
    <d v="2016-06-05T23:59:59"/>
    <n v="61.5"/>
    <n v="135.584291243775"/>
    <m/>
    <n v="24"/>
    <b v="1"/>
    <n v="1462579199000"/>
  </r>
  <r>
    <x v="6"/>
    <d v="2016-07-05T23:59:59"/>
    <n v="61.200000762939503"/>
    <n v="134.92290613921401"/>
    <m/>
    <n v="23.889999389648398"/>
    <b v="1"/>
    <n v="1462665599000"/>
  </r>
  <r>
    <x v="6"/>
    <d v="2016-08-05T23:59:59"/>
    <n v="61.200000762939503"/>
    <n v="134.92290613921401"/>
    <m/>
    <n v="23.889999389648398"/>
    <b v="1"/>
    <n v="1462751999000"/>
  </r>
  <r>
    <x v="6"/>
    <d v="2016-09-05T23:59:59"/>
    <n v="62.400001525878899"/>
    <n v="137.56845496742699"/>
    <m/>
    <n v="24.350000381469702"/>
    <b v="1"/>
    <n v="1462838399000"/>
  </r>
  <r>
    <x v="6"/>
    <d v="2016-10-05T23:59:59"/>
    <n v="62.099998474121101"/>
    <n v="136.90706145289801"/>
    <m/>
    <n v="24.2399997711182"/>
    <b v="1"/>
    <n v="1462924799000"/>
  </r>
  <r>
    <x v="6"/>
    <d v="2016-11-05T23:59:59"/>
    <n v="61.900001525878899"/>
    <n v="136.466143656502"/>
    <m/>
    <n v="24.170000076293899"/>
    <b v="1"/>
    <n v="1463011199000"/>
  </r>
  <r>
    <x v="6"/>
    <d v="2016-12-05T23:59:59"/>
    <n v="61.900001525878899"/>
    <n v="136.466143656502"/>
    <m/>
    <n v="24.170000076293899"/>
    <b v="1"/>
    <n v="1463097599000"/>
  </r>
  <r>
    <x v="7"/>
    <d v="2016-12-04T06:47:11"/>
    <n v="85.800003051757798"/>
    <n v="189.156627682704"/>
    <m/>
    <n v="25.680000305175799"/>
    <b v="0"/>
    <n v="1460443631000"/>
  </r>
  <r>
    <x v="7"/>
    <s v="4/13/2016 6:55:00 AM"/>
    <n v="84.900001525878906"/>
    <n v="187.17246395905201"/>
    <m/>
    <n v="25.409999847412099"/>
    <b v="0"/>
    <n v="1460530500000"/>
  </r>
  <r>
    <x v="7"/>
    <s v="4/14/2016 6:48:43 AM"/>
    <n v="84.5"/>
    <n v="186.29061154632501"/>
    <m/>
    <n v="25.309999465942401"/>
    <b v="0"/>
    <n v="1460616523000"/>
  </r>
  <r>
    <x v="7"/>
    <s v="4/16/2016 1:39:25 PM"/>
    <n v="85.5"/>
    <n v="188.49523416817499"/>
    <m/>
    <n v="25.590000152587901"/>
    <b v="0"/>
    <n v="1460813965000"/>
  </r>
  <r>
    <x v="7"/>
    <s v="4/18/2016 6:51:14 AM"/>
    <n v="85.800003051757798"/>
    <n v="189.156627682704"/>
    <m/>
    <n v="25.680000305175799"/>
    <b v="0"/>
    <n v="1460962274000"/>
  </r>
  <r>
    <x v="7"/>
    <s v="4/19/2016 6:39:31 AM"/>
    <n v="85.300003051757798"/>
    <n v="188.05431637177901"/>
    <m/>
    <n v="25.530000686645501"/>
    <b v="0"/>
    <n v="1461047971000"/>
  </r>
  <r>
    <x v="7"/>
    <s v="4/20/2016 6:44:54 AM"/>
    <n v="84.900001525878906"/>
    <n v="187.17246395905201"/>
    <m/>
    <n v="25.409999847412099"/>
    <b v="0"/>
    <n v="1461134694000"/>
  </r>
  <r>
    <x v="7"/>
    <s v="4/21/2016 6:50:27 AM"/>
    <n v="84.5"/>
    <n v="186.29061154632501"/>
    <m/>
    <n v="25.290000915527301"/>
    <b v="0"/>
    <n v="1461221427000"/>
  </r>
  <r>
    <x v="7"/>
    <s v="4/23/2016 7:22:28 AM"/>
    <n v="85.5"/>
    <n v="188.49523416817499"/>
    <m/>
    <n v="25.590000152587901"/>
    <b v="0"/>
    <n v="1461396148000"/>
  </r>
  <r>
    <x v="7"/>
    <s v="4/24/2016 7:38:05 AM"/>
    <n v="85.5"/>
    <n v="188.49523416817499"/>
    <m/>
    <n v="25.590000152587901"/>
    <b v="0"/>
    <n v="1461483485000"/>
  </r>
  <r>
    <x v="7"/>
    <s v="4/25/2016 6:40:16 AM"/>
    <n v="85.400001525878906"/>
    <n v="188.274775269977"/>
    <m/>
    <n v="25.559999465942401"/>
    <b v="0"/>
    <n v="1461566416000"/>
  </r>
  <r>
    <x v="7"/>
    <s v="4/26/2016 6:50:27 AM"/>
    <n v="85.099998474121094"/>
    <n v="187.61338175544799"/>
    <m/>
    <n v="25.4899997711182"/>
    <b v="0"/>
    <n v="1461653427000"/>
  </r>
  <r>
    <x v="7"/>
    <s v="4/27/2016 6:51:05 AM"/>
    <n v="85.400001525878906"/>
    <n v="188.274775269977"/>
    <m/>
    <n v="25.559999465942401"/>
    <b v="0"/>
    <n v="1461739865000"/>
  </r>
  <r>
    <x v="7"/>
    <s v="4/28/2016 6:50:03 AM"/>
    <n v="85.099998474121094"/>
    <n v="187.61338175544799"/>
    <m/>
    <n v="25.4899997711182"/>
    <b v="0"/>
    <n v="1461826203000"/>
  </r>
  <r>
    <x v="7"/>
    <s v="4/29/2016 6:49:55 AM"/>
    <n v="84.900001525878906"/>
    <n v="187.17246395905201"/>
    <m/>
    <n v="25.409999847412099"/>
    <b v="0"/>
    <n v="1461912595000"/>
  </r>
  <r>
    <x v="7"/>
    <s v="4/30/2016 7:49:03 AM"/>
    <n v="85.5"/>
    <n v="188.49523416817499"/>
    <m/>
    <n v="25.590000152587901"/>
    <b v="0"/>
    <n v="1462002543000"/>
  </r>
  <r>
    <x v="7"/>
    <d v="2016-01-05T08:47:49"/>
    <n v="85.300003051757798"/>
    <n v="188.05431637177901"/>
    <m/>
    <n v="25.530000686645501"/>
    <b v="0"/>
    <n v="1462092469000"/>
  </r>
  <r>
    <x v="7"/>
    <d v="2016-03-05T06:49:41"/>
    <n v="84.900001525878906"/>
    <n v="187.17246395905201"/>
    <m/>
    <n v="25.409999847412099"/>
    <b v="0"/>
    <n v="1462258181000"/>
  </r>
  <r>
    <x v="7"/>
    <d v="2016-04-05T06:48:22"/>
    <n v="84.400001525878906"/>
    <n v="186.07015264812699"/>
    <m/>
    <n v="25.2600002288818"/>
    <b v="0"/>
    <n v="1462344502000"/>
  </r>
  <r>
    <x v="7"/>
    <d v="2016-06-05T06:43:35"/>
    <n v="85"/>
    <n v="187.39292285725"/>
    <m/>
    <n v="25.440000534057599"/>
    <b v="0"/>
    <n v="1462517015000"/>
  </r>
  <r>
    <x v="7"/>
    <d v="2016-08-05T07:35:53"/>
    <n v="85.400001525878906"/>
    <n v="188.274775269977"/>
    <m/>
    <n v="25.559999465942401"/>
    <b v="0"/>
    <n v="1462692953000"/>
  </r>
  <r>
    <x v="7"/>
    <d v="2016-09-05T06:39:44"/>
    <n v="85.5"/>
    <n v="188.49523416817499"/>
    <m/>
    <n v="25.610000610351602"/>
    <b v="0"/>
    <n v="1462775984000"/>
  </r>
  <r>
    <x v="7"/>
    <d v="2016-11-05T06:51:47"/>
    <n v="85.400001525878906"/>
    <n v="188.274775269977"/>
    <m/>
    <n v="25.559999465942401"/>
    <b v="0"/>
    <n v="1462949507000"/>
  </r>
  <r>
    <x v="7"/>
    <d v="2016-12-05T06:42:53"/>
    <n v="84"/>
    <n v="185.18830023539999"/>
    <m/>
    <n v="25.139999389648398"/>
    <b v="0"/>
    <n v="1463035373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12" firstHeaderRow="0" firstDataRow="1" firstDataCol="1"/>
  <pivotFields count="8">
    <pivotField axis="axisRow" showAll="0" sortType="ascending">
      <items count="9">
        <item x="0"/>
        <item x="1"/>
        <item x="2"/>
        <item x="3"/>
        <item x="4"/>
        <item x="5"/>
        <item x="6"/>
        <item x="7"/>
        <item t="default"/>
      </items>
    </pivotField>
    <pivotField showAll="0"/>
    <pivotField dataField="1" showAll="0"/>
    <pivotField showAll="0"/>
    <pivotField showAll="0"/>
    <pivotField dataField="1" showAll="0"/>
    <pivotField dataField="1" showAll="0"/>
    <pivotField showAll="0"/>
  </pivotFields>
  <rowFields count="1">
    <field x="0"/>
  </rowFields>
  <rowItems count="9">
    <i>
      <x/>
    </i>
    <i>
      <x v="1"/>
    </i>
    <i>
      <x v="2"/>
    </i>
    <i>
      <x v="3"/>
    </i>
    <i>
      <x v="4"/>
    </i>
    <i>
      <x v="5"/>
    </i>
    <i>
      <x v="6"/>
    </i>
    <i>
      <x v="7"/>
    </i>
    <i t="grand">
      <x/>
    </i>
  </rowItems>
  <colFields count="1">
    <field x="-2"/>
  </colFields>
  <colItems count="3">
    <i>
      <x/>
    </i>
    <i i="1">
      <x v="1"/>
    </i>
    <i i="2">
      <x v="2"/>
    </i>
  </colItems>
  <dataFields count="3">
    <dataField name="Average of WeightKg" fld="2" subtotal="average" baseField="0" baseItem="0"/>
    <dataField name="Average of BMI" fld="5" subtotal="average" baseField="0" baseItem="0"/>
    <dataField name="Count of IsManualReport" fld="6" subtotal="count" baseField="0" baseItem="0"/>
  </dataFields>
  <chartFormats count="3">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68"/>
  <sheetViews>
    <sheetView workbookViewId="0">
      <selection activeCell="J32" sqref="J32"/>
    </sheetView>
  </sheetViews>
  <sheetFormatPr baseColWidth="10" defaultRowHeight="16" x14ac:dyDescent="0.2"/>
  <cols>
    <col min="2" max="2" width="24" bestFit="1" customWidth="1"/>
    <col min="6" max="6" width="12.1640625" bestFit="1" customWidth="1"/>
    <col min="7" max="7" width="14" bestFit="1" customWidth="1"/>
    <col min="8" max="8" width="12.1640625" bestFit="1" customWidth="1"/>
  </cols>
  <sheetData>
    <row r="1" spans="1:8" x14ac:dyDescent="0.2">
      <c r="A1" t="s">
        <v>0</v>
      </c>
      <c r="B1" t="s">
        <v>1</v>
      </c>
      <c r="C1" t="s">
        <v>2</v>
      </c>
      <c r="D1" t="s">
        <v>3</v>
      </c>
      <c r="E1" t="s">
        <v>4</v>
      </c>
      <c r="F1" t="s">
        <v>5</v>
      </c>
      <c r="G1" t="s">
        <v>6</v>
      </c>
      <c r="H1" t="s">
        <v>7</v>
      </c>
    </row>
    <row r="2" spans="1:8" x14ac:dyDescent="0.2">
      <c r="A2">
        <v>1503960366</v>
      </c>
      <c r="B2" s="1">
        <v>42405.999988425923</v>
      </c>
      <c r="C2">
        <v>52.599998474121101</v>
      </c>
      <c r="D2">
        <v>115.963146545323</v>
      </c>
      <c r="E2">
        <v>22</v>
      </c>
      <c r="F2">
        <v>22.649999618530298</v>
      </c>
      <c r="G2" t="b">
        <v>1</v>
      </c>
      <c r="H2">
        <v>1462233599000</v>
      </c>
    </row>
    <row r="3" spans="1:8" x14ac:dyDescent="0.2">
      <c r="A3">
        <v>1503960366</v>
      </c>
      <c r="B3" s="1">
        <v>42434.999988425923</v>
      </c>
      <c r="C3">
        <v>52.599998474121101</v>
      </c>
      <c r="D3">
        <v>115.963146545323</v>
      </c>
      <c r="F3">
        <v>22.649999618530298</v>
      </c>
      <c r="G3" t="b">
        <v>1</v>
      </c>
      <c r="H3">
        <v>1462319999000</v>
      </c>
    </row>
    <row r="4" spans="1:8" x14ac:dyDescent="0.2">
      <c r="A4">
        <v>1927972279</v>
      </c>
      <c r="B4" s="1" t="s">
        <v>8</v>
      </c>
      <c r="C4">
        <v>133.5</v>
      </c>
      <c r="D4">
        <v>294.31712001697503</v>
      </c>
      <c r="F4">
        <v>47.540000915527301</v>
      </c>
      <c r="G4" t="b">
        <v>0</v>
      </c>
      <c r="H4">
        <v>1460509732000</v>
      </c>
    </row>
    <row r="5" spans="1:8" x14ac:dyDescent="0.2">
      <c r="A5">
        <v>2873212765</v>
      </c>
      <c r="B5" s="1" t="s">
        <v>9</v>
      </c>
      <c r="C5">
        <v>56.700000762939503</v>
      </c>
      <c r="D5">
        <v>125.00210434088901</v>
      </c>
      <c r="F5">
        <v>21.450000762939499</v>
      </c>
      <c r="G5" t="b">
        <v>1</v>
      </c>
      <c r="H5">
        <v>1461283199000</v>
      </c>
    </row>
    <row r="6" spans="1:8" x14ac:dyDescent="0.2">
      <c r="A6">
        <v>2873212765</v>
      </c>
      <c r="B6" s="1">
        <v>42709.999988425923</v>
      </c>
      <c r="C6">
        <v>57.299999237060497</v>
      </c>
      <c r="D6">
        <v>126.324874550011</v>
      </c>
      <c r="F6">
        <v>21.690000534057599</v>
      </c>
      <c r="G6" t="b">
        <v>1</v>
      </c>
      <c r="H6">
        <v>1463097599000</v>
      </c>
    </row>
    <row r="7" spans="1:8" x14ac:dyDescent="0.2">
      <c r="A7">
        <v>4319703577</v>
      </c>
      <c r="B7" s="1" t="s">
        <v>10</v>
      </c>
      <c r="C7">
        <v>72.400001525878906</v>
      </c>
      <c r="D7">
        <v>159.614681185927</v>
      </c>
      <c r="E7">
        <v>25</v>
      </c>
      <c r="F7">
        <v>27.450000762939499</v>
      </c>
      <c r="G7" t="b">
        <v>1</v>
      </c>
      <c r="H7">
        <v>1460937599000</v>
      </c>
    </row>
    <row r="8" spans="1:8" x14ac:dyDescent="0.2">
      <c r="A8">
        <v>4319703577</v>
      </c>
      <c r="B8" s="1">
        <v>42465.999988425923</v>
      </c>
      <c r="C8">
        <v>72.300003051757798</v>
      </c>
      <c r="D8">
        <v>159.39422228772901</v>
      </c>
      <c r="F8">
        <v>27.379999160766602</v>
      </c>
      <c r="G8" t="b">
        <v>1</v>
      </c>
      <c r="H8">
        <v>1462406399000</v>
      </c>
    </row>
    <row r="9" spans="1:8" x14ac:dyDescent="0.2">
      <c r="A9">
        <v>4558609924</v>
      </c>
      <c r="B9" s="1" t="s">
        <v>11</v>
      </c>
      <c r="C9">
        <v>69.699996948242202</v>
      </c>
      <c r="D9">
        <v>153.662190014971</v>
      </c>
      <c r="F9">
        <v>27.25</v>
      </c>
      <c r="G9" t="b">
        <v>1</v>
      </c>
      <c r="H9">
        <v>1461023999000</v>
      </c>
    </row>
    <row r="10" spans="1:8" x14ac:dyDescent="0.2">
      <c r="A10">
        <v>4558609924</v>
      </c>
      <c r="B10" s="1" t="s">
        <v>12</v>
      </c>
      <c r="C10">
        <v>70.300003051757798</v>
      </c>
      <c r="D10">
        <v>154.98497704402899</v>
      </c>
      <c r="F10">
        <v>27.459999084472699</v>
      </c>
      <c r="G10" t="b">
        <v>1</v>
      </c>
      <c r="H10">
        <v>1461628799000</v>
      </c>
    </row>
    <row r="11" spans="1:8" x14ac:dyDescent="0.2">
      <c r="A11">
        <v>4558609924</v>
      </c>
      <c r="B11" s="1">
        <v>42374.999988425923</v>
      </c>
      <c r="C11">
        <v>69.900001525878906</v>
      </c>
      <c r="D11">
        <v>154.10312463130199</v>
      </c>
      <c r="F11">
        <v>27.319999694824201</v>
      </c>
      <c r="G11" t="b">
        <v>1</v>
      </c>
      <c r="H11">
        <v>1462147199000</v>
      </c>
    </row>
    <row r="12" spans="1:8" x14ac:dyDescent="0.2">
      <c r="A12">
        <v>4558609924</v>
      </c>
      <c r="B12" s="1">
        <v>42405.999988425923</v>
      </c>
      <c r="C12">
        <v>69.199996948242202</v>
      </c>
      <c r="D12">
        <v>152.55987870404601</v>
      </c>
      <c r="F12">
        <v>27.040000915527301</v>
      </c>
      <c r="G12" t="b">
        <v>1</v>
      </c>
      <c r="H12">
        <v>1462233599000</v>
      </c>
    </row>
    <row r="13" spans="1:8" x14ac:dyDescent="0.2">
      <c r="A13">
        <v>4558609924</v>
      </c>
      <c r="B13" s="1">
        <v>42618.999988425923</v>
      </c>
      <c r="C13">
        <v>69.099998474121094</v>
      </c>
      <c r="D13">
        <v>152.339419805848</v>
      </c>
      <c r="F13">
        <v>27</v>
      </c>
      <c r="G13" t="b">
        <v>1</v>
      </c>
      <c r="H13">
        <v>1462838399000</v>
      </c>
    </row>
    <row r="14" spans="1:8" x14ac:dyDescent="0.2">
      <c r="A14">
        <v>5577150313</v>
      </c>
      <c r="B14" s="1" t="s">
        <v>13</v>
      </c>
      <c r="C14">
        <v>90.699996948242202</v>
      </c>
      <c r="D14">
        <v>199.959265073821</v>
      </c>
      <c r="F14">
        <v>28</v>
      </c>
      <c r="G14" t="b">
        <v>0</v>
      </c>
      <c r="H14">
        <v>1460884675000</v>
      </c>
    </row>
    <row r="15" spans="1:8" x14ac:dyDescent="0.2">
      <c r="A15">
        <v>6962181067</v>
      </c>
      <c r="B15" s="1">
        <v>42708.999988425923</v>
      </c>
      <c r="C15">
        <v>62.5</v>
      </c>
      <c r="D15">
        <v>137.78891386562501</v>
      </c>
      <c r="F15">
        <v>24.389999389648398</v>
      </c>
      <c r="G15" t="b">
        <v>1</v>
      </c>
      <c r="H15">
        <v>1460505599000</v>
      </c>
    </row>
    <row r="16" spans="1:8" x14ac:dyDescent="0.2">
      <c r="A16">
        <v>6962181067</v>
      </c>
      <c r="B16" s="1" t="s">
        <v>14</v>
      </c>
      <c r="C16">
        <v>62.099998474121101</v>
      </c>
      <c r="D16">
        <v>136.90706145289801</v>
      </c>
      <c r="F16">
        <v>24.2399997711182</v>
      </c>
      <c r="G16" t="b">
        <v>1</v>
      </c>
      <c r="H16">
        <v>1460591999000</v>
      </c>
    </row>
    <row r="17" spans="1:8" x14ac:dyDescent="0.2">
      <c r="A17">
        <v>6962181067</v>
      </c>
      <c r="B17" s="1" t="s">
        <v>15</v>
      </c>
      <c r="C17">
        <v>61.700000762939503</v>
      </c>
      <c r="D17">
        <v>136.025217450139</v>
      </c>
      <c r="F17">
        <v>24.100000381469702</v>
      </c>
      <c r="G17" t="b">
        <v>1</v>
      </c>
      <c r="H17">
        <v>1460678399000</v>
      </c>
    </row>
    <row r="18" spans="1:8" x14ac:dyDescent="0.2">
      <c r="A18">
        <v>6962181067</v>
      </c>
      <c r="B18" s="1" t="s">
        <v>16</v>
      </c>
      <c r="C18">
        <v>61.5</v>
      </c>
      <c r="D18">
        <v>135.584291243775</v>
      </c>
      <c r="F18">
        <v>24</v>
      </c>
      <c r="G18" t="b">
        <v>1</v>
      </c>
      <c r="H18">
        <v>1460764799000</v>
      </c>
    </row>
    <row r="19" spans="1:8" x14ac:dyDescent="0.2">
      <c r="A19">
        <v>6962181067</v>
      </c>
      <c r="B19" s="1" t="s">
        <v>17</v>
      </c>
      <c r="C19">
        <v>62</v>
      </c>
      <c r="D19">
        <v>136.68660255469999</v>
      </c>
      <c r="F19">
        <v>24.209999084472699</v>
      </c>
      <c r="G19" t="b">
        <v>1</v>
      </c>
      <c r="H19">
        <v>1460851199000</v>
      </c>
    </row>
    <row r="20" spans="1:8" x14ac:dyDescent="0.2">
      <c r="A20">
        <v>6962181067</v>
      </c>
      <c r="B20" s="1" t="s">
        <v>10</v>
      </c>
      <c r="C20">
        <v>61.400001525878899</v>
      </c>
      <c r="D20">
        <v>135.36383234557701</v>
      </c>
      <c r="F20">
        <v>23.959999084472699</v>
      </c>
      <c r="G20" t="b">
        <v>1</v>
      </c>
      <c r="H20">
        <v>1460937599000</v>
      </c>
    </row>
    <row r="21" spans="1:8" x14ac:dyDescent="0.2">
      <c r="A21">
        <v>6962181067</v>
      </c>
      <c r="B21" s="1" t="s">
        <v>11</v>
      </c>
      <c r="C21">
        <v>61.200000762939503</v>
      </c>
      <c r="D21">
        <v>134.92290613921401</v>
      </c>
      <c r="F21">
        <v>23.889999389648398</v>
      </c>
      <c r="G21" t="b">
        <v>1</v>
      </c>
      <c r="H21">
        <v>1461023999000</v>
      </c>
    </row>
    <row r="22" spans="1:8" x14ac:dyDescent="0.2">
      <c r="A22">
        <v>6962181067</v>
      </c>
      <c r="B22" s="1" t="s">
        <v>18</v>
      </c>
      <c r="C22">
        <v>61.400001525878899</v>
      </c>
      <c r="D22">
        <v>135.36383234557701</v>
      </c>
      <c r="F22">
        <v>23.959999084472699</v>
      </c>
      <c r="G22" t="b">
        <v>1</v>
      </c>
      <c r="H22">
        <v>1461110399000</v>
      </c>
    </row>
    <row r="23" spans="1:8" x14ac:dyDescent="0.2">
      <c r="A23">
        <v>6962181067</v>
      </c>
      <c r="B23" s="1" t="s">
        <v>19</v>
      </c>
      <c r="C23">
        <v>61.700000762939503</v>
      </c>
      <c r="D23">
        <v>136.025217450139</v>
      </c>
      <c r="F23">
        <v>24.100000381469702</v>
      </c>
      <c r="G23" t="b">
        <v>1</v>
      </c>
      <c r="H23">
        <v>1461196799000</v>
      </c>
    </row>
    <row r="24" spans="1:8" x14ac:dyDescent="0.2">
      <c r="A24">
        <v>6962181067</v>
      </c>
      <c r="B24" s="1" t="s">
        <v>9</v>
      </c>
      <c r="C24">
        <v>61.400001525878899</v>
      </c>
      <c r="D24">
        <v>135.36383234557701</v>
      </c>
      <c r="F24">
        <v>23.959999084472699</v>
      </c>
      <c r="G24" t="b">
        <v>1</v>
      </c>
      <c r="H24">
        <v>1461283199000</v>
      </c>
    </row>
    <row r="25" spans="1:8" x14ac:dyDescent="0.2">
      <c r="A25">
        <v>6962181067</v>
      </c>
      <c r="B25" s="1" t="s">
        <v>20</v>
      </c>
      <c r="C25">
        <v>61.400001525878899</v>
      </c>
      <c r="D25">
        <v>135.36383234557701</v>
      </c>
      <c r="F25">
        <v>23.959999084472699</v>
      </c>
      <c r="G25" t="b">
        <v>1</v>
      </c>
      <c r="H25">
        <v>1461369599000</v>
      </c>
    </row>
    <row r="26" spans="1:8" x14ac:dyDescent="0.2">
      <c r="A26">
        <v>6962181067</v>
      </c>
      <c r="B26" s="1" t="s">
        <v>21</v>
      </c>
      <c r="C26">
        <v>61.5</v>
      </c>
      <c r="D26">
        <v>135.584291243775</v>
      </c>
      <c r="F26">
        <v>24</v>
      </c>
      <c r="G26" t="b">
        <v>1</v>
      </c>
      <c r="H26">
        <v>1461455999000</v>
      </c>
    </row>
    <row r="27" spans="1:8" x14ac:dyDescent="0.2">
      <c r="A27">
        <v>6962181067</v>
      </c>
      <c r="B27" s="1" t="s">
        <v>22</v>
      </c>
      <c r="C27">
        <v>61.5</v>
      </c>
      <c r="D27">
        <v>135.584291243775</v>
      </c>
      <c r="F27">
        <v>24</v>
      </c>
      <c r="G27" t="b">
        <v>1</v>
      </c>
      <c r="H27">
        <v>1461542399000</v>
      </c>
    </row>
    <row r="28" spans="1:8" x14ac:dyDescent="0.2">
      <c r="A28">
        <v>6962181067</v>
      </c>
      <c r="B28" s="1" t="s">
        <v>12</v>
      </c>
      <c r="C28">
        <v>61.700000762939503</v>
      </c>
      <c r="D28">
        <v>136.025217450139</v>
      </c>
      <c r="F28">
        <v>24.100000381469702</v>
      </c>
      <c r="G28" t="b">
        <v>1</v>
      </c>
      <c r="H28">
        <v>1461628799000</v>
      </c>
    </row>
    <row r="29" spans="1:8" x14ac:dyDescent="0.2">
      <c r="A29">
        <v>6962181067</v>
      </c>
      <c r="B29" s="1" t="s">
        <v>23</v>
      </c>
      <c r="C29">
        <v>61.200000762939503</v>
      </c>
      <c r="D29">
        <v>134.92290613921401</v>
      </c>
      <c r="F29">
        <v>23.889999389648398</v>
      </c>
      <c r="G29" t="b">
        <v>1</v>
      </c>
      <c r="H29">
        <v>1461801599000</v>
      </c>
    </row>
    <row r="30" spans="1:8" x14ac:dyDescent="0.2">
      <c r="A30">
        <v>6962181067</v>
      </c>
      <c r="B30" s="1" t="s">
        <v>24</v>
      </c>
      <c r="C30">
        <v>61.200000762939503</v>
      </c>
      <c r="D30">
        <v>134.92290613921401</v>
      </c>
      <c r="F30">
        <v>23.889999389648398</v>
      </c>
      <c r="G30" t="b">
        <v>1</v>
      </c>
      <c r="H30">
        <v>1461887999000</v>
      </c>
    </row>
    <row r="31" spans="1:8" x14ac:dyDescent="0.2">
      <c r="A31">
        <v>6962181067</v>
      </c>
      <c r="B31" s="1" t="s">
        <v>25</v>
      </c>
      <c r="C31">
        <v>61.400001525878899</v>
      </c>
      <c r="D31">
        <v>135.36383234557701</v>
      </c>
      <c r="F31">
        <v>23.959999084472699</v>
      </c>
      <c r="G31" t="b">
        <v>1</v>
      </c>
      <c r="H31">
        <v>1461974399000</v>
      </c>
    </row>
    <row r="32" spans="1:8" x14ac:dyDescent="0.2">
      <c r="A32">
        <v>6962181067</v>
      </c>
      <c r="B32" s="1" t="s">
        <v>26</v>
      </c>
      <c r="C32">
        <v>61</v>
      </c>
      <c r="D32">
        <v>134.48197993285001</v>
      </c>
      <c r="F32">
        <v>23.819999694824201</v>
      </c>
      <c r="G32" t="b">
        <v>1</v>
      </c>
      <c r="H32">
        <v>1462060799000</v>
      </c>
    </row>
    <row r="33" spans="1:8" x14ac:dyDescent="0.2">
      <c r="A33">
        <v>6962181067</v>
      </c>
      <c r="B33" s="1">
        <v>42374.999988425923</v>
      </c>
      <c r="C33">
        <v>61.700000762939503</v>
      </c>
      <c r="D33">
        <v>136.025217450139</v>
      </c>
      <c r="F33">
        <v>24.100000381469702</v>
      </c>
      <c r="G33" t="b">
        <v>1</v>
      </c>
      <c r="H33">
        <v>1462147199000</v>
      </c>
    </row>
    <row r="34" spans="1:8" x14ac:dyDescent="0.2">
      <c r="A34">
        <v>6962181067</v>
      </c>
      <c r="B34" s="1">
        <v>42405.999988425923</v>
      </c>
      <c r="C34">
        <v>61.5</v>
      </c>
      <c r="D34">
        <v>135.584291243775</v>
      </c>
      <c r="F34">
        <v>24</v>
      </c>
      <c r="G34" t="b">
        <v>1</v>
      </c>
      <c r="H34">
        <v>1462233599000</v>
      </c>
    </row>
    <row r="35" spans="1:8" x14ac:dyDescent="0.2">
      <c r="A35">
        <v>6962181067</v>
      </c>
      <c r="B35" s="1">
        <v>42434.999988425923</v>
      </c>
      <c r="C35">
        <v>61</v>
      </c>
      <c r="D35">
        <v>134.48197993285001</v>
      </c>
      <c r="F35">
        <v>23.819999694824201</v>
      </c>
      <c r="G35" t="b">
        <v>1</v>
      </c>
      <c r="H35">
        <v>1462319999000</v>
      </c>
    </row>
    <row r="36" spans="1:8" x14ac:dyDescent="0.2">
      <c r="A36">
        <v>6962181067</v>
      </c>
      <c r="B36" s="1">
        <v>42465.999988425923</v>
      </c>
      <c r="C36">
        <v>61.099998474121101</v>
      </c>
      <c r="D36">
        <v>134.702438831048</v>
      </c>
      <c r="F36">
        <v>23.850000381469702</v>
      </c>
      <c r="G36" t="b">
        <v>1</v>
      </c>
      <c r="H36">
        <v>1462406399000</v>
      </c>
    </row>
    <row r="37" spans="1:8" x14ac:dyDescent="0.2">
      <c r="A37">
        <v>6962181067</v>
      </c>
      <c r="B37" s="1">
        <v>42495.999988425923</v>
      </c>
      <c r="C37">
        <v>61.299999237060497</v>
      </c>
      <c r="D37">
        <v>135.143365037411</v>
      </c>
      <c r="F37">
        <v>23.930000305175799</v>
      </c>
      <c r="G37" t="b">
        <v>1</v>
      </c>
      <c r="H37">
        <v>1462492799000</v>
      </c>
    </row>
    <row r="38" spans="1:8" x14ac:dyDescent="0.2">
      <c r="A38">
        <v>6962181067</v>
      </c>
      <c r="B38" s="1">
        <v>42526.999988425923</v>
      </c>
      <c r="C38">
        <v>61.5</v>
      </c>
      <c r="D38">
        <v>135.584291243775</v>
      </c>
      <c r="F38">
        <v>24</v>
      </c>
      <c r="G38" t="b">
        <v>1</v>
      </c>
      <c r="H38">
        <v>1462579199000</v>
      </c>
    </row>
    <row r="39" spans="1:8" x14ac:dyDescent="0.2">
      <c r="A39">
        <v>6962181067</v>
      </c>
      <c r="B39" s="1">
        <v>42556.999988425923</v>
      </c>
      <c r="C39">
        <v>61.200000762939503</v>
      </c>
      <c r="D39">
        <v>134.92290613921401</v>
      </c>
      <c r="F39">
        <v>23.889999389648398</v>
      </c>
      <c r="G39" t="b">
        <v>1</v>
      </c>
      <c r="H39">
        <v>1462665599000</v>
      </c>
    </row>
    <row r="40" spans="1:8" x14ac:dyDescent="0.2">
      <c r="A40">
        <v>6962181067</v>
      </c>
      <c r="B40" s="1">
        <v>42587.999988425923</v>
      </c>
      <c r="C40">
        <v>61.200000762939503</v>
      </c>
      <c r="D40">
        <v>134.92290613921401</v>
      </c>
      <c r="F40">
        <v>23.889999389648398</v>
      </c>
      <c r="G40" t="b">
        <v>1</v>
      </c>
      <c r="H40">
        <v>1462751999000</v>
      </c>
    </row>
    <row r="41" spans="1:8" x14ac:dyDescent="0.2">
      <c r="A41">
        <v>6962181067</v>
      </c>
      <c r="B41" s="1">
        <v>42618.999988425923</v>
      </c>
      <c r="C41">
        <v>62.400001525878899</v>
      </c>
      <c r="D41">
        <v>137.56845496742699</v>
      </c>
      <c r="F41">
        <v>24.350000381469702</v>
      </c>
      <c r="G41" t="b">
        <v>1</v>
      </c>
      <c r="H41">
        <v>1462838399000</v>
      </c>
    </row>
    <row r="42" spans="1:8" x14ac:dyDescent="0.2">
      <c r="A42">
        <v>6962181067</v>
      </c>
      <c r="B42" s="1">
        <v>42648.999988425923</v>
      </c>
      <c r="C42">
        <v>62.099998474121101</v>
      </c>
      <c r="D42">
        <v>136.90706145289801</v>
      </c>
      <c r="F42">
        <v>24.2399997711182</v>
      </c>
      <c r="G42" t="b">
        <v>1</v>
      </c>
      <c r="H42">
        <v>1462924799000</v>
      </c>
    </row>
    <row r="43" spans="1:8" x14ac:dyDescent="0.2">
      <c r="A43">
        <v>6962181067</v>
      </c>
      <c r="B43" s="1">
        <v>42679.999988425923</v>
      </c>
      <c r="C43">
        <v>61.900001525878899</v>
      </c>
      <c r="D43">
        <v>136.466143656502</v>
      </c>
      <c r="F43">
        <v>24.170000076293899</v>
      </c>
      <c r="G43" t="b">
        <v>1</v>
      </c>
      <c r="H43">
        <v>1463011199000</v>
      </c>
    </row>
    <row r="44" spans="1:8" x14ac:dyDescent="0.2">
      <c r="A44">
        <v>6962181067</v>
      </c>
      <c r="B44" s="1">
        <v>42709.999988425923</v>
      </c>
      <c r="C44">
        <v>61.900001525878899</v>
      </c>
      <c r="D44">
        <v>136.466143656502</v>
      </c>
      <c r="F44">
        <v>24.170000076293899</v>
      </c>
      <c r="G44" t="b">
        <v>1</v>
      </c>
      <c r="H44">
        <v>1463097599000</v>
      </c>
    </row>
    <row r="45" spans="1:8" x14ac:dyDescent="0.2">
      <c r="A45">
        <v>8877689391</v>
      </c>
      <c r="B45" s="1">
        <v>42708.282766203702</v>
      </c>
      <c r="C45">
        <v>85.800003051757798</v>
      </c>
      <c r="D45">
        <v>189.156627682704</v>
      </c>
      <c r="F45">
        <v>25.680000305175799</v>
      </c>
      <c r="G45" t="b">
        <v>0</v>
      </c>
      <c r="H45">
        <v>1460443631000</v>
      </c>
    </row>
    <row r="46" spans="1:8" x14ac:dyDescent="0.2">
      <c r="A46">
        <v>8877689391</v>
      </c>
      <c r="B46" s="1" t="s">
        <v>27</v>
      </c>
      <c r="C46">
        <v>84.900001525878906</v>
      </c>
      <c r="D46">
        <v>187.17246395905201</v>
      </c>
      <c r="F46">
        <v>25.409999847412099</v>
      </c>
      <c r="G46" t="b">
        <v>0</v>
      </c>
      <c r="H46">
        <v>1460530500000</v>
      </c>
    </row>
    <row r="47" spans="1:8" x14ac:dyDescent="0.2">
      <c r="A47">
        <v>8877689391</v>
      </c>
      <c r="B47" s="1" t="s">
        <v>28</v>
      </c>
      <c r="C47">
        <v>84.5</v>
      </c>
      <c r="D47">
        <v>186.29061154632501</v>
      </c>
      <c r="F47">
        <v>25.309999465942401</v>
      </c>
      <c r="G47" t="b">
        <v>0</v>
      </c>
      <c r="H47">
        <v>1460616523000</v>
      </c>
    </row>
    <row r="48" spans="1:8" x14ac:dyDescent="0.2">
      <c r="A48">
        <v>8877689391</v>
      </c>
      <c r="B48" s="1" t="s">
        <v>29</v>
      </c>
      <c r="C48">
        <v>85.5</v>
      </c>
      <c r="D48">
        <v>188.49523416817499</v>
      </c>
      <c r="F48">
        <v>25.590000152587901</v>
      </c>
      <c r="G48" t="b">
        <v>0</v>
      </c>
      <c r="H48">
        <v>1460813965000</v>
      </c>
    </row>
    <row r="49" spans="1:8" x14ac:dyDescent="0.2">
      <c r="A49">
        <v>8877689391</v>
      </c>
      <c r="B49" s="1" t="s">
        <v>30</v>
      </c>
      <c r="C49">
        <v>85.800003051757798</v>
      </c>
      <c r="D49">
        <v>189.156627682704</v>
      </c>
      <c r="F49">
        <v>25.680000305175799</v>
      </c>
      <c r="G49" t="b">
        <v>0</v>
      </c>
      <c r="H49">
        <v>1460962274000</v>
      </c>
    </row>
    <row r="50" spans="1:8" x14ac:dyDescent="0.2">
      <c r="A50">
        <v>8877689391</v>
      </c>
      <c r="B50" s="1" t="s">
        <v>31</v>
      </c>
      <c r="C50">
        <v>85.300003051757798</v>
      </c>
      <c r="D50">
        <v>188.05431637177901</v>
      </c>
      <c r="F50">
        <v>25.530000686645501</v>
      </c>
      <c r="G50" t="b">
        <v>0</v>
      </c>
      <c r="H50">
        <v>1461047971000</v>
      </c>
    </row>
    <row r="51" spans="1:8" x14ac:dyDescent="0.2">
      <c r="A51">
        <v>8877689391</v>
      </c>
      <c r="B51" s="1" t="s">
        <v>32</v>
      </c>
      <c r="C51">
        <v>84.900001525878906</v>
      </c>
      <c r="D51">
        <v>187.17246395905201</v>
      </c>
      <c r="F51">
        <v>25.409999847412099</v>
      </c>
      <c r="G51" t="b">
        <v>0</v>
      </c>
      <c r="H51">
        <v>1461134694000</v>
      </c>
    </row>
    <row r="52" spans="1:8" x14ac:dyDescent="0.2">
      <c r="A52">
        <v>8877689391</v>
      </c>
      <c r="B52" s="1" t="s">
        <v>33</v>
      </c>
      <c r="C52">
        <v>84.5</v>
      </c>
      <c r="D52">
        <v>186.29061154632501</v>
      </c>
      <c r="F52">
        <v>25.290000915527301</v>
      </c>
      <c r="G52" t="b">
        <v>0</v>
      </c>
      <c r="H52">
        <v>1461221427000</v>
      </c>
    </row>
    <row r="53" spans="1:8" x14ac:dyDescent="0.2">
      <c r="A53">
        <v>8877689391</v>
      </c>
      <c r="B53" s="1" t="s">
        <v>34</v>
      </c>
      <c r="C53">
        <v>85.5</v>
      </c>
      <c r="D53">
        <v>188.49523416817499</v>
      </c>
      <c r="F53">
        <v>25.590000152587901</v>
      </c>
      <c r="G53" t="b">
        <v>0</v>
      </c>
      <c r="H53">
        <v>1461396148000</v>
      </c>
    </row>
    <row r="54" spans="1:8" x14ac:dyDescent="0.2">
      <c r="A54">
        <v>8877689391</v>
      </c>
      <c r="B54" s="1" t="s">
        <v>35</v>
      </c>
      <c r="C54">
        <v>85.5</v>
      </c>
      <c r="D54">
        <v>188.49523416817499</v>
      </c>
      <c r="F54">
        <v>25.590000152587901</v>
      </c>
      <c r="G54" t="b">
        <v>0</v>
      </c>
      <c r="H54">
        <v>1461483485000</v>
      </c>
    </row>
    <row r="55" spans="1:8" x14ac:dyDescent="0.2">
      <c r="A55">
        <v>8877689391</v>
      </c>
      <c r="B55" s="1" t="s">
        <v>36</v>
      </c>
      <c r="C55">
        <v>85.400001525878906</v>
      </c>
      <c r="D55">
        <v>188.274775269977</v>
      </c>
      <c r="F55">
        <v>25.559999465942401</v>
      </c>
      <c r="G55" t="b">
        <v>0</v>
      </c>
      <c r="H55">
        <v>1461566416000</v>
      </c>
    </row>
    <row r="56" spans="1:8" x14ac:dyDescent="0.2">
      <c r="A56">
        <v>8877689391</v>
      </c>
      <c r="B56" s="1" t="s">
        <v>37</v>
      </c>
      <c r="C56">
        <v>85.099998474121094</v>
      </c>
      <c r="D56">
        <v>187.61338175544799</v>
      </c>
      <c r="F56">
        <v>25.4899997711182</v>
      </c>
      <c r="G56" t="b">
        <v>0</v>
      </c>
      <c r="H56">
        <v>1461653427000</v>
      </c>
    </row>
    <row r="57" spans="1:8" x14ac:dyDescent="0.2">
      <c r="A57">
        <v>8877689391</v>
      </c>
      <c r="B57" s="1" t="s">
        <v>38</v>
      </c>
      <c r="C57">
        <v>85.400001525878906</v>
      </c>
      <c r="D57">
        <v>188.274775269977</v>
      </c>
      <c r="F57">
        <v>25.559999465942401</v>
      </c>
      <c r="G57" t="b">
        <v>0</v>
      </c>
      <c r="H57">
        <v>1461739865000</v>
      </c>
    </row>
    <row r="58" spans="1:8" x14ac:dyDescent="0.2">
      <c r="A58">
        <v>8877689391</v>
      </c>
      <c r="B58" s="1" t="s">
        <v>39</v>
      </c>
      <c r="C58">
        <v>85.099998474121094</v>
      </c>
      <c r="D58">
        <v>187.61338175544799</v>
      </c>
      <c r="F58">
        <v>25.4899997711182</v>
      </c>
      <c r="G58" t="b">
        <v>0</v>
      </c>
      <c r="H58">
        <v>1461826203000</v>
      </c>
    </row>
    <row r="59" spans="1:8" x14ac:dyDescent="0.2">
      <c r="A59">
        <v>8877689391</v>
      </c>
      <c r="B59" s="1" t="s">
        <v>40</v>
      </c>
      <c r="C59">
        <v>84.900001525878906</v>
      </c>
      <c r="D59">
        <v>187.17246395905201</v>
      </c>
      <c r="F59">
        <v>25.409999847412099</v>
      </c>
      <c r="G59" t="b">
        <v>0</v>
      </c>
      <c r="H59">
        <v>1461912595000</v>
      </c>
    </row>
    <row r="60" spans="1:8" x14ac:dyDescent="0.2">
      <c r="A60">
        <v>8877689391</v>
      </c>
      <c r="B60" s="1" t="s">
        <v>41</v>
      </c>
      <c r="C60">
        <v>85.5</v>
      </c>
      <c r="D60">
        <v>188.49523416817499</v>
      </c>
      <c r="F60">
        <v>25.590000152587901</v>
      </c>
      <c r="G60" t="b">
        <v>0</v>
      </c>
      <c r="H60">
        <v>1462002543000</v>
      </c>
    </row>
    <row r="61" spans="1:8" x14ac:dyDescent="0.2">
      <c r="A61">
        <v>8877689391</v>
      </c>
      <c r="B61" s="1">
        <v>42374.366539351853</v>
      </c>
      <c r="C61">
        <v>85.300003051757798</v>
      </c>
      <c r="D61">
        <v>188.05431637177901</v>
      </c>
      <c r="F61">
        <v>25.530000686645501</v>
      </c>
      <c r="G61" t="b">
        <v>0</v>
      </c>
      <c r="H61">
        <v>1462092469000</v>
      </c>
    </row>
    <row r="62" spans="1:8" x14ac:dyDescent="0.2">
      <c r="A62">
        <v>8877689391</v>
      </c>
      <c r="B62" s="1">
        <v>42434.284502314818</v>
      </c>
      <c r="C62">
        <v>84.900001525878906</v>
      </c>
      <c r="D62">
        <v>187.17246395905201</v>
      </c>
      <c r="F62">
        <v>25.409999847412099</v>
      </c>
      <c r="G62" t="b">
        <v>0</v>
      </c>
      <c r="H62">
        <v>1462258181000</v>
      </c>
    </row>
    <row r="63" spans="1:8" x14ac:dyDescent="0.2">
      <c r="A63">
        <v>8877689391</v>
      </c>
      <c r="B63" s="1">
        <v>42465.283587962964</v>
      </c>
      <c r="C63">
        <v>84.400001525878906</v>
      </c>
      <c r="D63">
        <v>186.07015264812699</v>
      </c>
      <c r="F63">
        <v>25.2600002288818</v>
      </c>
      <c r="G63" t="b">
        <v>0</v>
      </c>
      <c r="H63">
        <v>1462344502000</v>
      </c>
    </row>
    <row r="64" spans="1:8" x14ac:dyDescent="0.2">
      <c r="A64">
        <v>8877689391</v>
      </c>
      <c r="B64" s="1">
        <v>42526.280266203707</v>
      </c>
      <c r="C64">
        <v>85</v>
      </c>
      <c r="D64">
        <v>187.39292285725</v>
      </c>
      <c r="F64">
        <v>25.440000534057599</v>
      </c>
      <c r="G64" t="b">
        <v>0</v>
      </c>
      <c r="H64">
        <v>1462517015000</v>
      </c>
    </row>
    <row r="65" spans="1:8" x14ac:dyDescent="0.2">
      <c r="A65">
        <v>8877689391</v>
      </c>
      <c r="B65" s="1">
        <v>42587.31658564815</v>
      </c>
      <c r="C65">
        <v>85.400001525878906</v>
      </c>
      <c r="D65">
        <v>188.274775269977</v>
      </c>
      <c r="F65">
        <v>25.559999465942401</v>
      </c>
      <c r="G65" t="b">
        <v>0</v>
      </c>
      <c r="H65">
        <v>1462692953000</v>
      </c>
    </row>
    <row r="66" spans="1:8" x14ac:dyDescent="0.2">
      <c r="A66">
        <v>8877689391</v>
      </c>
      <c r="B66" s="1">
        <v>42618.277592592596</v>
      </c>
      <c r="C66">
        <v>85.5</v>
      </c>
      <c r="D66">
        <v>188.49523416817499</v>
      </c>
      <c r="F66">
        <v>25.610000610351602</v>
      </c>
      <c r="G66" t="b">
        <v>0</v>
      </c>
      <c r="H66">
        <v>1462775984000</v>
      </c>
    </row>
    <row r="67" spans="1:8" x14ac:dyDescent="0.2">
      <c r="A67">
        <v>8877689391</v>
      </c>
      <c r="B67" s="1">
        <v>42679.285960648151</v>
      </c>
      <c r="C67">
        <v>85.400001525878906</v>
      </c>
      <c r="D67">
        <v>188.274775269977</v>
      </c>
      <c r="F67">
        <v>25.559999465942401</v>
      </c>
      <c r="G67" t="b">
        <v>0</v>
      </c>
      <c r="H67">
        <v>1462949507000</v>
      </c>
    </row>
    <row r="68" spans="1:8" x14ac:dyDescent="0.2">
      <c r="A68">
        <v>8877689391</v>
      </c>
      <c r="B68" s="1">
        <v>42709.279780092591</v>
      </c>
      <c r="C68">
        <v>84</v>
      </c>
      <c r="D68">
        <v>185.18830023539999</v>
      </c>
      <c r="F68">
        <v>25.139999389648398</v>
      </c>
      <c r="G68" t="b">
        <v>0</v>
      </c>
      <c r="H68">
        <v>1463035373000</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E12"/>
  <sheetViews>
    <sheetView tabSelected="1" workbookViewId="0">
      <selection activeCell="H36" sqref="H36"/>
    </sheetView>
  </sheetViews>
  <sheetFormatPr baseColWidth="10" defaultRowHeight="16" x14ac:dyDescent="0.2"/>
  <cols>
    <col min="1" max="1" width="13" bestFit="1" customWidth="1"/>
    <col min="2" max="2" width="18.33203125" bestFit="1" customWidth="1"/>
    <col min="3" max="3" width="13.33203125" bestFit="1" customWidth="1"/>
    <col min="4" max="4" width="21.83203125" bestFit="1" customWidth="1"/>
    <col min="5" max="5" width="19.33203125" bestFit="1" customWidth="1"/>
  </cols>
  <sheetData>
    <row r="3" spans="1:5" x14ac:dyDescent="0.2">
      <c r="A3" s="2" t="s">
        <v>42</v>
      </c>
      <c r="B3" t="s">
        <v>44</v>
      </c>
      <c r="C3" t="s">
        <v>45</v>
      </c>
      <c r="D3" t="s">
        <v>46</v>
      </c>
      <c r="E3" s="5" t="s">
        <v>47</v>
      </c>
    </row>
    <row r="4" spans="1:5" x14ac:dyDescent="0.2">
      <c r="A4" s="3">
        <v>1503960366</v>
      </c>
      <c r="B4">
        <v>52.599998474121101</v>
      </c>
      <c r="C4">
        <v>22.649999618530298</v>
      </c>
      <c r="D4">
        <v>2</v>
      </c>
      <c r="E4" t="str">
        <f>IF(GETPIVOTDATA("Average of BMI",A3,"Id",1503960366)&lt;25,"Healthy",IF(GETPIVOTDATA("Average of BMI",A3,"Id",1503960366)&gt;30,"Obese","Overweight"))</f>
        <v>Healthy</v>
      </c>
    </row>
    <row r="5" spans="1:5" x14ac:dyDescent="0.2">
      <c r="A5" s="3">
        <v>1927972279</v>
      </c>
      <c r="B5">
        <v>133.5</v>
      </c>
      <c r="C5">
        <v>47.540000915527301</v>
      </c>
      <c r="D5">
        <v>1</v>
      </c>
      <c r="E5" t="str">
        <f>IF(GETPIVOTDATA("Average of BMI",$A$3,"Id",1927972279)&lt;25,"Healthy",IF(GETPIVOTDATA("Average of BMI",$A$3,"Id",1927972279)&gt;30,"Obese","Overweight"))</f>
        <v>Obese</v>
      </c>
    </row>
    <row r="6" spans="1:5" x14ac:dyDescent="0.2">
      <c r="A6" s="3">
        <v>2873212765</v>
      </c>
      <c r="B6">
        <v>57</v>
      </c>
      <c r="C6">
        <v>21.570000648498549</v>
      </c>
      <c r="D6">
        <v>2</v>
      </c>
      <c r="E6" s="4" t="str">
        <f>IF(GETPIVOTDATA("Average of BMI",$A$3,"Id",2873212765)&lt;25,"Healthy",IF(GETPIVOTDATA("Average of BMI",$A$3,"Id",2873212765)&gt;30,"Obese","Overweight"))</f>
        <v>Healthy</v>
      </c>
    </row>
    <row r="7" spans="1:5" x14ac:dyDescent="0.2">
      <c r="A7" s="3">
        <v>4319703577</v>
      </c>
      <c r="B7">
        <v>72.350002288818359</v>
      </c>
      <c r="C7">
        <v>27.414999961853049</v>
      </c>
      <c r="D7">
        <v>2</v>
      </c>
      <c r="E7" t="str">
        <f>IF(GETPIVOTDATA("Average of BMI",$A$3,"Id",4319703577)&lt;25,"Healthy",IF(GETPIVOTDATA("Average of BMI",$A$3,"Id",4319703577)&gt;30,"Obese","Overweight"))</f>
        <v>Overweight</v>
      </c>
    </row>
    <row r="8" spans="1:5" x14ac:dyDescent="0.2">
      <c r="A8" s="3">
        <v>4558609924</v>
      </c>
      <c r="B8">
        <v>69.639999389648438</v>
      </c>
      <c r="C8">
        <v>27.213999938964843</v>
      </c>
      <c r="D8">
        <v>5</v>
      </c>
      <c r="E8" t="str">
        <f>IF(GETPIVOTDATA("Average of BMI",$A$3,"Id",4558609924)&lt;25,"Healthy",IF(GETPIVOTDATA("Average of BMI",$A$3,"Id",4558609924)&gt;30,"Obese","Overweight"))</f>
        <v>Overweight</v>
      </c>
    </row>
    <row r="9" spans="1:5" x14ac:dyDescent="0.2">
      <c r="A9" s="3">
        <v>5577150313</v>
      </c>
      <c r="B9">
        <v>90.699996948242202</v>
      </c>
      <c r="C9">
        <v>28</v>
      </c>
      <c r="D9">
        <v>1</v>
      </c>
      <c r="E9" t="str">
        <f>IF(GETPIVOTDATA("Average of BMI",$A$3,"Id",5577150313)&lt;25,"Healthy",IF(GETPIVOTDATA("Average of BMI",$A$3,"Id",5577150313)&gt;30,"Obese","Overweight"))</f>
        <v>Overweight</v>
      </c>
    </row>
    <row r="10" spans="1:5" x14ac:dyDescent="0.2">
      <c r="A10" s="3">
        <v>6962181067</v>
      </c>
      <c r="B10">
        <v>61.553333791097003</v>
      </c>
      <c r="C10">
        <v>24.027999750773112</v>
      </c>
      <c r="D10">
        <v>30</v>
      </c>
      <c r="E10" t="str">
        <f>IF(GETPIVOTDATA("Average of BMI",$A$3,"Id",6962181067)&lt;25,"Healthy",IF(GETPIVOTDATA("Average of BMI",$A$3,"Id",6962181067)&gt;30,"Obese","Overweight"))</f>
        <v>Healthy</v>
      </c>
    </row>
    <row r="11" spans="1:5" x14ac:dyDescent="0.2">
      <c r="A11" s="3">
        <v>8877689391</v>
      </c>
      <c r="B11">
        <v>85.145834287007645</v>
      </c>
      <c r="C11">
        <v>25.487083355585739</v>
      </c>
      <c r="D11">
        <v>24</v>
      </c>
      <c r="E11" t="str">
        <f>IF(GETPIVOTDATA("Average of BMI",$A$3,"Id",8877689391)&lt;25,"Healthy",IF(GETPIVOTDATA("Average of BMI",$A$3,"Id",8877689391)&gt;30,"Obese","Overweight"))</f>
        <v>Overweight</v>
      </c>
    </row>
    <row r="12" spans="1:5" x14ac:dyDescent="0.2">
      <c r="A12" s="3" t="s">
        <v>43</v>
      </c>
      <c r="B12">
        <v>72.035821373782937</v>
      </c>
      <c r="C12">
        <v>25.185223792915917</v>
      </c>
      <c r="D12">
        <v>67</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weightLogInfo_merged</vt:lpstr>
      <vt:lpstr>Solution 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TALLA RITHVIJA MANVI</dc:creator>
  <cp:lastModifiedBy>TALLA RITHVIJA MANVI</cp:lastModifiedBy>
  <dcterms:created xsi:type="dcterms:W3CDTF">2024-03-08T20:31:07Z</dcterms:created>
  <dcterms:modified xsi:type="dcterms:W3CDTF">2024-03-09T18:21:37Z</dcterms:modified>
</cp:coreProperties>
</file>