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hidePivotFieldList="1" publishItems="1"/>
  <mc:AlternateContent xmlns:mc="http://schemas.openxmlformats.org/markup-compatibility/2006">
    <mc:Choice Requires="x15">
      <x15ac:absPath xmlns:x15ac="http://schemas.microsoft.com/office/spreadsheetml/2010/11/ac" url="C:\Users\91902\Downloads\"/>
    </mc:Choice>
  </mc:AlternateContent>
  <xr:revisionPtr revIDLastSave="0" documentId="13_ncr:1_{E3C49146-F5FE-42A6-8353-0906B134AD69}" xr6:coauthVersionLast="47" xr6:coauthVersionMax="47" xr10:uidLastSave="{00000000-0000-0000-0000-000000000000}"/>
  <bookViews>
    <workbookView minimized="1" xWindow="5784" yWindow="348" windowWidth="12684" windowHeight="12240" firstSheet="2" activeTab="2" xr2:uid="{DB438AB8-0F60-4224-9C67-97043B861F24}"/>
  </bookViews>
  <sheets>
    <sheet name="Data" sheetId="1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Prep'!$A$2:$A$11</definedName>
    <definedName name="_xlchart.v5.0" hidden="1">'Data Prep'!$P$2</definedName>
    <definedName name="_xlchart.v5.1" hidden="1">'Data Prep'!$P$3:$P$49</definedName>
    <definedName name="_xlchart.v5.2" hidden="1">'Data Prep'!$U$2</definedName>
    <definedName name="_xlchart.v5.3" hidden="1">'Data Prep'!$U$3:$U$49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2" l="1"/>
  <c r="D32" i="2"/>
  <c r="D33" i="2"/>
  <c r="D34" i="2"/>
  <c r="D35" i="2"/>
  <c r="D36" i="2"/>
  <c r="D37" i="2"/>
  <c r="D38" i="2"/>
  <c r="D39" i="2"/>
  <c r="D40" i="2"/>
  <c r="D31" i="2"/>
  <c r="C31" i="2"/>
  <c r="C32" i="2"/>
  <c r="C33" i="2"/>
  <c r="C34" i="2"/>
  <c r="C35" i="2"/>
  <c r="C36" i="2"/>
  <c r="C37" i="2"/>
  <c r="C38" i="2"/>
  <c r="C39" i="2"/>
  <c r="C40" i="2"/>
  <c r="B32" i="2"/>
  <c r="B33" i="2"/>
  <c r="B34" i="2"/>
  <c r="B35" i="2"/>
  <c r="B36" i="2"/>
  <c r="B37" i="2"/>
  <c r="B38" i="2"/>
  <c r="B39" i="2"/>
  <c r="B40" i="2"/>
  <c r="B31" i="2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G1500" i="1"/>
  <c r="H1500" i="1"/>
  <c r="G1501" i="1"/>
  <c r="H15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H1442" i="1"/>
  <c r="G1442" i="1"/>
  <c r="B20" i="2"/>
  <c r="B5" i="3" a="1"/>
  <c r="B5" i="3" s="1"/>
  <c r="B3" i="2" s="1"/>
  <c r="F6" i="2" s="1"/>
  <c r="F12" i="2" l="1"/>
  <c r="F11" i="2"/>
  <c r="F5" i="2"/>
  <c r="F8" i="2"/>
  <c r="F7" i="2"/>
  <c r="U2" i="2" l="1"/>
  <c r="P3" i="2" a="1"/>
  <c r="P3" i="2" s="1"/>
  <c r="M4" i="2"/>
  <c r="M5" i="2"/>
  <c r="M6" i="2"/>
  <c r="M3" i="2"/>
  <c r="L4" i="2"/>
  <c r="L5" i="2"/>
  <c r="L6" i="2"/>
  <c r="L3" i="2"/>
  <c r="H19" i="2"/>
  <c r="I8" i="2"/>
  <c r="I5" i="2"/>
  <c r="I7" i="2"/>
  <c r="I9" i="2"/>
  <c r="I12" i="2"/>
  <c r="I4" i="2"/>
  <c r="I3" i="2"/>
  <c r="I10" i="2"/>
  <c r="I6" i="2"/>
  <c r="I11" i="2"/>
  <c r="E8" i="2"/>
  <c r="E6" i="2"/>
  <c r="E11" i="2"/>
  <c r="E12" i="2"/>
  <c r="E3" i="2"/>
  <c r="F3" i="2" s="1"/>
  <c r="E9" i="2"/>
  <c r="F9" i="2" s="1"/>
  <c r="E7" i="2"/>
  <c r="E4" i="2"/>
  <c r="F4" i="2" s="1"/>
  <c r="E5" i="2"/>
  <c r="E10" i="2"/>
  <c r="F10" i="2" s="1"/>
  <c r="T49" i="2" l="1"/>
  <c r="T41" i="2"/>
  <c r="T33" i="2"/>
  <c r="T25" i="2"/>
  <c r="T17" i="2"/>
  <c r="T9" i="2"/>
  <c r="T48" i="2"/>
  <c r="T40" i="2"/>
  <c r="T32" i="2"/>
  <c r="T24" i="2"/>
  <c r="T16" i="2"/>
  <c r="T8" i="2"/>
  <c r="T47" i="2"/>
  <c r="T39" i="2"/>
  <c r="T31" i="2"/>
  <c r="T23" i="2"/>
  <c r="T15" i="2"/>
  <c r="T7" i="2"/>
  <c r="T46" i="2"/>
  <c r="T38" i="2"/>
  <c r="T30" i="2"/>
  <c r="T22" i="2"/>
  <c r="T14" i="2"/>
  <c r="T6" i="2"/>
  <c r="T45" i="2"/>
  <c r="T37" i="2"/>
  <c r="T29" i="2"/>
  <c r="T21" i="2"/>
  <c r="T13" i="2"/>
  <c r="T5" i="2"/>
  <c r="Q3" i="2"/>
  <c r="S3" i="2" s="1"/>
  <c r="T44" i="2"/>
  <c r="T36" i="2"/>
  <c r="T28" i="2"/>
  <c r="T20" i="2"/>
  <c r="T12" i="2"/>
  <c r="T4" i="2"/>
  <c r="T3" i="2"/>
  <c r="T43" i="2"/>
  <c r="T35" i="2"/>
  <c r="T27" i="2"/>
  <c r="T19" i="2"/>
  <c r="T11" i="2"/>
  <c r="T50" i="2"/>
  <c r="T42" i="2"/>
  <c r="T34" i="2"/>
  <c r="T26" i="2"/>
  <c r="T18" i="2"/>
  <c r="T10" i="2"/>
  <c r="Q50" i="2"/>
  <c r="S50" i="2" s="1"/>
  <c r="Q42" i="2"/>
  <c r="S42" i="2" s="1"/>
  <c r="Q34" i="2"/>
  <c r="S34" i="2" s="1"/>
  <c r="Q26" i="2"/>
  <c r="S26" i="2" s="1"/>
  <c r="Q18" i="2"/>
  <c r="S18" i="2" s="1"/>
  <c r="Q10" i="2"/>
  <c r="S10" i="2" s="1"/>
  <c r="Q49" i="2"/>
  <c r="S49" i="2" s="1"/>
  <c r="Q41" i="2"/>
  <c r="S41" i="2" s="1"/>
  <c r="Q33" i="2"/>
  <c r="S33" i="2" s="1"/>
  <c r="Q25" i="2"/>
  <c r="S25" i="2" s="1"/>
  <c r="Q17" i="2"/>
  <c r="S17" i="2" s="1"/>
  <c r="Q9" i="2"/>
  <c r="S9" i="2" s="1"/>
  <c r="Q19" i="2"/>
  <c r="S19" i="2" s="1"/>
  <c r="Q48" i="2"/>
  <c r="S48" i="2" s="1"/>
  <c r="Q40" i="2"/>
  <c r="S40" i="2" s="1"/>
  <c r="U40" i="2" s="1"/>
  <c r="Q32" i="2"/>
  <c r="S32" i="2" s="1"/>
  <c r="Q24" i="2"/>
  <c r="S24" i="2" s="1"/>
  <c r="Q16" i="2"/>
  <c r="S16" i="2" s="1"/>
  <c r="Q8" i="2"/>
  <c r="S8" i="2" s="1"/>
  <c r="U8" i="2" s="1"/>
  <c r="Q47" i="2"/>
  <c r="S47" i="2" s="1"/>
  <c r="U47" i="2" s="1"/>
  <c r="Q39" i="2"/>
  <c r="S39" i="2" s="1"/>
  <c r="Q31" i="2"/>
  <c r="S31" i="2" s="1"/>
  <c r="Q23" i="2"/>
  <c r="S23" i="2" s="1"/>
  <c r="Q15" i="2"/>
  <c r="S15" i="2" s="1"/>
  <c r="Q7" i="2"/>
  <c r="S7" i="2" s="1"/>
  <c r="Q43" i="2"/>
  <c r="S43" i="2" s="1"/>
  <c r="Q35" i="2"/>
  <c r="S35" i="2" s="1"/>
  <c r="Q27" i="2"/>
  <c r="S27" i="2" s="1"/>
  <c r="Q11" i="2"/>
  <c r="S11" i="2" s="1"/>
  <c r="Q46" i="2"/>
  <c r="S46" i="2" s="1"/>
  <c r="Q38" i="2"/>
  <c r="S38" i="2" s="1"/>
  <c r="Q30" i="2"/>
  <c r="S30" i="2" s="1"/>
  <c r="Q22" i="2"/>
  <c r="S22" i="2" s="1"/>
  <c r="Q14" i="2"/>
  <c r="S14" i="2" s="1"/>
  <c r="Q6" i="2"/>
  <c r="S6" i="2" s="1"/>
  <c r="I19" i="2"/>
  <c r="I20" i="2" s="1"/>
  <c r="Q45" i="2"/>
  <c r="S45" i="2" s="1"/>
  <c r="Q37" i="2"/>
  <c r="S37" i="2" s="1"/>
  <c r="Q29" i="2"/>
  <c r="S29" i="2" s="1"/>
  <c r="Q21" i="2"/>
  <c r="S21" i="2" s="1"/>
  <c r="Q13" i="2"/>
  <c r="S13" i="2" s="1"/>
  <c r="Q5" i="2"/>
  <c r="S5" i="2" s="1"/>
  <c r="Q44" i="2"/>
  <c r="S44" i="2" s="1"/>
  <c r="Q36" i="2"/>
  <c r="S36" i="2" s="1"/>
  <c r="Q28" i="2"/>
  <c r="S28" i="2" s="1"/>
  <c r="Q20" i="2"/>
  <c r="S20" i="2" s="1"/>
  <c r="Q12" i="2"/>
  <c r="S12" i="2" s="1"/>
  <c r="Q4" i="2"/>
  <c r="S4" i="2" s="1"/>
  <c r="U23" i="2" l="1"/>
  <c r="U48" i="2"/>
  <c r="U33" i="2"/>
  <c r="U15" i="2"/>
  <c r="U24" i="2"/>
  <c r="U17" i="2"/>
  <c r="U31" i="2"/>
  <c r="U9" i="2"/>
  <c r="U32" i="2"/>
  <c r="U37" i="2"/>
  <c r="U44" i="2"/>
  <c r="U6" i="2"/>
  <c r="U35" i="2"/>
  <c r="U41" i="2"/>
  <c r="U13" i="2"/>
  <c r="U29" i="2"/>
  <c r="U49" i="2"/>
  <c r="U20" i="2"/>
  <c r="U46" i="2"/>
  <c r="U10" i="2"/>
  <c r="U11" i="2"/>
  <c r="U45" i="2"/>
  <c r="U36" i="2"/>
  <c r="U27" i="2"/>
  <c r="U16" i="2"/>
  <c r="U25" i="2"/>
  <c r="U28" i="2"/>
  <c r="U19" i="2"/>
  <c r="U18" i="2"/>
  <c r="U7" i="2"/>
  <c r="U39" i="2"/>
  <c r="U26" i="2"/>
  <c r="U34" i="2"/>
  <c r="U5" i="2"/>
  <c r="U14" i="2"/>
  <c r="U43" i="2"/>
  <c r="U22" i="2"/>
  <c r="U12" i="2"/>
  <c r="U38" i="2"/>
  <c r="U3" i="2"/>
  <c r="U42" i="2"/>
  <c r="U50" i="2"/>
  <c r="U4" i="2"/>
  <c r="U21" i="2"/>
  <c r="U30" i="2"/>
  <c r="I2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<sst xmlns="http://schemas.openxmlformats.org/spreadsheetml/2006/main" count="3913" uniqueCount="89">
  <si>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</si>
  <si>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</si>
  <si>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</si>
  <si>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</si>
  <si>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</si>
  <si>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</si>
  <si>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</si>
  <si>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</si>
  <si>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</si>
  <si>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</si>
  <si>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</si>
  <si>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</si>
  <si>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</si>
  <si>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</si>
  <si>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</si>
  <si>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</si>
  <si>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</si>
  <si>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</si>
  <si>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</si>
  <si>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</si>
  <si>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</si>
  <si>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</si>
  <si>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</si>
  <si>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</si>
  <si>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</si>
  <si>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</si>
  <si>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</si>
  <si>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</si>
  <si>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</si>
  <si>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</si>
  <si>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</si>
  <si>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</si>
  <si>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</si>
  <si>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</si>
  <si>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</si>
  <si>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</si>
  <si>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</si>
  <si>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</si>
  <si>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</si>
  <si>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</si>
  <si>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</si>
  <si>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</si>
  <si>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</si>
  <si>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</si>
  <si>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</si>
  <si>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</si>
  <si>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</si>
  <si>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</si>
  <si>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</si>
  <si>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</si>
  <si>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</si>
  <si>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</si>
  <si>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</si>
  <si>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</si>
  <si>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</si>
  <si>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</si>
  <si>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</si>
  <si>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</si>
  <si>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</si>
  <si>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</si>
  <si>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</si>
  <si>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</si>
  <si>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</si>
  <si>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</si>
  <si>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 xml:space="preserve">Industry </t>
  </si>
  <si>
    <t>Selection</t>
  </si>
  <si>
    <t>INDUSTRY FILTER</t>
  </si>
  <si>
    <t>DATE FILTER</t>
  </si>
  <si>
    <t>Current Date</t>
  </si>
  <si>
    <t>AVERAGE WAGE BY INDUSTRY</t>
  </si>
  <si>
    <t>Avg Wage</t>
  </si>
  <si>
    <t>NO OF EMPLOYEES BY INDUSTRY</t>
  </si>
  <si>
    <t>No of employee</t>
  </si>
  <si>
    <r>
      <t>NO OF EMPLOYEES BY INDUSTRY(C</t>
    </r>
    <r>
      <rPr>
        <sz val="11"/>
        <color theme="0"/>
        <rFont val="Calibri"/>
        <family val="2"/>
        <scheme val="minor"/>
      </rPr>
      <t>lean)</t>
    </r>
  </si>
  <si>
    <t>Others</t>
  </si>
  <si>
    <t>AVG WAGE N EMPLOYEES BY YEAR</t>
  </si>
  <si>
    <t>No of Employee</t>
  </si>
  <si>
    <t>EMPLOYEES BY STATES</t>
  </si>
  <si>
    <t>Population</t>
  </si>
  <si>
    <t>Per 1000capita population</t>
  </si>
  <si>
    <t>Avg wages</t>
  </si>
  <si>
    <t>MAP FILTER</t>
  </si>
  <si>
    <t>Metric</t>
  </si>
  <si>
    <t>Percentage</t>
  </si>
  <si>
    <t>Selection wage</t>
  </si>
  <si>
    <t>-</t>
  </si>
  <si>
    <t>Avg Wage for 2023</t>
  </si>
  <si>
    <t>No of employee in 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</si>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</sst>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;;;"/>
    <numFmt numFmtId="166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6" borderId="0" xfId="0" applyFont="1" applyFill="1"/>
    <xf numFmtId="0" fontId="2" fillId="5" borderId="0" xfId="0" applyFont="1" applyFill="1" applyAlignment="1">
      <alignment horizontal="centerContinuous"/>
    </xf>
    <xf numFmtId="1" fontId="0" fillId="0" borderId="0" xfId="0" applyNumberFormat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9" fontId="0" fillId="0" borderId="0" xfId="0" applyNumberFormat="1"/>
    <xf numFmtId="165" fontId="0" fillId="0" borderId="0" xfId="0" applyNumberFormat="1"/>
    <xf numFmtId="0" fontId="4" fillId="0" borderId="0" xfId="0" applyFont="1" applyAlignment="1">
      <alignment vertical="center"/>
    </xf>
    <xf numFmtId="166" fontId="0" fillId="0" borderId="0" xfId="0" applyNumberForma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630710301940613"/>
          <c:y val="7.4963779527559074E-2"/>
          <c:w val="0.59531681771033795"/>
          <c:h val="0.9208769028871390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Wage for 2023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_-[$$-409]* #,##0.00_ ;_-[$$-409]* \-#,##0.00\ ;_-[$$-409]* "-"??_ ;_-@_ 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4-484A-AB2D-C5E7D432F07F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 wage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numFmt formatCode="\$\ 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_-[$$-409]* #,##0.00_ ;_-[$$-409]* \-#,##0.00\ ;_-[$$-409]* "-"??_ ;_-@_ </c:formatCode>
                <c:ptCount val="10"/>
                <c:pt idx="0">
                  <c:v>93586.333333333328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24-484A-AB2D-C5E7D432F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77276912"/>
        <c:axId val="874341664"/>
      </c:barChart>
      <c:catAx>
        <c:axId val="8772769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341664"/>
        <c:crosses val="autoZero"/>
        <c:auto val="1"/>
        <c:lblAlgn val="ctr"/>
        <c:lblOffset val="100"/>
        <c:noMultiLvlLbl val="0"/>
      </c:catAx>
      <c:valAx>
        <c:axId val="874341664"/>
        <c:scaling>
          <c:orientation val="minMax"/>
        </c:scaling>
        <c:delete val="0"/>
        <c:axPos val="t"/>
        <c:numFmt formatCode="\$\ #,##0,&quot;K&quot;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27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774711150796876E-2"/>
          <c:y val="1.9305920093321667E-2"/>
          <c:w val="0.84762202200686454"/>
          <c:h val="0.9806940563881128"/>
        </c:manualLayout>
      </c:layout>
      <c:doughnutChart>
        <c:varyColors val="1"/>
        <c:ser>
          <c:idx val="0"/>
          <c:order val="0"/>
          <c:tx>
            <c:strRef>
              <c:f>'Data Prep'!$I$17:$I$18</c:f>
              <c:strCache>
                <c:ptCount val="2"/>
                <c:pt idx="0">
                  <c:v>NO OF EMPLOYEES BY INDUSTRY(Clean)</c:v>
                </c:pt>
                <c:pt idx="1">
                  <c:v>No of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1E-40F7-BD9B-CFFE83A84E5B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1E-40F7-BD9B-CFFE83A84E5B}"/>
              </c:ext>
            </c:extLst>
          </c:dPt>
          <c:cat>
            <c:strRef>
              <c:f>'Data Prep'!$H$19:$H$20</c:f>
              <c:strCache>
                <c:ptCount val="2"/>
                <c:pt idx="0">
                  <c:v>Information</c:v>
                </c:pt>
                <c:pt idx="1">
                  <c:v>Others</c:v>
                </c:pt>
              </c:strCache>
            </c:strRef>
          </c:cat>
          <c:val>
            <c:numRef>
              <c:f>'Data Prep'!$I$19:$I$20</c:f>
              <c:numCache>
                <c:formatCode>#,##0</c:formatCode>
                <c:ptCount val="2"/>
                <c:pt idx="0">
                  <c:v>2677815</c:v>
                </c:pt>
                <c:pt idx="1">
                  <c:v>113971524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1E-40F7-BD9B-CFFE83A8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52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9352786495886"/>
          <c:y val="0.133534809218495"/>
          <c:w val="0.78588118801272866"/>
          <c:h val="0.71867080434873165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571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4127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\$\ #,##0.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'Data Prep'!$L$3:$L$6</c:f>
              <c:numCache>
                <c:formatCode>_-[$$-409]* #,##0.00_ ;_-[$$-409]* \-#,##0.00\ ;_-[$$-409]* "-"??_ ;_-@_ </c:formatCode>
                <c:ptCount val="4"/>
                <c:pt idx="0">
                  <c:v>72880.708333333328</c:v>
                </c:pt>
                <c:pt idx="1">
                  <c:v>79569.104166666672</c:v>
                </c:pt>
                <c:pt idx="2">
                  <c:v>83493.333333333328</c:v>
                </c:pt>
                <c:pt idx="3">
                  <c:v>93586.333333333328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B-43D2-9F6C-E7928F5014C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28248751"/>
        <c:axId val="1516118351"/>
      </c:lineChart>
      <c:valAx>
        <c:axId val="1516118351"/>
        <c:scaling>
          <c:orientation val="minMax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Avg</a:t>
                </a:r>
                <a:r>
                  <a:rPr lang="en-IN" sz="1400" baseline="0"/>
                  <a:t> Wage of Employees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2.4229723889898816E-2"/>
              <c:y val="0.18889157329112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,&quot;K&quot;" sourceLinked="0"/>
        <c:majorTickMark val="out"/>
        <c:minorTickMark val="none"/>
        <c:tickLblPos val="nextTo"/>
        <c:crossAx val="1228248751"/>
        <c:crosses val="max"/>
        <c:crossBetween val="between"/>
      </c:valAx>
      <c:catAx>
        <c:axId val="12282487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161183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Prep'!$M$2</c:f>
              <c:strCache>
                <c:ptCount val="1"/>
                <c:pt idx="0">
                  <c:v>No of Employee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B26-4DA4-8838-6E04DC60EAE6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26-4DA4-8838-6E04DC60EAE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26-4DA4-8838-6E04DC60EAE6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26-4DA4-8838-6E04DC60EAE6}"/>
                </c:ext>
              </c:extLst>
            </c:dLbl>
            <c:numFmt formatCode="\ 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2645456</c:v>
                </c:pt>
                <c:pt idx="1">
                  <c:v>2781425</c:v>
                </c:pt>
                <c:pt idx="2">
                  <c:v>2815141</c:v>
                </c:pt>
                <c:pt idx="3">
                  <c:v>2677815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26-4DA4-8838-6E04DC60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286345839"/>
        <c:axId val="10709030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Prep'!$K$2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2B26-4DA4-8838-6E04DC60EAE6}"/>
                  </c:ext>
                </c:extLst>
              </c15:ser>
            </c15:filteredBarSeries>
          </c:ext>
        </c:extLst>
      </c:barChart>
      <c:catAx>
        <c:axId val="12863458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903023"/>
        <c:crosses val="autoZero"/>
        <c:auto val="1"/>
        <c:lblAlgn val="ctr"/>
        <c:lblOffset val="100"/>
        <c:noMultiLvlLbl val="0"/>
      </c:catAx>
      <c:valAx>
        <c:axId val="1070903023"/>
        <c:scaling>
          <c:orientation val="minMax"/>
          <c:max val="30000000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No</a:t>
                </a:r>
                <a:r>
                  <a:rPr lang="en-IN" sz="1400" baseline="0"/>
                  <a:t> of Employees</a:t>
                </a:r>
                <a:endParaRPr lang="en-IN" sz="1400"/>
              </a:p>
            </c:rich>
          </c:tx>
          <c:layout>
            <c:manualLayout>
              <c:xMode val="edge"/>
              <c:yMode val="edge"/>
              <c:x val="1.5207742258403236E-2"/>
              <c:y val="0.18789971250988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&quot;K&quot;" sourceLinked="0"/>
        <c:majorTickMark val="out"/>
        <c:minorTickMark val="none"/>
        <c:tickLblPos val="nextTo"/>
        <c:crossAx val="12863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 w="0">
              <a:noFill/>
            </a:ln>
          </cx:spPr>
        </cx:plotSurface>
        <cx:series layoutId="regionMap" uniqueId="{2AFB577B-3D8A-48A6-932F-4D433B4F831B}">
          <cx:tx>
            <cx:txData>
              <cx:f>_xlchart.v5.2</cx:f>
              <cx:v>Per 1000capita population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1H1pc9u40u5fSeXzpQcgAAI4deatGpLaJe9xli8sx3ZIcAEXcP/1b8tLYvNoJr51fG+VNSlPyRKs
Jh524+mnG9C/b/p/3aR319WHPku1+ddN/+fHqK6Lf/3xh7mJ7rJrc5Spmyo3+Y/66CbP/sh//FA3
d3/cVted0uEfNsL0j5vouqrv+o//82/4a+Fdvs1vrmuV67PmrhrO70yT1uYfXjv40ofr20xpX5m6
Ujc1/vPj5V1/bT5+uNO1qofLobj78+OLt3z88Mf0D/3Hh35Iwa66uYWxBB9RhwgqMEb3D/zxQ5rr
8PFlS8ojQogtObfl/UM8ffbxdQbjf2vOvTHXt7fVnTFwMff//znsheXw2y8fP9zkja730xXCzP35
8ZNW9d3th4v6ur6Dy1Ym9x7e4OV78z9d3F/vHy8n/H/+PfkFzMDkN88wmU7X7176D0h219WQXuvb
p5l5A1TEkWQ2J0y+RIM7RxxhWxJJH9AgT5/5gMZrLDkMyK+RE0x2/rvE5K/0+vt1dv00PW8AiX3E
HYfaDpIPjgJT/9xRhHMkKAJXQY+OAtA9OOkDNK8w6DAyPwdOgPlr+y6B8fI0r65v86fZeQNkwFmk
YAxR+2AIw4gdMcoFcSbe8hpTDmPya+QEFO/kXYJydVdlua7fDhNKjxBnNvw3cRNuHzmO7UhHkIcI
xp4+9MFNXmHJYUh+DpwgcnX5LhE5qe7CXD/NzX/vJJQcSSIc4RDnYd4nKwu20RFjwAIIEIDncev3
hhzG42ncBI6T83cJx19Vcq3NmxIveiQgbCGC2QMgQKyeryfSPqJEYgagPES1iaO8xqLDyPwaOcHm
r/eJzeatkRFHVFDgu5wfXE+kOCICYYDuETn+0mN+b89hXJ7GTVDZXLxTj1Fjrt+SgNEjIL62LfAj
94Vpf+4wGGNYWiiTDnPucZsEsr+q3xp0GJefAyfA/PXtXQKz0rfq+k2BkUcSS8klelxZJksLMGMA
TSBHsgd/oi/95RUGHQbm58AJMKvjdwmMd52qH3ml1Vs6DT+yGXUcAOhgLMNYHjmY2wDeo1e9xOZ1
Nh2G5/nYCULeX+8SodXtdfSGiQuQZCIk4jYF99k/JhQAY3rkMEk4ZDYvYfmtIYcReRw2AWP1PjN8
L9f67qZWN81b5i34iHGGGSGPsQoWkeeLDKQvnAgIZ/aEjr3SmsO4vBg8Qcd7n/mLf5ded9fV3dN9
+99nMEQeISS4Yz/RrskywxkomcKhBAOv3j8mCL3GosPw/Bo5wcafvcswdpxXdfTBv07y+g2XGsqP
KEjJSODHzH6CD+jLANCewT1GO3j9eaL5WqsOY/Ry9ASn4/cZ4eaglKnbN4TIFkdMMoZtMsFGQLIp
OKG2IA80YaKUvcKSw7D8HDhBZP4+xcvdtTHXN1Fj7uraPN2+/31oo/YRcDDCmAMx68VyAykNgpUI
lqOHmDapvrzansPoTIZPMNq9T5K2uMur8E05NEiWFNZ88VQCmySegkDgo4RT9KjUTJznFQYdhufn
wAkwi/cJzE4ZkzeVeju/IaDEOBwEMvpYvASa/Nx99hoa56D7s0dK4Dx99mO57BUWHYbm17VMsNm9
zwLAKk2VztVbxjR0hCGxoVCX+Rm6nmMj5BGmIEcz8RjaJnTgNRYdxubXyAk2q/e56JxE6i2TTmBh
oCoTKh/VTYhWL3CBDAdJgOVvaNrvrDmMycOoCR4ny3dJn1d594acDNZ+xKnDOKU/qddzPCQ52qei
DkaPr09i2O+sOYzHw6gJHqv3ua4c33UfltdZYSL1lvkmVMwcwRwMvnAQGL6XCiAdBdnz4fWJRvNq
sw4jNBk+ger4fbrOBhK+5iYZnpbh/546E360b5SxBf2FwnP3EQzEZyjkQGr6sAzRp89+oACvsegw
QL9GTrDZfH2XYe1KAW1+a/EZck2JhDwc2rg4ciR4ELV/9Z49VwReY9FhbH6NnGBz9T5D3DZvlHnj
qg06kgLmXUw7NCSGwjQWUGh7JG4Tj3mVLYdheTZ0gsv2feKyu1b6DSVOyo4IFGsoe0r3J5mmI49s
7GAKhOFgMPutOYdheRw2gWT3PsXNi7wBcdO7rnLIaN6QpxFooEHQd2k/NcpOeTMCtwEJAMrQD9hM
eNrr7ToM0nT8BK0L710uOjt1E6nw+i0bnaCvhlMuuThcVANCwAmCavW+Zr1/THB6jUWHEfo1coLN
bvVOsYECm3nbGoEDAU5iaGx6lMrwy+RT0iMsQYOGIsFLmrZTr7Dl72D5OXSKy/vsEzi909oMaXv9
pmSN7uMXNAo8AoPQBBrOjwQRYt8U9eA3Eyn6tVYdBunl6AlOp++UHIC6uP9XFOrpZn6DfAfkGRvK
oD9VM/nSg0BWg/4nGzoGHpuh/yO8vcqowyjtVc+fVzQBaXfxLoPceQT7SD6szNvu36BQt7GFLZ90
52lnx147wAJaoqBd7f4BZOJ55vNaqw7D9HL0BKfzd7oYQXv6m3atQbl6X1bDEuo2948Jn8MIPIlC
/uqQSQK0+70ph3H5OXACye7yXbrO8d336tokb8ixwW1AzMEEZLWfktpzMQc2o0HKui/DHe6Jfo1F
h6H5NXKCzfH7zIKO79rrt+wcgOYbwhwK3O2xQWDCDjB2YN1hZN9dcA8dvP48oP3enr/D5eE6pqhc
vVOP6T6s7ypzNzzNzn9PCIC3QcMNkowcroFy6CEEtgAbVB9WGjmJZnud+fc2/R06v8ZOEVq/S4Q+
X0MVQYf1m269gcYo2FfDCQg3949Jlfph6w1swoW+nKf74kGcfp01h7F5PnaCzef3yaf3d+rurlc3
b1gNJfQIFB3CMX1ccf6DBThHGMFeNRB2XmLzOmsOY/N87ASb49279Jv9FX3Nq+Rpjt4grtmwYU3a
0M05EUGhzxPyG0QFcLf7B7z+cqn5vSl/D8vDRUxB+fo+Qbnv8/x/IIXCfloCbekMdLQnBJ7TNA6t
HYJRzGHTx1PAe4HQq+36G5wm46doee8SrUuQdeCMhLs3rCcQBnvSgS1DX/QDUKDZPAcKduYQSmCD
yN+UsF9l0mGMng2dwHP5PlW3kySFzR9veqIAuJEgUJh+7C+YKm4SStuw9CDEQay+f7wMdK+x6DA4
v0ZOsDnZvEvXeaiNvHlDO3ADAtU26PJ4mP7JQgR8+8gmsG8KOxNO/Vp7DqPzcvQEoQv/XSL0qb6O
nu7e/54b7LNRm3BYXX7twH0e1+63gnIoYdvORP78nR2HEXkYNUHi0/tUbT7fmfrDr/6Ih3X5DSCB
Xg5qM6i6PR5/MnEWgWCfIeRAEj2mqdNU57VmHUZoclUTqD6/T7ngszI3uTbqbaujDmzPYQSOsXla
U557DpQPoJkKVBx5eCPIq0z6G4h+Xc0UnvchSd/848lUzx3pxTv/bw/kkrDqg9bmgK/cPyaOBBoo
nD1A4JShw/XryYFZf2/WYZQmw19cyf+n07j+/qSunweZ+df19ez+BLRnh3X986v3lwuHsk2GPqaO
BwPgw9ytbv/8iAkU1Z4Buf8jL5LOJWx2VOpphXs25O7a1H9+tDCDtgRo4mU2EG7OPn7oIN7tf+8A
h6AO9MljAUQDTgP5+EHv05s/P9o2sAvYFgS75qE3GMpJ8uMHs29uAXPgxCNQ/AQC+sExvIJ/njl3
mqcDHBzzcy4en3/QTXaaK12b/cUAXSke3re3lELFHdI1CWVDBwlBIbOG12+uz0EI27/9/8DO/XSM
WWhfoCK2lumQNksrzQc31niXqMT6nOpRu0WnN7hu6Ccxosi1ZTWsk6yQixaPV8ZY2E8D3c2oQthH
I+3XNcr8OimtDUJN7johrhatNIHX1zibFXW96hqSubpk4XknLL0liblUhZijWi05ra31kETBGgVp
51sO9mppFTNuB/WswaG1DFpkZmFnlgPunW9CRpGbYs69VBa9K0RHlqpGhTvoji+JDvRMtmY8HftK
u8jJaz+P+mSeiOasDNvYG1Ftz5suTdzaxGJXN+FsNM6nUke+Lc1FmfdL6gTFbLRqtgkTNuubcDnG
ZFzKkBtXc7foSb7BNE7ncC9VHlJBOAsqnvgBb5Eb0Y6emLa7MVXhWkNBF1VcNIus6JpFZznfazZ8
FppWx13Iz2xaFSdtXQk3HfJZVybZ2cDqdCUMZ24eS+rmtWLnXRH7tOT1ZyOCH2XRtK6TyGzeE8dy
EU2LmWocr8ywn3SJWdqyGWYIG73sYzWP2645ZjTcZX3QrmJe+jh16DrP+x953iUnXWN9sRQ6Nbk9
nmesH7wmMeGFVtW85k7vRSUtdm0VYtcuUrqKNfrRwTVuVIRu4lo6xxVPIz/o48IPUV0vy3G8LHse
ekUd6UWR8/I0CxMFmfzP0wwP3MkOKKnTG9lxxP4kCoSgu3Gv2T2/kbOR0tgKjHOhy9hLUNAsGWnY
LOrTYRawNlgxXNQz+NwoS+NviGmfFVnuipTGaxbZ5qSVeeFbOea+0+WLLmnxGdc9883YktPSzR0Z
XuK84O44iHDNi/ZMJahdjFE8zNK+mdtYq0XX4OMUJ8WqoMyTVp2t+6H3wq7kC1GNuYtLrnxiFeO2
lR0GL5shy5jjPDOLaLD6mZM2ynPq9IYXyTVvR/PZ1GohR37Vpg07jwo8a8fum53p0G8N3KoydLzG
kPwkxsO5oaL2SJMPPg87+7JK89LVBJWuU2fy4p8n3EYQBV/OODQj7oMQFLOhx5pRUBiez3gBR06F
ASr0BS+Txo+Gmq/raJh1bUR2JMw8GbDPOozCk3TbJ0W7iQfrtC/abzWyLD9RRe+XAwndoqluWKMr
l6etXhKcVdtBNbab2DuFVTyPhR276f5HWIbKw+EwzkzR4XXcd8yrgsazmpic4jhfNZERa9V/DzVN
1mnRfjaJJZZxqk7LKEEuUjzyR5FdVVbgdmGvPtlFjjcwS3pr2WQhmpCv06rzSFj2p0wEVyHt7UVV
arV2Ctx5ie5aj6sRuyMvvnbIbNO00IusGa0FFVtTjLU/QIiflbKPvVYUXxUy4tTp6BpORcuWaCS3
2mm2XWXjJYfgNhCjFlmLS6/UcX41hN2WBsRnGeKzmlq1T0juNqIv5lFccI/EKPJomMvNMGRe06HE
V1FO3DSL6Dq28QrWoeMUjcrFA5M+qdkisrtVpriH29yZV0UbuCaWXzhrbvJRbZOIBNuCfspMri4Y
bVdJbZCXmjj0QpIsojw6r4UlvBG3tmd1sZyhJkTLTDaLmGrf1LraamQqP06t4zYyyk3ikW0KB39y
9HjS0K6cI5P0/tCXtpsa1c1lJJKlUqZ0ZcQzuJuHDRor27NVI/yiKJdlmtDjJvR5NXQbKxKwkrTg
0mNbDJtSIZcUdr7mTuGLLmxW1Mq9QIrOa1PUz0tuibUmiXJDXDTuyCi7EKJZFm0zrIch3LUtyxbg
6Le1k9huZbeW29hSeYFIbnRkzDJLK3utkJ/WNdrBfeUJlvi2PSbbklV+FKNi00AwsYtR77pu0PMB
43lQhuG8NGNy0g9nJMroadAo7emALXrFxlkzsGIB/fDF7v4H14VblE25HuDK3FAnxVJnTLuS1Tua
BoM/duIbsVU4R02VzHHhLMEJkmWjM18OzCysQFNXd3a/jKFv1WvjMFkTw7zODsmCjtT4w8hheUrC
bdTB6miL4rR2zE1TRd3yn8MAJi8DLwhY0OwCW5QIgVokNO9JyO6ehwE7bIMgbLl1HqcVc7sIO66t
S+lKHku/ZeNqlLQ6S0qxHvpO+BVvpDc2XmRxtQJnMTOUyGHTq5G5owb3ynR7FVam8DAs76s27G/H
ELELla2DCIJF028NC9yUlWuhLWdhVQWbZUVRr6268bKI1MelKL70kiZ+OfbNqmNwJ1vhoLyuHuyt
DFM1c/giOkE15zM7rDyAHG9z1cRubkw9y2xszSjRd05Amk0UNsKNbFy7eRG0mxGEB6+y9eCFeltG
fTnPq7R3aRTA3+9VPGPI9nXgSTv43mckXGaIZpvKUL/J+3QJ3ZFrlHJ7V7YQ+zurVR50hA/bAj7e
ZbVlzwZwrC0psPRqFCg3buoU1p6ULmqLZ37T19m8JknsEm2xTTmgqzaLvrWF+u5YoVzYbehJ5ISb
DFdu0YZ41rCBbQzvvKh2xrmWpZhxymxPKt2tKzN6cREX7ggOvHGkbbthS9q5CurOVbimu06TwhVD
hmaZHICXsSTcqBDgrfu4850+jSEAJAtTAaK26pZGFsmu7h3bhy5t7eVhl2xFmNzmHDuLcjhXlozm
lDPLQ8Qy53aMmm1aOpdEewHNsy3WYpGXRbZtRh6e3v9Y9m3z45/v2v3xn8/Wrv1NS4A8cyTgREo4
Zo9DpvX8pu1KbKxwrIJzE/TSl20oN4FTyM1Y22YJHXZXRZUtLWvsz1t2E49y2FE2x5ade0SN5TUK
yMLSaTKzUAos2O6Nr+zcnkeJ3W+zLqldazy3BhOv+9qxFkklziyWDl+FNrUH5wJF50XGtackUgta
t64qTTaDfZmtV7BKelJUrU911u/KHGIZ4dU4H1Wfbu2wkW7mdMECzPjuqA5vapaMs96Ms9qQXduf
6YCLbR84xnN0w12rpuicBWkFJBpAcyp0JaPAH/mIlx0Zaw+YoLNl3awGzzmNsz7z8yDlC86MX6rG
mv/zxNN9PvEr37ifeLrPbTAU8gi/PyP0+cTrMTEVjkJ+njpjPetj3B+XBUTPL7QZg1Pdy3GBaBT6
uWDzrq5daUWb3KhmWzBMvYFa8XmWH+uIWbOyTof5oBLHb5LiCgWIbdoytLyKtvLYqgsX1hXi5gKz
Y10hy1VRusHADFZBHqaegJDh2bnhy9xOISdgbbFJB5JcwpmyJ2kivlY6ytdjG0WetgO9dRLhCljO
L+owMP6I0nAOLHllURNAP8Q/UVk4n+vAJEEjO8Y2nM5lw56Qyd2ZVaoaacfOgSPCihkn9onCZ2ZE
zbqKWrSAz/zi2HHiOW3frFEz9pCuxK1XtpiushZCnSWZXiSmqYH79p03BBnQWlqGfsGLcqYTif06
xhsnlOMOSd24JMgqiNvaWYlCteukVjtexp/zBtFlbrZR1m4RL/K5KSK86myhXRE289rJ5EIa/n2I
MraEqDhecmncqidyVRC0GYVR27bNfFyIwa1QPM4LYIy+LbLexyIejlMKQS5RLdpYyswtNECGI3O6
LmstthnKlWuCrlkNeuhckRzHoYq+QMrNllp9bq2m2qqGzocmiXbcIaHfDBG9RHgoPJKMziYzBXGB
SEAgWYehar1YZZBf2UnrRm3XLex+Ti1Ue6XBlieLWLh1yb44HbhlB7nOrO80cysRUZfmJlx2mYP9
WDt4k69gY1vqhtKxlhaQplNMOzWzZFX5Vp1mu64aPDuKlG9yB7ZGpc25GtHcqgPulnXpHI95wP1Y
oWgrmfrSEANhw/QeyZPvdt/X1yKxPVWL0S1ZIJYZcMIOqPhp0JLb1nhDn2m3HoLU1xllLm4qurhf
gWikTwUEqG2OymNVWCdph8VJVVrVXERpPqO2P+rUHFPWrUpkOetcYi/nOV6noZczS7l2zK11ETkr
pKvwiiQZc51BDWeqjNaVE8WuGtDnrBb4U9fLVZJWxte9NUDWaWFvsJWZta0289oSehMLfloXnzI7
i0/KErIcu47mNpO9pw1EnjBbKLslG9NrNyvbZtNRJb0k7e44briPciecF6pC7mBnySVR60hZ0bYU
YT4vTKrc+6ciNAuexTckz/LV0AOLA5eCtNc2wL9lCfcMTDtN7S2wpdTtu/qCkCGbR0MXuLwOpTv0
IdrB5Ar3n70YgtnUiyVseECwnw4k1b1gM8lIhcZZY5K2PGcOkIM+k7FfsIavDSgqx7AonY8OhH5W
aXrCE+vCjgLm2qUpZmnXl4shKCMPxw4wCsjuesKqDYlpM1PBqZXpM2rH+pIp17Hr8QzZcbRUZJAg
NkT2JykM9RQcwOCKFulFbheXdSzYAhlYt+/jLKnqzFWp6VZRMAASYdOdiCS4bUV7jlIiL8NQz3OA
+bhNgti1cVzNAxBQPFgzxYwVeeHZregXwHCRD+pM40LinM5NZxKfW06wDHAReX3kjBDAg9pNOz6v
rEFsrFGI46DMw2WTlZlbOKWGDw71CWvIxhpUAKmTHF2mw+YrL8ZVHCfjpYPLdpaGKJqVvc08XZy1
umYgyOTRJzKW5TJR8Lmp1ceXWXDhyP270Wjt+kCkK0lNumqUtN0ygOiGeHjW4gztAolGP0NkGweO
cjtRgfLByGfj4NSLBjvZOiXw/DaimR8OKJ7Jht9keajPwwY5HrSShRtOrNQt8qWWpNvgPZ0JYzqA
ciO5X7R96TKgTOc1Hr0aNISFkX3tKgYrl9LNiiSQ0PV4BDavrHKepu1CA9lzM54Fx3aZS9dCDvMi
FNcLEVWZW9eWPjZ9ArpGZ12pNm9nOijQohowxDingTQDSEee22yj7UuEonLD8pa5QdCMXpDHbNY4
ka9IVLpj1jlu28hwHmglMrdzKrh1yrKeiaJJlqkMtRuF8ecoDjO37BHx08ZIV4dYuHkqIYc1wbaN
neEM5sFnJrnpWIovcqdOFiwn4VoV2pw4aeryvI69uiuzG0xPYMUNrq3cDH5Qg0eGuEtXSa4ICIrB
JqBZcqyEWudpk35KMfsOgg3elftndSk3MhzPyzIl6xTEzMtU18ksxJTOHXWVGcs+MciQ0yAi3Cuq
JJ0Lg7QboEwAhDI5Fzbv3SSH9JsmP4Kq++6UwjmLr2xihevIdOO8X9Yxyc+UdavqSHh1VYlNlLLQ
Dbkmi6FlwscoF5/omGYLUBHLmRWn+SLpIO+CZeDKMpnjRzWslUlIHD/QyCcRrL+9yQbXHjN1mQ52
4dW9jlch05+KMG8WDdJoXaDLllRAeXKivoo2W5bVrh7DfDuGTMzrvL7FJBabIbOrOa+H2h0TNQ9x
pI4R6ORnXVivmNU685BaGsJrMVwlAdx2QI6iqB6/lP0AN0/Saj9jWHsDRPEtfBFKsqT6a9Fn3KMO
50s7ZtuWFvkp7/PRtdo+PS1oddHUIpynsrTmOZPpbmzK1pUByJOt6oGTWWZYh038WSubzQRwKK8R
MltkukNwt7SRy2wcfckwL72ua/lpzArQHKpb0Cns4ygspN8rlbg6ica55KmzoC01Xq3wXIW1uFxq
4EbnwFZWlh7xVtDoUxzU1qwIl2lcV8ty6GKQwVi2cYoBaCDkT25j0WCZWcLMcRVWPolxe46LeYZY
PkO1ifxUR2p0syo47RkIp7TV6SoL29pvKAnWNMkqmCgVuhx3yoUSnQ1Rp2v9uuwuwjxNd7YY+gVp
h3WWpaV7T5sHdl2nRbWC5P1iDIbEGwYZL7Q12MdK+akcFkUT36Rxl85RKtDWLpE7Wq3wOx5EXp4b
L3SGYGt15XjctUnoyqIkbkspkFmoCC1HTL5yzZfYmK8cj/YSZUO/khhIQlLHjpco3h3juPw2glg8
QyRDbiu6c6ghSJg0eQrOUq1j1HTHadEb0JrIj7QMx1nS4+EzHfRJWEW2S4sSYhpNqvOkcuZSXmFp
9BcB2rlfpwy5PRyOtnSAuz+slI+1nNPnVYmbvBgqFUaPX4bz8+n/XOYZ/Lv/ppZfv9x/l86vZ7DH
8uFLeP7xXXBw1r6B1kzftLfm59/69Z0w+2rOzy+ImdSHHr6252+KR//44isrS1B9gbzzZ2rwH5Wl
5+e73NeVHgY81pUkdH9DfwqcpPSirCShGx++qgTyKw4bXOz74tVjWQmONWFQiBKcwtmzcK4ZhWLQ
Y1kJWsnhOK09TXGgDMT3o54u/AWAUEV7fP6irMT3reUv8jwJG2yghQZqXhLBIR1kksIMWV23miux
LknyGco+bl1FbGa05TWlzD0UxFfCHtRWWGZr1Gg2UQHRgw/2tRUTYNLlkC6CIt+F8dhuC/EtAl9f
ET82ifqkxsxtivTHMDRqCa522/NvdWXhDU251wytteSJsi8JgsS4EGRTIEgT2gEdN92noELJKtNJ
tS/5XEKzKTkbeLG1TL8eoMq1VqECAV5b3cLRgVwnnbighRi9qubET7IF6EViG1bcDaq2X7EiCeek
sQqXBbSehxWZWTnPvAKDuKUTbvw0dT5HMkYnuZ2BAkrSWRGH4zHjkEg4QecGBSVnpXbuuJNKoBXt
nYJ6z2ys2FbJul9RYT6V/RjOeWrus7QIUhFibSgdlk1Xf+0UsY5VU/ltZ0ceA2Ug0Lj/lFixVxC6
s2mTfSfS2efQyzAfh7MeVqYVbuqVIGkJalsy+kFux4tgEGtct2gOWl7uVoyvRFmkwKoC5OLipBtn
WtHYA2Vb+a2IXDIwtakKPoIOC7IROP64qRKypOlqqEO/B4Vl0bMliLxmRlQ0k0mhfBENoFPB2j80
Es14lwQu6fUxbRu86J3UgxLdN1qZT5BINLMmoAuTRtkCB+y21FnjmdQx66CIU1A6B+7KlmeLoUuc
VZ6c1gaE28Yh3QyP502Gy7XJZ0BRbBczES9SxTckmtl2izwJOuSM1y3UHij9QYjekKCrN9qqtnFv
yW3QiblzldQ6XIyy36W9xb0xjb6Dmt36lY3WtE3sdR0yyKPybK6Z6pcqv7PAPA/kcagt9pm1QHHz
VfOu89U4gM5ddz4GuryybbzpSqRXhofpLCaVBp4MAsTIDJkrYHxty291zmKQ6ezORWFwi0HoWUKJ
lHpJKBSUTgbl11jVXmHxM6ZB8mu7snZZyPBcOO03jaJ+mdJ6l4RjvgkgrSB5V68yK18xDkrXaDuz
YXBFngef8+GkCE145sRL0kofR1W+Bp5kLUpMoUImvjCLjJuhEn5r2cEqs4uzqmpBacq7dhvjH7Tq
011kNcGM6Qh5UFnJfaONW3BabRwMdWPwuN6PK7TJaNGsCllpv67V5+Z/2fuuLkt5bMlfxCyMcK+Y
4/OkqyyTL6yyIIcRAgS//gZkdZ2q6m+677zPi1IODglC2jsitgjgIRAekBQ0QHCxm6+W6dU+HuWn
cgb6GEZiyVzlVac+TvHBBv9qu8VFWWA+S9oVGHXzJy+S0V5oMDOWb91PkoR4tTU4vWRmlX2UkZ0N
I3muBanvpCPLBHDgBHM92AUt6RN/rnkKyizcOSUQW86HVM+9f/B1tzOh+FIHI9nD/ixTOolyDxzm
oxYkAat7LWE7pPMrFTTe9TUHlxE9qQkTlzPPQbJgfXcjevb7woLbgVHD6ldn8elhYqVJKull0nVF
bjf9o3CXH6Sws4jLMxCKfIhNlFHf/h4F5TFoLD91i7bIirkDeyu/4rqjrOThEYjxDAa9V3lUe4kf
Ns158Ze0mWaTNUNf7TX9ZOAC8qK38l7C2BiXKDd2BX/cI3DqtUx90UyJ0C1NgLfP6ZNqCJyDYuCZ
Hxh+tZ7KTu/CuqbgO8Q96adxN/jBV2BiSyocBpYb/tvOH1o/mfngHnvdwNcRbpUE7EH1wZjHgrc5
mcp9rYMOdlWUTsFKyZH7IFY6Zdyp0rEp7XQoOMtnq9rF3VKkWn5sF1AfWKi6VDIK4t7AVOuWS+/W
UyaaZcmt+ZtfBjwzvIgSFxCiJHOUzYF6DQzGDzH4Lzsdtmm/hB/kdxNPYs9rtRzh+2Yc+gDsvTdf
YupNGciar42JL3YR8isfAGdoR1uZPYJxKIYjrXDJzTiVCVFNfKylCxQHhvZusL4vsRvsqIFT1Rgb
5ub0nYdTDIQGMFhPvfI91tydNvRhUTHNbO2AK5vnC2MV5qRafiGB9WLZxdmZ+swp/QViCaDA2ho/
dGYAvBynymEFWEknzOvYhUsCLj6W41M31v5uMZ7KPeLzfBw6b2eqMUwiEz7Phd3vosZiWdjb7j1P
xfh+9qLiNDAdpj2coWyagzbpW2feFz2RVzvUdeq54FJIDwoQTk+fN2R5KDjozHjoLk7RY/hAvwSu
IJwfuCMbDHaFd4MtFw3xSlKUYXyKCJUJV0DATet7UFAAeQ47YEMk7lywkfpAlvYAtuNozaXMQOUv
WdePKqmrQaVxz/Rp1EsWgDi6ekHbZWMg3axthjMFDphvXGhsiZdojkRqjd2Lbc9OBhSoysPV5e5n
M2aD7WKEu2B59YL7phaHJ/7YiCtpZky+hd7B472jQ3uRQUnOnlJANtz+EvR4TXzTsPtJ6H1Qetel
jaeTa/UZHF1+rqksc5cexiIUSWBpJzdxLRKs7N0JUOGetEZhRW+sXeRMGQiSACsykK6gqR6pHYIw
BWnKra47h1oe4o5OiQHtlEcqjPfOQPeWsGga1w5GLmvh1lVYgKlsUrBZGAjRpMFERXdDS9yDerYA
8B0qD/zMTMt3RVhBcNEs3R5ilTGdKtMc1DBiyeUgywLn4hcdvHrG/DvSjgSPfte1FmBHX9iJGP3j
wBs/DyYwD7hKed9TmAEx9zOr25elsJ4jWpVHW0fgFKygTAA4iMvQz/sZ5GcGcsNOO9OFmIAceapY
IU+REGx41gsGQNm6h3KB6wKaVqmkLGc/K9qgzwp4qImC53EaVPTN1bOVje6x5FV32mq3HOnn7hS6
Qxraps5FPz6bsFhO0TCbpGvCCaMMUGbrBm7qV0DFJYYZCHvvlfFZQWMxGpDGHtjeVhxsbR98G2zw
lixicHLooz5zOUFS5I9fraXoMIeNZXOy5fq0hU0TQtvmJP1lOBS+BdLLaTNwFAJSgNjAFOWAOkGx
7nUfuSLpiPZEwkOsA9wHvwd4OLVLa84drb9o2OBJyRvr7SJNPSm8joFOm4KSkxl8oGYjpApe/6Jk
sCvK3j6VlnopuOY7NgiQnn7UnuCZXVgzl/utVLbRxV1Ga8c8DESIJ7rTlnOV9TO3FbdEEphcLY0P
gzOp05b0v3Iz4JAjLXM1FvRcRaYBPvzkFTY7d0XBjyPmk3qInNSvOUtrFpR549sAF2C/7hzSPmyX
O+ErCvuKl4dgKRrgymDrt8SbNBPJrRyUVZiXRfDBzEt9IiKqT2NbivoAIq4DLqDGRMGXwdqqIFNS
tdr3VoeOI5RVyZbtCW4vtwU0Set4s50PDqQUx8iRONXoWHO6ZQUAqqRbughCAjxWHnk17uJQiuQt
3Soc0jwsgS1A9phPZRc0sDORbLlb4sW0PSkXN4ZA4Ra4UPQsywSoPxzbkwf85OSvyVZUM/9ut32X
36o4oKmExAPsrLpu326Lv92W7V71rn/xXVrs3He10sup8hU5FQsJkmhhNVYptzpvCUCJ6txHP7qh
Zkk1Qe/DbdImvISP0tTdeDKjSSMYO4fCDsfTLYkVn1b+udnxeHmRVrti/ZV1EtM65ijez87qAU0M
/WlLojFUuR3034GnTna6AKDYV6DMLNgdp8KyfybRLVeTQYB4c0luLP1JV2F32pLQqTFdRgH48gkQ
Vzz0HWZ1QL2sw38a0OFaKFXuDVkGmRS9eorDad5tjeP6snudqVIN/Bf6l6UXySAAptqNhEG+zh7B
OkWo9de2nDNHrUi28qjL9xRSkd32ULZnsT2okXtyF9Thc+8xKZKCYcrpgngXUhDV2yj9a/z20wSf
qmcmvTWEMbysMT66Q1cv6TaQDWYNkZC56w8KBgGUfbghWMd/v18xZFAikWyojnAn3m7B9l9u/y+h
7nK6/eeYtutdpKqjnEfAyoplle19a0QEDsvU5BBq59GBRxwSSGV8V8H29uIRz4B86ssyBakc5Fqz
3Tw3L1YNeRkDMwFEcjFJHOnvNp5K1PeJEdP8UXGOCTYCLVLXYFi4ir1MzZrf3RITKycNHXru/TmJ
iRjyYIl5opqDHTYGMh7/aayiKhviu87qrm5ZPKgAvptVYaEnw6lkDk0sNziSnjw1unnuyA4r5gBf
bHGTkMN4dyTfLXF9Z8Y7VtdfQSa/t0tnTITF4flN9IO037OKA2mH0KMc649uWAQp8/AKOJJdVVWL
Q0PMo61Sv+nYbjLyQqHBSyQQMZgW3gfwMkWiYL0nsHZ2Q6gp7pfPdyXkr1Mxw/QJx3esddtzqfSd
9qboUIrqpXPmMFsNVZtwJ7UBux0dG+srdI7HIQrrPdQzkK2Yh1hG75gn7RRAxDn6YgEnyGcpD/MA
WM6H0Gmao/HUE3In1FfjPkbLU4ttundFZdVJJ/ml8s0XOCQypZZ1tYaSJy6RUMAReOtR1AGJkFD1
FWEJzMHCE1PPrPTva/EwR/xbMQPgbOcKE6goP/cDjBVrtk1qD9Bi+CZKTTgefNY+ReoYr64e+O3U
iYIGt0s/cChwMLK8JSFS5MUk74amg5aKjXe2eV+EoU50GdzNMDIAkuOVcGaQtNBGwWbOwrZ9iaC4
dLyCJzaDXRVxelx0IzOTasI/9/74rg+i1xE3YQHlkEDFhoEY+M9K8FMk7adO6A7ogpe3avnKXfjU
I4vrhE39IwF9yoKgwv8FPgdCnveD8TIzui9zUTRgY3swif53pTyVDV53HNwqTOZ+eJDtmFfNDtLk
swYyixf+R081FFc6rrK2h9bQ+JeOibz3149QVyR1OhrmzA9xI+3+SbZWkMwAyZcyBeb+ZXH5E4tn
LzU8uBMzGcAz1pewMNAbzyct5zMnw46vUO5IzNcaqtBKqpdFhc/ciT/FwVCkLt6jpVn8o+3xBnqw
6EG0cl/b4jrxaUpgk+5VMHxsGvmEq0ycMZ6hamPRvq7geBEhIPetl2y2iwRIyZDIBmsbxIkgoFf5
54MRBIYjz+2DMy7Aa8Yg3NFJJR4ZZ6g+fMgJZfxATf9xmYtT6BdzWvT9R1VWEEf2/KhdaEgk1HPp
ooD5asPHs0s7uq8XC+IIHmeF02ApOA5wekIIKXZFFMC57cbPtjtg8rOG3HdjAxsc00EwOD0Unvph
6KMoLays4kqAZIKtbAl6DmrnXR9B/hV1k4DMTmbMVVHqqVHh58MOdjJNlRyn89CDP4p0eZj9rkp6
ok2qJrvbR6OTDqwGsO3TdAzajwiPbdN2jPPGcb7rOe6zqhmvLUysZLGLPhEiFunQxmFajl02kWoG
jv4E4fl8HuQIBeG497gBRiSr+GDzoE5CUONs6qyL7UJYZ9dVUk42ewBlNqexAsHnh09xpUTajO6Y
YVOIhAgT7tgc/IBlUebeMHYp3tHQLZ2Tke/nnj7CL14uDqGXJpawrIPhhzfEXRp3ACSU99n4yt4v
yv5UU9bky0LOQ+g6KeusxERVj1H+jQgV5gtbTB6VU8Z5mxpSJ9SL7iBwTkwh8SIvgbsjDJJLhnO3
dm0lYVG/UDo/9DXQWMm9cW9r4pxgwL7HqtFjSAEInOtLX0J9YYUTRAz2U8wgOrK9+g6aKpkuYHqv
YAbuEa9AMTl3NKGQCyg9HkY+lkdZARbQ0gMDGf1gTJgcboif9hYdMhZSkYKPyiu//dgDsb5gWsuo
wdP0S/UDsMe8U6bNPAJxpF0UkOF3wwnqtR+VmFLtFVg+pfpeAUVJuukHlCRNhjiCyBY6L4l4pNXI
Mz4GIoGW9qLVcE868Q1LzKXHRLaTsAMDqj8OY/QdS/qYemau0tgnJ1DDIJ2/cT+AknkZpkswYW1k
sMlAD6VuH/VAr3asJzBlsaThReqD3OIGgBerwDAuCrAkOEVZQMIUPzjjAIIUmrcMVi2UXPbkYhqM
KOxR60s4KD9r58hL7WDAfECfFPflNagn6PllUKTDMIGew4IowgcBxzrVUC1lFpm8bCS5Gu6awqQg
QV+VCWvYmcO0b6DDsZfvKsIrL514FzdySjxH+2mES2v0CDIS+Hk69cOpa6pPEIrUKWTLcQeueZzq
e2/p58fCL4KklHTJPcgjcmjPooR499AO0GTsQvzDrkwaG5T/6AZPPbTJYNA5O3T+wfO66WIF0Zcq
9u8seGHQHck2qcm7mi8UXgMPAZZiQiuHcdWzpINqDxMtWOpKc53Lkdx5GNV0mfYLm+YL8SYfy5c7
7CrEnAiVmV6cKWaJ1ArAVDoCjOTSlB8oVKC6J2cA3mkJ7S/293oqMfSFs/NEuPPD6SuHuqsZ7vo6
8pMRTAJY7Qrq2cGFzxQPUGgsQOACN6kjvaeFRR/mcQ+G3j4BJquT0Y7b1IbWI6MqeKTUfajkPGSC
fODAt5N+9S22JBwRe8Hr4uDU7TuCiW0Czzc3kJu4QLwADrVD2YC79+meqSKHgg2Lf/kD4RjtuZiI
vQ8Ld0x6RHBgMjQHyxN3WOZSXg3xlSKUJxGmfmbjF6rPhdv5uYZJlIRt4aeF570oTVCYwbqH/HNc
jIg5CKk6YFPJT4tjvsBuyp1SvNp8SiYuoseCNZk3wm5R9NETuB5oRb+ZCoEdpblYMiK5DBfYx+Sz
78/tSddtAEf5uNhwr6gW3wcSPkFAPya615nvsS+tS74sQDyyVlsacxFczQGjLoqsO5eOLNdN0aVm
aMoUzwTTMK8lAAJY79YQ4HFCa2WVTTrN0BoAMn3yOoi/VQd5pPRy7cTHImimnStYt1uWFUqaoOd3
3CYfwr4FmOkdA09KQB7DeTZ1cKoCyGucqstlxKykkXGQ9bRp77XgO5sjJAjegE7CUcBCUby7VEGc
cFu2CN6p+h31P9cQNGW2/bWDegHy6yaRbYWAocAxeWvHn6e2zhkrYbWlQJ2WFK+4hGAWgPngzJew
u04LQItYNe+kCBX8qxlKWcfrT3oWUJC1JZTLW9nuSg2oCa7Xe9EHGvjHiiNIyobTVr4ltK0wXfiY
6a06RICJ0+4rZ4LUEcB/Nq9nsGz8AN18tgjjraLspNYfqk39CE7E7GDw4BfWqlsCQRyEImHE0mb9
UWZ80R9GoqAwZHdskZ8iQBl5K+LhFCFWAz88jKda142T1tHiQ1sHNX3YcGhGdFlOpwGsw2laE1zA
ZXHKer/V28En5pL5SCFkPXmDmYDkwBAEd+1kU9mok+n6AYQbmJGtGAY6Tq2mDVawrDvRFeSo7E62
hxbmTNlRdgTd1Se0XqYsXOERiKvghAv790Rom2aLuziJtTr2ZPXkTeE9OVrAUqPinT9BX+GbYjpt
SdfWBvJPjn8LGr9idZwZ0xOgLSRb7lbX2NODnghos9ABKL964GUxjwj6cGLxVr5V1qqC2lQ4B5tN
eLRQwSoetAfLh3O0GMgrU2gcpkz5bEgQS6JPYoWzujpyk6JjDFAb8918ALtlMRwXWGF/arulP205
sha33NqjcyMNzXlIsl4TBbHCQ+SFiHfSw4iBPzCI0V0H/2KgCJQGlnuSgetCkILcyLryGIL5HPvI
ORV8IjLxp9jahVBKbXWsxMy55RxD3MQeAgCc9fDd8TyT134Ha8KqnBMpRufIuy9bYasmutZHjiem
V/nLlqhfub+KMHj7nLeIE9quz2qMhyGbOT3+YcQWem/JVj1rXRxN8zj0iy8TuAl83wp2dUiFolgv
drtiDiMhhVjUgdYa10jmxTkFa7IVtyToNMs66CBarMRS4DGF9dvv/3YR603CV0RCmczrdWwtMwYC
LWAyVxMCBYvoHenUfTxCjjpUEK34iDDoIJ8s4awsYScgSVZBwgwcrzkMwHF4xSEqE0+15LrI2IFN
D0jbGoFm94W+4MukLDUR+8yN+AIbKBUeVLFQRwaZ09DvPlRFjcYo4XOdVg2CihZuD2B6BqhNOG6X
qZszzHz4EhbIw5FCc+4AqNh5MzlreDTQJvl7PuJ0yqqyH3Zm4G/ul4JQGCclxMIQ9pbkqKjz0jjj
d0vgPwjGqE9KZuEuhGECphQjdwxPJeJrMKnaz5blsKQL1M94v/8vGnkLR/76e8D577HF7ira+L9L
Rv6K4b6FMW/H/VSOBMH/wReg8NqDNXABof6KSXbwjVsSkzDGl9XcGGE9iDv+qR3BtrUQdIT4oNrP
L+D+FI6s8cieu+7H5bwJTsL/F+EI9sX7QzeC3Yqwi4SNedFzQ3wwFJ/e+1P6DlZR1Q5enu+d19z5
te29mE6AAKoWMCRj4L5MpHMzCTZtv7XaEaKPt1ZX1d5bqxD8Z+s/HXvr/E/HOvFnWsJ4Kce2O28J
aIyuhTf4r3JsZvA3a/JXHXQd7b86QtUS1Noc8AKpyy0RoL9/K1IirXPDwQTF3oeyFfLiIco0tdZi
N9d2Pk1VuHeDjnxwQ/2N13q6Lw2M3qoCQqXYjgN8fvVbeJWwjD4gVmrnxwzTYGKHC0FQ9lIgUrAr
zlsO8S3FuS7KQCW3Mi8cD2A5S/hslzkJC3CfymMl+PXFORvEVXc7SJCc81auguHeagr7S8spO2yh
SmypmotYk6owiMG2W4RprDFMt4atuCUBVc2Ftxwg85ZtEaSGAKGtTRhj5WVlWA56aAS4sURX1qtx
V7ZFdK3W3GKMSVTsN1nr7Jve69/Hdmc9aNHwPbeqBpzj2FzHNSksjiTs5sRv6wniWQQLtkC0AplB
5hbvPa2vTqmXa9la5BnTZ5+7Y1HC6VT+M5SJ013Z9i+dhB9nV7Y/PnEsWCdg0KCk+6cBfiZWBz4i
DAHAxFa3Jeu7ksSUYelc+wWLWz79p4O2Ewl/PHiqaY4TAsmhGqYDWMqI/55sdS14298atjrQDS8/
n3nkXWc2HghktfcKLslzUVj+vicIoFckqJ5NPzvJOPVQY7iT3ndce2eEoAynNpzGQwTE6+obFuQw
5pon18At9S1efeACix/E/uO5rTs7a6CjhxfTs/dbTvzK9ZNF3+puOWw44iL+tgpyR2AJcEIsMAg/
GqBsX8tTPfr7UsblYXTgSgGmwmrXT9VzaHh9WNTYHUpjR0/tShCPlmTfKoNIpa6Sr7oA7VsRi975
GrqQ0uMEquK52DUDIiJkWyA+Hfuc+AkGPeIFhNtcq7lqwHOr5jqvSRfCsQSajdjatUFFc+XgvUGL
VWk/gfrpazggAqsQry6TU5W2kMGe1mINlwCyzXCxYL42r3g98Q/9KkLPrxCrc3S8RUKSob0uIZw4
Z4Z4sRK7IjQ69yb44lvlWzvrnS8BcKZDCOVp3lQWdEQg26K9b31FDLm542HhXaWJ04iFYkEs+ASS
paPlFoaDAEEHqt+k9Pn8EC8+4Oc1qUmGI+jvNSXc+KZTy74g6GpAnMFwm/ciLOljAxVY4s5KfqVT
CanJYD74vbqGdbfn6zyyJZj1irO/ziNbUW6Tya2MB3hfLDW8UYgWLho6+7tKEUQehf7yEbHiINjd
4Bvkt88EYpgPMoqn3PYLdgFsIu9oDN381nWslwsjsvnw21L4T7JE58+wP3wHzEY4FVxksn7uAAvN
uvr8tttF6Eg6VEEVfecBFUcaczCSCP9tT5tPoLmL8pb9u/x319/K/5b9+9h+XnhqaUNy4i32y9CV
T50/m3tJKXtpprSQvYRAfy5ysT7mLXGChWAOAxNQA9HaqqTbVAj1XrtE6xHGgrO+9bsd9uuIW73v
LiUCQf53v9HV6q6rp/p5RjwEII1meqSuUpcCkT/QBOn2c8nh2xjoWmRsUagTCwkGImo/j2dNS8D7
skHwD22iQyB4/96y5FEynkAE8WzKpX6wAu0/yWq4K+dw+Dj7fnVYgoDkTqiHj/WIkBCp+upe+oi2
AurspI5yJBjgGTGuRT+n0rbNZayj+Vny7gGRXdVrH5kqt+VSHDvq1x+WAazLWj/ELNzNmrn7QvLq
1dH3kEaFH4u5tg4jIqbyrRp401Gzlr6UIMPOmizYtWMq6avnsuy/jL7oz4AgjL4wxDZYLvEiKC6x
yfza/tvow54hUR/YAf3GHEBRFFjAA7P58krsJQDgsQpQWnikwxJhKW/mV8SWBqlV6v4CTM57qkrr
w4wXdudMDctmUfCL8mx+kWCV33JbnRXJB14viDz+s37ra4bA9MnW79bMgu4BlAnu+D+cbquze7YH
6PAY+qTB/ieARW0t/QviWlkum6X8qAN2H64vt1/4D11A7A9bVxcbg7x1HRf3t65NKMJvjeU9sFY6
H4ICe50g2KPKVKVLUiUWsZYWkWzDdMQruZsYAcCy5mxBQKmUQ/Uz92fr3/0sQ3eGA5DYjr21NlHv
nFw1kDSqY/tizcvvSdw6R+YFCgKlP+pvfTnCbi5bMfCbizayOFAOMXJy63I7dqvzm/renYQ5bIdu
jVv934fJ2H4CtgrtUMMRcCXmd1g8Gbg5R32EYg8Au46mL4Bt7haOnTUSBp0VpdZAgRO1ifZj9eRQ
qSCHrF8cZti9W9nuy6/SEpceUP/uxR0RkuespbVtK7lYqW49/1fHLesv/DrL7fegz3z79V9tt99b
226lX1fm1yI8QiE8JKCHq7uoLUlqfLfJZIidara6LXdL+NZQCpICifvZ7586V6Yo/sueB+v+T7+J
2wl8J8jaSei6PvbiAmLy14vcDjNiJi0v+maVCFSyEt/p3HzzPxoHglHXercVOD9Mfmu9a2nQPNP5
8yjDc9Gz8i4IFOyJX8W2sGFPsAlBUGtrTEP1GJdzBp7m4C+de/GIKA99a7sXf80h5u1nbqu7tWKH
Amt/67flJjo9OTX2+pjCGNYrQcir7lR/z5fyZ7I1NNCdwp34V93WZcH0DDYUDa0vDJid9TjE3v48
zdZ76xhzhB7+59lyi8C/BYpv99jDR6JjL3CwzSYiGf6cLA2iO91KeQjHYvYqIoseo5CxOxD3iOJd
Z02YXV+H2oseYV7Su+5XfYT6/lf9uNApbTp33vobKLZ+67/Ve2X4VRSfqYqfYi0WhDJG0rkUv2aG
t9xaZy9Q8wAOJJD79kBWtvd4a96S7Y3ecltHWCAQIXoQtCRb5dvJIwdce7dUNrYaguOBzU7AjYxx
fe5Wx0M2nr2HvINmW9GuI/GoHWBRa2OzJl5Rtgk1sjlT/3XRiGMvsL+D6HR/P7kT4ssol187PCKE
NZpXCVckv/UI/G+FD5IiCo4I2cCGV06AgXcrt95/sbiCdR+FZtuGbNteDG8KZCfwD92YYPsC+PR/
PkUo6qhlm8r75te6THtKncvwKwl6iru4lTW2KcDqB45U0/50q+pqvF6Cjh44KJ9cLYq9YTjkP8yr
+jsyD+TqrslWTxkReTxjm4C/GrZWAyRWK5fmesC+TEfsfhOKq92MLKOu/NgZ6hz9xu/vezP0996a
W+sbEsyHt76cEQ4GjJ9HAsHB4jbxQxgiBGJqvRePz9HD2tZht5RbW7+WCJneNbhneeNa3bHH1l3n
LQdy62cOypufuVvrLVdOITtzF9r4//yGRf82i/kugoCAhSPaB1PZtrHLb+aIDqjNZvBU+GhvnTlO
GGCroaWDz2LDcUEYkTxvRUSgO4hSZkvWLEDOQZ6j+a+OLKqw/9pb962TWTttPW/dt1Nuxe2UUYt9
FlyIsCjT85US7OuT6EIM1/a81SyTN1/5Vh22IGDBtZtE4BV0k1s7cKwBvLzg+8Wh2E1ga/55Fgd+
daKU9POmhJgkgkR52zEAO0V1EuEM2DxgS3pLFGdIPbeCPRF1+a3zrdu8tlT44u3ZEjm+/IXTbVVv
WWz4g4k19Ipd0YsGHGM971pYMeDixuZuq9sSBGBQA4Eb+kRTeGntWR2DSlc/624dq1j/PMNWF7d+
/N/2mfD+bQR4URgF2IUa33sFHkjWfSh+GwFVWBWCzbb6hliXpSd52MY7hX3I7kTUPUAcPB630ltV
6BSQ6tbDnJUIL0vFW3ntvbUzhKWcplBhqwYwfR7I/3E/x81vp9katr4gWUmmEZMCsTQURKxZrE++
Wz81rXIAMl8QABLib+k9GGwl9DoVbZkKXdvPdgWZQ91YxV3X2uzo0hpyzwD7jXFYTbkzMfXsyZql
c1+Vr+sZKx7a6xlJUSII2KvUnliQAm8RycS29wjtnD/SURaIJg+nkyOC4mHrIVSAaEnGWKK3+Wqd
nwwZ7Eu4TVpTNyPmyyvFbvjVcuvYuIPIPCjT0nry+sfYNImAfvGZdHH17E6Dm1HE6O+2ul89tOl4
5pjiqVsBBH+pEMxbFNhBYi1udVSEcofoOaj6N8ih/FWu4ao/bh23OisGT7Q4rH/cGm7nwt5KmPBr
8AnY/0afSIeQeh3V2G7LABBZc6GL7VVav/bPTlfmf9VvPbbG9cit6+0gfz1SrUf+Ou3WY6vfurnU
vJ12q/rr8D9P28fNfzHa8KXJv9ciP7ax5f3q/2OAetFfox1bnTA/Bin9hfc818AuvMRS0NI5zWCy
bY24rSXRGJtr9LpV0LpF121NmaUH7R2kk2/9t7rtyIUu5jp+xUBaz7quUm/n+vP8bz9KWfgDcdxX
RIn1j9hwp38cw6fKJt3Dm+W3mn9wwW81ZST5Q8suZHBTg1no8X8oO6/ltrGu2z4RqpDDLXMUJVL5
BtWyZeSc8fT/wKbbtNXf6a5zg8IOoCWLAPZea86xIlQ3F0dqPaT6mb72XMe4pKMZ7s1CLWZitFd6
4zJdoLt8DUQXEVcu6EY4bFW6FitUyYHcxxsi24imlxTNQo0VtJxTMN13/x4VkffbqIi8i1F5mvzl
WiWSSUQlXbId8/6HS37q3pcBk4iD5LXfxzxStqIlBhs7RuCtlj8SEJX3sayOi57qIPwmSZY2iNpB
HU6rmrCtcFarg3ECe9XsrcrIlzisvPfKwieN9f91HN2F5xXZ2u0bFDd56V/aQvMvStQDSqylk+jq
gz5jkZX7i84IecQ1nbp06iZd+RKEGEPJnFOBExfVAGe54Xkzoikx/Mi/B/rI0RG3Ipaept36xYc0
NSq22wCxwnGmyRKLjcDVx31bFkQ3ItbkIWZ7WTK/1YPVvw5tlq4sxRjWZp4Pr26TncxJKxr5/n/c
BxY5nD+WZNQjAtcoo3+xSNto5pcYWNO5dilDRvvoSbFr+PR7NKem3htH1mkPmZG4+dyq8UUCTtiP
odxeCNtWG2Sh3Vw0xaHNHyH8FWfRQBbYLHTLclei6SupgXHXeBCtxk3bSxu4P6K4aPZqK+V3xFb1
a5xrGKRl1nXSXsSwrrGqGKLrym/jCP3L3/M0EcVysBkWDpaUeCcWYYnDfifKY3kh1l3Zn01ncGAH
WvmKtJdx1OLsIoL74pBHyb3XlvmdaLn8CZaxZqFsEdmAsDRv8zMFnWfLAnWnh6hNxVli9vZjMZQH
BArDu+jXhwjKY03OF5HW136tgxQ6hEE57xQcnf+xksOw+o+/qWnppgatFzO4Tnzzzxe5XagVzkUz
+6gGEHup65bbOmnuwn5AJd2nfn9EV9EfxVkWpdXWLMHxaHJl7MTkqZl0boiiWzsjS7GOThYkm9xx
/F0tIQG2wtFcWhDJLqyjHKTTQfKXlfT7qMkr3q+xTbI3Ur9bwxDOUtm4Q7yZHwnip0S47IG8Ei+k
YgRBPDPjIb1PJ1uHNa6bxFVnPjym4FNNg3qRwpHCZcBC63Yw/aA62NPh1tdCUJQVxJkwlJWlw9u9
PmetuU3dcpOovfaihX62GHLd2BqxpL3Upn1wVSc/N/HQncPa3fMIjJ5z62RZoB35UaKDOBMHlHJD
NQvbGtc0Og3RV8IQxj3syevrlo7E02OcV+76tgkU+8ZbU2z6xJ7w11zRJWaYAI2h0tbbKveG/e0w
tlAukzjZJEmtoqXzcixtv6Zc25ZPwsp0x60RQhYeTfyLaVIctaklusAHF3u57o+ixTPmZ3+bycFq
COVufusTU8jhvCvNUK07YrzlR6jJsAnr3txqqcn2Kx+8t0RLJ5liMOyzIUlflBIm69SfIbzeDtjK
lkTm/DcNn/kMSpZz0pPUfFD0+smc+kHwka10ehcqBj64TB38EfN7AYBi3/Yd1F4tC57qbCUCT3ql
iIaIH+m4CaYR0YinaV772zQvWBWh4y//fXOkyX+C6ib4Gs9G+AnUkrBkmOzTLffb2rjXujR30lH7
SHzuF0uX7YM4SHhxVtAJ0Iz96tP9emjxoIIGEJ1pHMsH7jzj1wzR/aUp5hvykMJv5VeyivriS+Ow
C1uHwOh0GAx5TmHG/u7WZQYVQKxCTTeFmunXab5mRisT0uxc9GldpCyMwgG96tj9HOJHslX6wnks
TElemlpORndq5qNebqIacbZohkNKPjDL65loNrahnFpZP4oWgJbs0QOBOF0oDonZbtwwtO49J/gW
ykm6T0yCzo3e46yYlqzDtP780idPfdGf8259kkHm+ppr+3Jdo9nDHoFWhDfJe2uiJHqu2lZaKqrP
K2Xw3KM5yu0iNiL5TR6xKSqN+f3PqZHF20efphpF2yI17juQzL5F5qX17+zpUMCIOQBOmvtB7N9h
PYajIkZFu7P7O9b6+lYqkZbhHmaO0xr+XTk5/DR/SJe/XVdIqrWOJ7pF4fsxqtr6fQRe/Yx9Idzr
CYEb0SzzTl9bkZ8uRbNSgZNqNhSH6+QYPIwat+VeND2peLUMvzmZXqk8+1E1tzXjs3EbkomGZlxQ
xAfH3FRexVtMdJGb27O9CU5W5lgHL9LP+pCR5xTrcSUZ5VmuEBG8LdRvq3IxqsJ7WH1ZrkOEyLa9
AtvDGV2ePnUzhLsi0Ld+jxkQJyQp96Haa9PBS/KKhCFnYxZlPO2cxa1LnIlpYoZoigNk1gpuAQQJ
su4wUL3GXquupS2zLAhezQw+PVCF8Rh1nvvsDCffaoNXGdHyfnRTtE9TU3USfUGx2WQrmlmd7ttU
cc9hGb6BCf8rmrw8nun2O4faT081cMgybod30R9M/Soev//VbxFT3wVgEWYiHdqbTrQUTZETFdlQ
MXBLm976mrHe5CPYyErWjq6MJ4WXn0zSm+bt4PxqArVEdlfoWIOnPuwSCDTEaVmo4XEMti6ooGPo
hMXSQ/e/1EaE/z27MLwJXfHGvnGcB77p7lviy09543KzB8WbHkn6OlTjegVVMn8rVP0Y8Ga/gFhy
rpeP07QvlyeNtBD9LJX0pRGEh6Cwpd/kD1qWh7MwsTQAzcgfWAkop2pU+DvQGlIL3OjIKhHQdnSy
mqegR24KOoBlgk+yEdOnVC7bkASW6MMuQAbDenKa7I9pqfEKdgu5pZ9LzoM+nEeCe9lccVK44qoW
rCC/+xcZD8U0WEzaB7c1T//+hqB+w5dFF5AdMDqOKSvU7ADx9yW2aSUSQs+0zd9zV2/nCeuvvdwG
gMwxUnK8npuuAZbUymVwkLAuDDF0nSCGrocSPnTYBVgWK79Yt0kaX9MJ+dS0+W4uxZbLzcx8ncEZ
WYoNmdlmP0fDNskeHG5VoV8QegZx1lTNU2k1wfbWf5NCYAG4Dor5QhNxm+bI3VM4VudMTcEyA92J
wh6HfTK+qkrMPRUkEhGOcnh10DfPHGK8d5HTXadJo9VSXUBS52LBw+pCXrkGtr9bhPy2EvoSbb9N
/rKc+tK8fTLvqeAaYb99qNq3hxpo2gnk3p3ISyZB96BIUfeil0ax1MO4PjhS5BwAQ/tLSQqT10or
74KKNE0jAsRUivXOLu/SmZLXxUk3WPt2qrzjrT28AttONtVQkvWZmmKaipTpkCsIazNgHYS1++T+
9l32huSpzXt5d/0ygzbAKwY3ACMCX3dxgNHITtnMnpouk9Hf/t1/mys+83rTSEZ2/Txs4AGIC7/E
lhpHZyLRChYJw1nmjhGexUFNgvcROsZetFyQoGAdXkVDXONjONhqNcSKW9+Xz+nTSP6PJZahfl1i
qYgJHep4ITLSpiD0l11L1EdV4vpZ/l77arIjCu0fY93xjn0F3T5i87EwKiOFoTR1/q9hMVDnxltV
6XDZp41m7Zwa02vPohGV4ElV1/bXoin1jXKU3f583eRGkfwJPsA7tKVtUEsE35jb90a3CB3w81qR
Z4uuHMxNETYvAVufZQYBYVGPo3My9E6xiJZrU+WOcCf6zCk+QI0D8kQuEIapNU7OQLR2aJu6NucJ
COoNcLvr6A+2D69x+oETlcgD9jIfDxd7bRf34QOpapgRXncRM0o9Jg2XxtQ3mC4oLNPedVOgRzQV
DSRNEQXdOtbHFJh/v6hZLd2Z+TDcjUVNVF3x5W7pNbgxfLtJzYUYqiT53cltfTNAVoQA6vmbbEjb
hdf3yhloUzsxjrHQRLiO++ksnPoy11aPkli2WzgZeUcGpNJj/97wVdIm06EqyBKKfjZ996I1BvKS
PLazt83Iuod89yYeHVXmjas2lyA8lZ23b0DZbf3UfajjvjoKyVqtptHWd0p3Zk6PdHGQEvchAq11
FK3bDCF5E1f9+gwxI/D6AdMjyp7bc1E87FSl8o+1+/1Lt2hareofCVWJxu2RKZ6PYsxtvt8eluKs
0I9tZZfm3fSyyu0wOmhkXHfsGxHDhEZ3lBVgUZ4d98T7wGb2shE+YzVFYV4X2V9FUt870JB/mPVH
mw6YXCUlX2YoCL9XtfKemk765kUm/lPi3btcZUOtSpp1HCD2HkOrto6BUWXbVIke8KJq48Kf+sRA
al9MnzVgK0vTBrz3gDe0qgfyS/0ZmuvTeJU57ZFvwYPt+fq3XyexF157wr9PpqFasU4SFrs9vkb7
KPlVM866ktBiY4AaFp2OgoJzUdRuvko7K3gIQsPAWdDD7W1qFPiVbngLCfb/BPmpsLgSwQ6HUyzZ
6wL9GnjRv59/Fv8bqwmiNb8++lpm+7a0tCAQbbsgih+Z/6rggf1oAjOZtQqxfqAe1c6Sc21ZlKQQ
rKSaiRlZowDPKsvomDSNdWe6ej6PCkvdSnbGS9d2qF7BznVfTgfRvB3KQl53Wuxvb12NGXVrDebh
+KyUVbMmvbMk+ObfqWQj73uyrPc2Ng22VKO1bi0dJE1mY0D0C1PGhs2wPk0EIBSy8/BIZBbh2g5i
B1uS5qwpqTBiSUzTQxzVyqpRSr48uq7PKYFgvRSW8a0fjfQzjyDAOsj4ZqM3AGco+48Il+VMbSoX
g7A+gYCz8pJJ/syhfsFDXNnFJQubYIklPFqJQS2orZMrOSsxKLo8BaNoTUByK5qSHHd7IGNs8CHc
58Rp4LSGuNNGvDKLHH5ZRREMOVkGCck/PyaVKOsmGUNxKjrFIZqGr2eyamB9Tkk13uaIJo9bc23r
vbSLXB/cUq+XE/85fO3hNJ3cInFO7XRWqAGVBKJ8WIqBLsp6vDqeBAhgtOaRC6UXZNDwqqokTnrr
JW9Vd+/1eTVPCfEUiR6Oz2Mqy3xx1fAsDp701LgFlGWCzufaSPs9mKP327hW6vayy3t1IfpUufrL
zmD94HfoIIPGuOGHzsv/qg2MFI6pZoegk607RRkoLDPpK//HjNyTlVWX668a27OzR/xTY5PxJFqh
AWLwV2saY6VBynmamVGp4taaxgbTjD4TgriUtWlC3NbD/Hq/FTFB/55I6HW5LoTHadXC3UWw5+bJ
3VAr0rNhV/OyHNtHV6pAQSvpNo4z6VlPjf5QaLEy66ZZYd5Z67DwQVVPo3GIE9mvctTFOUIQ8dEq
qNR7Sob9tjlouzZbl2748ycIPS3BEEYpiwoCy6EfVbB9WA35ywTxsjXJ9CmdXZ3FgXTZXZ8DKKrd
6mQIUUVZkQ/2g5rg/aTVuHbGg5GtW5VMmuuFvMJMib2ZGqX3YDpSpLBSdwr9rei5dd+m+oqR3IuB
OFH6aapsSRR4yPFG4FqV1SUx8gpcgRl/VojLlMz9tBLsvIpZ109GDNSwU5rx0OeKsrfwaAOJK1Vp
cRWaxAGOsLF9kj2r3LWe/Vs/tLLwmI3ZR+Il2pmXz1xguEWkJbPxggddfhat0LVeFUquXOMyKkFQ
HKxFthODrVc7C9LO8Vo0A82s12FgqQvxaeZA3TZLlawZtY2qVatkISFNsOSjWxoHWSezgoHNnHVu
Deywlx5aJfKedI0XWK4m2koOsuI4TBkudtOU/JCC71ZMHTcewc3FHT1p3fjDsEEh057j0W6gQjAl
jIi2oAJ5jzuJv0jrI15Tk/Y/YuBfCksgxjI1SwaHamsTvlRTvuzGNHSdnuLk8fsEFDbborkXRO4I
Y9Mur6ICjnVZn0VfblUKD/24gdcBtFsMjJr19apeUjZD5tTSxTDbGXwXu3cS+D3N7YTUevKgyZ4K
9Z7SbjNLqyuw4BzcxAB1Y8h/jZJU7VPP6vOZaqnVXp4OYopo6mnNdeL0dvFv14jP6Yfy7T92ryK3
n/2mzFEt3kO4f9BBo0z9x/9XVcqV3yVa96a2aYIhHpuWNq0nlOkgznI/5rUeyPW5DKxwK/qCaVHR
FQYD5AFA70saJQGmziYK7CNoQesQAaFDTU71IstUTl/OWjVWr339r7P//3kdVs3a8KgVMuUpDQTB
M18nsCa2xaLp6WG0V3+NRnof/tYUo7fJt2vrrLVnXybfml5V8g+BRJ3LvWIdAGhmJ3uINsmU3BcH
4vXaPAGOuyYA61/i0UlPpqXNdVUuPspooAoJSqgHfBrqJsfsv/FtPWJfoGnYAFvzO1iair/2dxMK
Ic7DPtzlCo9kM8fbbPdx+uoNPPIlv1fWopn21iPE2fQhVUnGoRy7o0hT8hrEWbWByonVQDTDEbAg
YJtjF7bDM6WNwmRMX7s4BX2q4/EUn4XTIABaIFc7MUqtlbnjpyWCUblnO8FPID5MTihMJX6Ca1N3
HjO7TR8aJy3OVWvcJR6kX8MIgy2MLWUBm8AgpZG790E4aWSjIvjg5ngL7Ey7aHKIYTtQ/FVlhOW7
bX1IteV/fLnQbZSXf//+q+afNVZwslkmiGSUT4aKL9sW2pjf4vujxlNTcszk2exZizxPRTpXlY85
GggQ1NDG3Uum5u79tnjwPU9fi5boJ7NmlaA6GBVt3DRE3pGBbTpMstvBDNnj+XqGrV1tFEgbY7XV
WqMHX2/m9xmoB6+Mh7PoSrO+XbVSSqW3aYYY0FXnYpYNss+py8Kcc6j88Um0xKF3AdDFLlGVFsnv
MlTxLVljZa2zxgV5HCLjY5Hp4+it44OBGOGlB7JPAGV4QknnbYvQCoE9tEY9qWHGuapbsDemm/h6
y4tbOaiztQ7DlXIHKhANinWEzliddJJe10MeYfrVYyP+bcCfpogrrOkKMRlgwAc4IBP/TI4/rvUa
klNOVOzrX2elGBFtEr3wYWzb+tbnDoLvaaLUy3e1bILA+CMOIJq3PnCoIyKmg+jJeB39FjKoVa8g
y+bqM99O/R0OEOnZC913nWf/SbSa+gQvxwaO6iYPsuWfSDtJz2rj99QwxQBbGo30jEkpWJuEWqsO
5eQZA0565lkdPlT8QagwaFykkEMBkg2Ee1jsRd9UKDWDCbR2Q6ogSq7U7KVsaPdODDRwdmuLs9sc
e5otmmz77ihigEFN6TfXTZxP8GLnu/mTkFEI4YQ40/0GVk7moDQfcjZ7IJF+m2dkOMAqKRxZHlCP
QaEYxdwsWUFpU1McZLDGp1TPHya16W4ojQD0D0VAjjABZ1+mhUVN4RfhjpNxCe8p7eSfxCEFpXBn
D/eiQTSQsDOR5eesUcctLv1En4kR+OAkn3SFsO10qcOXaW/X4ZEnTnjuK2sGeCO+F63cjBLyF8C/
pzFxSKhLsBrxV7G8+LtPz33W8rkN0qb1j2k5fK/cVnvCYG+LVh6E2lNIFZJbi5zbtVUlqvoUQZO9
jbWYohaEXqkBkpsjdUJDcIzTWd31VBT61YcPU5vJHTyxYGI0CgiBliku6TargRB6PYcxGK2TMIYk
RM4bvvYwbPukiQ+q7eLHkwYXQnkC2ZZU5zlL4GXrqV8/4ZkHN96Rt+jb4DNkP/nNSBW+zn2NAyAI
KWEAEZrFFiU0gS942DuaQ1JI9ofpVz9cs7Zfgfw4Mz1XkqcMlxgIMcxI//5A/Ydz19ZQVLF55KHK
w5ThL/KqyHT9tCsq68mvQYaLV2+XN8U87sJ4J8LXvZRP9CE53olXrxhNgurnKDSZn6O3a8WoavSQ
vLL84X9dLz5OXOCrKIyNslSHfUrNkllKuVmqqfxhHwBaCnPVblt1dg1i2aFDyU3KFs3ZL3dPeelC
gnXM7kln096gdZQoLaLD/3wZqau0661sysjSJFIoA1zSBh6SNE3PQuZd1MVxrJXsxQAjVgxFvG6M
2ll6tW9u8P4UawNczlMzUU2mjeBQA+mxETxfwo6KVpUHxsqrQ+tJajUK5Zn1xjN8faP1xU6usvTN
kJCNU7lZOVKdEBSwQ9ENJzNbCqCYzyLK/WtqUlF/REy1Wle5TrWd/iXrcmmBY9I66vYEk4O3spRD
6LogxljTNYNnH1VSsEet7uwPNRnPJjflh6wVn5bfm29anjQzJ3HHF1xrWCJNs30Cla2z5lGbSxym
w6JoCFLIUt0u7cLXT2kqtSt0oT6AR6rV9I1ew1TSqTgi9c6OCgnJTgPfsIWULu/tosg2g4kZ0Amy
YN30uXWXh1TMMe1hvFdRhZIC7JozxVJjymfZ9SPUd/byQKGfeXBpsybpldfAoi4PJWKld2scX/lN
ym8sAI7WWFifRpes9CbzAXTo7abo+HVaPY1PQzYUD2lefPShprwpni4vKg+IPDXU+hclBtQ79Sd9
ba1LtG2r3rPkN98zNn5s+49dc+q5uSl1OYSbHKs0TqmKUsNVG33Tgef5RdR8DgVsh8Zs8qfApXqc
akjaHnSqd7Q9I6FiUeG9RJ353Dlj8ylF4appDMrbZKG6GdjTzDMtas5J5morrZHbvYV2mweiB4W6
9PNLlYQ8Ln0t+TCKkZKhZb2ntA6giyi39yT+retBNE0CbqxBDH8hBuArwlERp3ISciomXU+d6XKt
HtM9IMPbx4gzO6g7kLxZvFUl6Gp9J5d3rhxMFP5UXXmoFh8RPKa8cPT0U/PfutEfv6W8mCfMv/yg
FmO6kULd3uiSp95T6ZVbr7CKj8qDiTtdk9r2j0aVs6c80aNVw1dvb2g4syUltRCs+4DOgcvzWgyT
HU/DSyBWH9NBm1Ypor9sxgvKz59dt36ykhfR6lzYf1gMqutn/D/7xIeIf6Fv49dEQyZgBraxwALh
PQJ2q+7qxL5XpdB/FF2mUe8qkskneeqynRI4J4r7tRgMDTtBTkYyQDQddSAeR/UbSw6redW3S+x1
dxpsmJMJROlS+8HeiyPCWEobbwrF0JZU3xpesU6Hs1Z1qlOhac1FbbzfplEI4zsQkRcNFPEmJ0yX
OB2adbWwy0NvoF0TB9FMooG/n0FNbMJHVFFSMu8+DHZYc4lXii6pM9412al/9o0mNzoygGIpRlll
5Pt/f58QZ/gzvWpjGLFReZJa5eZUFPmLAKfQ0mTMwlR9Iv9JMmbFszbfdaO9Nom7PUD90Z5Gh+qD
dv2zNY3dWtOYmFlPr/X+j5n/vE7MrKbP/PUv/LouiKRy3ZXpOHNbl3SK23SkV6DFVy2aSdsc7kSP
OAyIotZTYajZl4HKjNkFiECxbSfygjIIOz8yELJPaTpu8OzOKN2NaImDXgUGFDLw6YoBTQYFIliZ
1rGHtZ8CjjQtGw9g45wsiqbBRAofgjQk4zR1iTPKKQJC90aJ18DfA0S3ylWaeMNd6FRLPRnVe29a
tQ5JkS9MwOTITlLj4iuhvGf9EM2oOfVREud9DBT7c6xV/6lU2m41pK6yU9yIAhi65qMY9irqEXTO
kmgUzqLaOFt5kl8iamNHiZm9QLQLD0ZDbFA0e/SKPLWMelX2af4yjCqUbCA8Wd7cSUDxF8SkVNwm
mclt3hnZnVcuR6VCMlpJ0palRL1sE0yw62Ec/zJUahgMUQv3zwjspyZXzxrJ1m9JSwoFlHt5QRpk
bmKNTPr/mEH8MlvUrqKuMfIoqzGvSWqoSXJkD5xTV1hOnnmXfccn4H6q6ltTN9V9jLNY37gW8HtV
p/aBasXGfRdnlCQnUrJEc2+8yrm08nuDumdS/HMGP728m6yDS8skfVXllLryk4gl+CT5JaTezEE5
Gns1R+SC5jSQ7G5/lci5fuMdgqE/9DJF0AkRBLNaqvCDVqEBuaNTf3iKfkeYOfoo8QXPWqSwL3YO
2o9FafQ4tIGycPll7qlXUVMEWGqPBvS6TV8jZRmC1t+7vZFtMjuzj4Qb41VYggTgLwaUQSOhDKrf
rFaswcejVgw4gdRM23og4F4jqotaee8QM3fLY4/bBhou/bpL2SgNjOxWPLj6ov9tmhwVxqyenmDS
AMI0q42f0yJImknk/ODVHr3o/BcCUSjfPHAHy9i0/UMdFuVdrETuHFKv+qFAHvFk81sgy9l8rCMH
ZZSj7qq6DPhh1eIlypK7xIzMb0kcf1LUp3y0iiL/r6Wv8cVZwKPKUTRdVQinyYaO3e1PrSBoVMWK
m2x4Qq3jnEv92Qbi+aKBy4AH7uAYiKPiDZJbPqNoQHNqu0J76FUFtAb90Uj1hqFb+LiO5lreR1ux
ERHNoDJ+b4pRas9RBz1/cEY7PrgKJdV9SJnnuIzKOeUR1TctGR8Coct17G1uWMWPysz/0obYfpGw
H84TCP1bkj8/6rqi7Kpckbxp8uHdt9JzBTHoUk79PmL8hadrw3sLGdfNTh3Q1OvOP4uoZdoBXZyL
/b6IC5Dg6o+BmhtbM7b0em1k1N8rDC1cg4pjZYlxnFylDcX9Gky3OmWBWro9WCG1Hme+3HcH0Xa9
rDtM5VXISvTQzf8cEFPM3OQSMbF2yh6yX/9U6+a9UBIK7SEu9/gwdUmYBh783IpBTNjdAgutfLQt
ivdZ8rQZkuUcBEjQf68DXJWqZ/yw7OIcurb0ClDAmEdhqdyPmNV5/ivE4n5dHrhoxsTl/M9dLzcN
T/9RBu151Abv1Ohut7GCPj1V2ApmmWemr2UZ1CvbMhOKllfpq2+Zb5B7IYYVY0BNj2wvugcntTfA
E0D8TBelA7s/XS3dg+7L9UuQbShTl7w68PD2ZInLuWhSgvWC2+wUTkCgtHTvrNAoHr2ujvedolF/
Zur3Uu+EqK541OphkTqg8OQ4X+l1zRKclfwB8fjvh1ufbNXdUs+opiym3AZEE6Vot8ShZy3SDjZv
rybxg1OkzpLlhsyLMmjXQZgUB68Ysi0VjJJdgnJhT/GwYqOFTQMjJFFWstfipQjHBFB22J+h87rz
nHrZTxHAyFmvKM2r7APyT8JB+0t1pxxwnn2WebUaIpc6LaNBMQS0qKCjASJHHhX85IwkjGvV3xov
uGjtmIY/WsQUW5Ex6yvyApS6eZCnbFpG4UmA/9GDGCOjcx3TJlP8rzGRhfvndU4E0Q90qnp1Dzh6
YCIqdfyNUGDijdV2WT7BuCf/bu1Z0krvYmCSM76RzcWRPepdeN4PjGpUY82CN2IhCg8KCvBAKAZw
B9pmlYSqdbFLstgBaJZPav5x91vfS6WA7aam0tlWxmxdsxjY9R64JK9gvVmolBzPKOoXOHF9rORI
o6w38QECn94PJKdJqms/pLx+y0guv1hU0V4UdjOeNCsfNqOm5lvNpbpyJMX+HlJKsIr9StlrpRIc
5bqgfFHvRy9aFz/DAWg+Ubmsmkj3/xoiuB25Ofj3GCN40hSpv/HKVnuw/MhnW6waH1b3zpIZu0Gc
at0xEDYFs8+7/ZSf7Ca/ghhAEfTzTIeqDt8A4Ks8GOZ9S+WzMnf619YeBioU6cQaJyFWTdEquZGc
xyHuigO+pmAO1jh4bbIQuRpfD+p/0HTG8thANj6Xbl0/dFl0UUV3psWbpB6A0kxNgndEPiX/W2p0
zR35BP4rABEubiKpMaAKGUwZYvm/xFZAMRcSyKmT6KJqY7ApY39NrkDbx1GP4cKj2IueVzwZ5Fha
VErTPEZmD/6vbLv32ssfQr4dcKelZRRFmT9Lw3w/aK33QTEbTOdeoD/JI0V0J+28FH3jQf3s1rr2
klNplrK6qb8UTcdpoe5L3GnXUX6tLvXMu39fp5v/ePeZmkaAWEXBTyHzfzi8lY76FINZSI8ddWvQ
NmnafCjG9iR3SbSrutJdYQ7OHt2MZYmuJtb3HF2gV3MT3+YOuHi3A6WXMAavQorHPuaFP5XW1czb
9ESGSCU+OsbfuLvOnT7amNwk8BHV+dWonY4Nkvo43tdEfD/LGtZ2k0XvddVSFbkO03tKXKqbjH0H
FfGU8N7DIz03pcx7T/BheyzKxUVtZ0VEQdFpjOgm1OlJkBuUcbU8CiJP+Xgf4NVjBHtXOBPE2K/W
AOv4y9h0HSoX6z+wMkjmvm6UcJxokChk5HQyaJUvMjrCN66OnNB61EjtLqJmiPKX2HBnSMyiNUKx
am/LHU5kcVo2pCPr6XAdSfWBykKiHVdkIsfBpjC3gZLUHCl1+rccRpx90cR8aXadMUA2qE19g1kK
NlDTtizAW/tiKSqLTpsK34pUWIc6ojBYBfbhCVSJN5t2QZ9JfgCpYXwXFyVSwEVW2KwoZfrzoiry
uC19W3uy4pylfnxS1dz/3nTd0lYr7pICaLA5IIbB3feXBVX91VHqiqoQsnGWB2icWRSYxzrUpQ3+
Q3kbydSMN5ALrPSxk3aOrz/7LgE1KgKVB0J0VByegjBSMnaPKZ443pXd8Ekx7LDW+YKgx0Pv0YZP
XeQYy8Apf15EIDy4XsS2tfh10SCUAiWorjJWg+tF4fQvTdum67/kqlL3KIMJn7UIgNat7iRL6qT7
wfNYe3/hCVMOnRaFuzEPHRa7RBkrl7Vs1ffeRp9ikIUmZzOjGJxrDBK81Gzabz7lsbHoZPSbsDjN
17z9UU0697qp+1VJPGVjG6E1dRdamN17evSaTCWoCwtnelWpL2AM3TvRJQ6i6STxisB7ePjSr1eq
Om+SrlymwzlqtGHvTwBEMiBY56ez20H0RV6bb6icwBOKyuOaJ1/SaBIcx65xUKbkrWWip1Xt1Dyo
rak+iVF4psahdC5e2VdbSsNrL9HorEjSmRe5t/yH0u8u8WQCy/TK2VBMxFxIo0plzgYeUJaX6aYj
/r4Qd+3/0XZmy43jWBp+IkZwX25F7ZZsyXam03XDyKys5L7vfPr5CLlMt7urpjom5oZBAAcgLUsk
cPAvij1me2e021tRtKZmcfCUcWcUzS9jXpoNAPW3pHFMqihKkXIuwX8+evlPbbSkU+2M1llMcAOM
iy25PN/mvKpt4m6lz2YAJKeZzsSou/VyhHpajZPxPCVjlemvYasHpyIK0idjij7WT6z60GRNn+Z4
o02dV109JSMI/xSZ3C9xG2x0cUdhWhyY+uMronUyxksG/4A0wOW4aexzEwc4vzT+Rqwzx6wtDin5
YbeP1fZpHIJiV9hatBUbhV6MXn8a684p5iN7yXA3kJXxK+iz59u8HayXtp40Sd4yN7aQuW+ls901
LC+jpvxmNPHFn3OdXVQczTQzXvt4iACKO+FD6YXewZHqehf6jv6YZIm6ssGq/GzwJojrXxlch9cs
fyQZnEMi/PNEkj7XfGzKQC9EGJItMRmef68y5D6x5QD2Zd4jwidF7BFkNVtGaqj4W9HaQZMs8/EH
nmbZyFrd49/pQiVo7rELjU+tkYdor9XWa5tWmxqjSRzgEdPFeHm6JkySAAKa9jYJe+dL2nTPIqJK
QxasIablRVLuWhvzRCVpy8d2Tr6JCAvdgcLoxjPmsbBnZr2Raj70MmQaOUixs1OCkXW9GVGJUrGb
tFb0JR3Ce01Nyot4+eSU6FBcxNd4bltKjeZ/KL338zy+iH//9ndk69/f/zPchp0fhY26f9fp0Qyp
lnx5GJ8nBwl3BbeIMAWT5Dh6t+7yyLwTxAhx5rceCyAdjtM6mp0x+6bzti1C+IDde3j45CbuSn2w
2T2Xn2MrdjYmj6rdqONeZHoZWeEZWixAxhix1A9NjnZOCWENpfP6zuTJ+tXSna+ZHasPoiRjtqll
0XMckrVRMPQ98tyu1n5mGa8wrn9aAOWuhVNL9/GESVwKw+x+dCQsJ+PhGjRdDfmv/WmgVPtakVkD
u9CNL5GGh1JYJZd49Pv7PIKFHtp2fl85lreP8HE8VKxOU9aQm7Et8apT5emUhC0GoGr3NJaZ6kYY
kW1Nh12FgnfdT8es0XwGbRQrkbTHnvDHWKEDl+KbwOfha+tecarvCr/2TC2sF33UvR104GxnlkV7
DczinADlfU2wFRX7SnKDutTY58HFisprLwXRYRhC887L4KKIA69PEIp5idzazBOaeVXdr17lfcsO
TVg634LcQ2hTk6s72xqbB7bEeJW24bjRjKHcVrGnP1Q8ndzeK+2t3YMoWMHaRlGoja1H25MfNGBw
3xUAMzgD5xmeqUXBgmfc5rL9EuBZ+8O2wxzrjqreRFMb7UyMzl2eAP2LY5r4kepB97sPHb7yyz5Y
tdpzl+nOL6OTriyK9w278+vRgrEw4oHeNEqz6tPA3sV649zlQz3sTVvCOi3PNsoIix3PwJUMuvpl
ytph24GL2+Zeywo8ax7UAvxeDejwRxv3F5vN1j/YciJng7mX7wX2FrkgRNiBxQi2HwF/0gKzceqg
LSSnwQ+iqziUpawwKQfCN1fFklS5YWobm8LIlTMuEPAP+uLbYBeX0syKZ1C5z0rl4K1qK/KXXFK+
5r5i3atRUZ9Ho7pABADSn0YRS7g/IrnNTnLoY8MyjAffSkMdInaunyQS0M5mCsz0tTfJGhetXG1F
URrNB7tgeWiqXX/fms2w8qUse9WlKFxXchvcqU57BqZpg39G4UowaAKHsxLNprgI/F069m/1ojEm
iUm6Zg4RZZSwfpOsPFt33viFnZHsoUyiL8xO6vtxiPglTb1y7Pu6+yrbPKmBhqc7kiQ/ee/219Tu
tPMwWHsj0QNst03UgTm7ikZ59PprN1jWsZjiH+wxEtGjkHBwQjSzbuUQRVwMnjCB8Yas2xRklr8y
jWk3QO95rc1FUzMdV3aU9pChz7wNHYxu+6aWEDsycX6+nVp6yzKJGdfsT0tt7POCslUJHff7og+c
Y1aPl3KMjAc7bXasPje6gwdbrzDDi5ofvW50l6lJC1fN7Wpbha9Txf5uxEpnbKP6V68/9bbVf6nj
wDmV3gR3uEygVcQtJJKIRzoSft5e7rFOLfg5X1KpLS7ZfGbpyiXloX8nqkRjl9fpru81H18HIgA3
pfeSUv2I2RLOa8t4rmK5O/S1WbmiaIX+ROYt/h5JmfmMtnD/mLa5m8ylIoexGfpdizHwIJ2m+QCa
7O0smW2BusD8vlQtYUusA6OYrQ2u/t7TMus7ULy/Sq+wZzuH6GC3ngMldEj3oa745z4M611QafE9
W4njFnvO8mGyMTJyUqQ9+t6/OLyZ93map3foEWORwc9/34a5fdJQSt2qozw9DGWTbzzAH4/tFCM9
rffyc5FcqwrT4MSe0iu61tHsYFFhZuI0DzhjhuS9kuoVw7OzXPJLjxOwBUpW/xZVreaC1EsvGtuu
e4BU8r7D2cktc4yaFbKoB8VktN6Q5ldGX7q2pSnfTRYWqlyZf9hF+qQwh3BrsoKXXpM2iIsUv3RI
ZQHPwle/4w77IM4vRhbijjU29zY/pV2s2v1uMMDKyJZNbsEM1BfZqH+oZhr9yswzKE0EFvgxX0z2
nl+tQCvcslPqR+Re2m2ZNPnJHqo7J2JP0POl+gLDqHWzmp2AEju+IK+SP+SAZZaTMScxbT3bQi/E
K3rSjLMKjmQdOL3yTe/HMzkQm41KR+GRva1ls/weBsa06W25PJKmtB6zuv8DbgUPSnbtWRHX5jWt
2+hOC31U5tJuvMddheWLYfyIlMKHltGMeyVoWqx0mSIh0HVtx8z/3QEmt1KydHwcU70HYV7J2yrr
2hfSE2yQEBHOE2e7zNOr2tc5OIB6L2OXfrAmxzwoU5Sf+F/Gu1FuzAdHL7Hk6We1oiFy9ljHj6es
AI4/hI73bOh6fbGq4RjDTO01vJBKtnv9oUnOITKKO3aQMeAwAHf5fJZrsw/Lg4B+teiXgxSxGzSN
aK1be9Wiafosy132KONsqhWNcWdUXeJqetcf2lbxN5OtZK8QMf5g12W4lA7UjlwLfobzM9eInVXR
SYUbquRhR0c2D13Yjbuhi7NHX+0d8pVt/Tu+2Ih5tgr2CskfpRxaX0pZnzaKEr/iKlPg76k5l3Q+
QLDvV1jSyTimSqq0IhGkrKfKKjaBVzkXEeg4pr6zI91ZLXUIe8FvMXiwzKOIsMQYzIt9G/s2WGIq
Ox9UQ9dPL6PkBxs7L7Kz5JMAhDPI/LnTkhN2Yr9ZseacQ431dVA/TZqGV8SkIljrwHKv8JVzbOVc
QFBxJ/S1gZ4giu8ktXrIumR8wAZzfAj32ZhmWxbH4b5gpbDWzVZ9Qe70u1YNwy/25yaQykxUWG1X
UpKu6sbJNz25bx6XiT8dcU12A10yrgPPkb08YlOblKbyxYx8a+/FUobUZsbvVUm+gZlJ1tPsd6nJ
xXiaPNAjqWZg0mZqA3pAcb615dE64TbWdigptU9GbqV7UbccFBzL3kJqWyWvZgH/YjaCImFdv9g1
tkaZpYdfO0Td111qaJfYCViigoUAz72LtAmKAIQE8D3IefZq2a+msDn3lcYSkAzVE871xgpS9nAQ
dUqqmatuaiAVS/Yl0kLrD/aicEFwG8+3H32NWXKoyt9lSRqPIE+noy4BMFp5aCeH45yaKKWeiWD8
TarD5LWXAwDrwIFm4LJNAjw4gkrvEPXTTDce7GpjgqE3gpANSUzATnIxZIdwwu/OLmRpXVqTytae
4z2OVv/omyiWGpj5Ig4kkWCJ252nVPmVfBqUZBx74bHhpT6ZzJqg1FZfzHyMzgN5DVIhTfUlLnL7
3on1Z74/5vM0wuaBDv4nQ9ya1WIWKljJKm5ddmwAC4K4aIjK2rtvit9FwQwCeYMldLy2rGq6xEhj
ze5nA8wEbbrc6lD72KmJDfZiDhENrBbQSJHQgKGm6PGQlo2MCfCsETg4Vnlq2+TtLNHw8kQ2ElOy
sK/xwpxjbqc8ifheJXK3RTIfWTwDyUlJhtqNEZt3Fge+Bs6hhWmloS1yNiqTF0AaXZtSwi4z57HI
DNbCznVAHIVP5mBUhnUVdY2dH9W4nvZ5ZKsITMHsahOTXfgB7UM5Q1OlHO/ZddIu8jgaruYF/jXg
rnejNSZ7iaVlqfoTbLRxTiE8gGBdd4as85oGuekUKlycSH/tIPWdg+7nqOVstLZjsXVsErdFGFvH
2quZi81nSox8zq1SlMWhse7Z5R23ON41G9KmbFEUMCF7KXn14iD+DTOBWRFFar7yvFfcJvL8J7Ao
4UbHBe3BxGNqCOPvLK7YgG8rwPutwatlLopD76igag2H7AC8NprUwTKPWb+W+kS9aPVjqNcQG2UT
6RWPDxhJBJSTZadKcAxTe/gbuN64xUQ+QI+NZB1OknYVhzKAEshsq90qvvxWVzVty4aNWh6GpNJv
cb2i3LOhZ54wSne2RTTjxC1FPzYhmRYHDetnJTDrx77uVzICrc+61W2cWJau80Tda2vlRQOxeiJB
4N2KRpGmbjT20TZVi6hCBxYHjAL5/x0STAl7sfnvNvZsOAf0/ZHfWsiKGVtbAyUNd3SSaWc4nn0X
V9LXIMrjxx6GpN5W9bM/jtVzDhqp0BrlvvCl6tnResPt0KjmCUsRFxZvp3SkZrzGuzdyQFVQt7x7
PL1/KtMUvfhpVB1CGUv50vHjFxO2zEbv63AvWmFEIN0Y6AXoFVqxmUCrOJaeZFuXH3l/AGOherA6
eItBbq5MFpp3ljQBGOwMbW9odbJGRcSEMRXXCDaBHoMHbn5JSSXgX2HLa/L6tI6ysityXu9SbBmk
WALkG4GJbkRf1en8XaEU7ebWtwV0xtuePN8czAyv3uYTyHjRGnfk/rB6Km9FYFq8sMZB3orgrE/Y
3xx0xDvn68o+LsgVjk27W99h8PAVy+WdCNa6Rl1Xge3dWhOzbtG3SMv9rW/Ys/HWsSUk/oR4CiSX
HdZ4hxnP3rCc7qFD+n6LtWJxsuM70Cfhs1S7nSL3z5KC63BaDV9hUTnnXM+GfdlB3pS0oX9oGyTo
ws6BOySF5q2uUb7jI1nc36o6xArudTabPblA5zZixQzQPDjavd0/iDEyLI/RPMnCnZ0NbmplPVO8
0FoDn07ufB/iN6y33zOSU98LTO5WoDyMh9Qzoj0GkMemmdJLa8RfWjn2X+Ajq0d8LVBjdgb/pYqx
xSTXPm5FK+CBGrvuxDmK1lyvntI67y5+aGtf2+91mfp7NcjlddEbFYohZrXG0h2L94hNzpXtI4Pk
FLiDzBa8f54m86mupKXqfgj4cKqnSrGNR9IHvvHoQcL8avLnPTk6MN7B8b9qfNuuXpIfRUkyev0h
8sdHUYqmDAXMrP9dlCr+aOjbYcl2axl8nSq0g+yBPToxatRM2tYDmbKOTEl7GD357aBLB0vq/Yel
mgk/Pu+ej0ExQUt9ord4n47sFH9qyP1IXpUebIElWISQj2Ctg45Z/345r2PBaFSK8gU+/Dbsm/HV
nkxvPTWAmkclk8+ySroL7PTaRusF/nsVuOFsdiIO+Cq9nSWaYfPzzniHW/ifiFbl/SzBNHEzdBBK
PjWIYNHat5L/oRWyD/YrZl+TlSD3ehu1ru1VUk8A91pIxSRYxik7Ihf2doiYKhyT+SDOloYlbmn4
FPcPQpbhJwDx8UqMv/QTxSVmudI/CPk01NL3L+/yL6+23MES8mn42p+BeZ+aP11pGWa5mU/DLCH/
3efxl8P8/ZVEN3GXSofjXBuEj8ufIOqX4l9e4i9DloZPH8R/P9TyZ3waavnA/qurfbqD/6rv338u
fznU398p8g4Vs0MtdxEIYWoXzj9Dcfib8ocmtqLolSX2W69budXj/DbKrXzr8KHbf7yCqBRDfez1
13e0XHWJkdl3njZLy8eR/q/XZzHD0rvXI2bnyxVvo96us1z3Y+3/9bq3K378S8TVGzgQRtl32+Wq
y119qluKn2/0L7uIhg+3vgwhWpL5X/6pTjT8g7p/EPLfDwWmvl2POPys9Gis79shsDYViHhXFINu
lgzQsxrkDq1gtAxXLm1vLdl1ru6SGlO/unKYUc7NInAYfTBxgFdOkNSro5rj2bQWzX630fXEOYP5
hUEnqrrJSe5Kh1lgoRbqTh01a62zqeTC+3PZZgB6Odu13czchK+bsHSDs4ekpzg1himW3MXoTbXe
Oi5VixWc52kRKsd18t0La+mgI/nsZmka79iTIh8lp/kjqMy9XmbNPWJL2aNE9uVkOM1FtImokl/u
1jGrYQ0tPHsUYWqMlVhAsuUoQlRPZoqEkfo8qghIihwMlx4BFpwvIhr+4dVVu7tYhuqRRP0PV3ZG
lJdU74efaWTgMrs/TyCxxpWJ9sdZlC3VCtwhcd6alwb9PcTUJULygZC8f+sm+oqDiHPeRzHKONjm
OuRdpYDRolURuwDiVBzIEiJSupQ/BMW2fQZ9Oe4+9AF5+mf4h1rEFRPbHTS5R6YPCXdc3sz7Tgmt
e3GW4F3RdVl7/lTPhChcMz/lO/Spw9AEpy72UWv4cwwRIQ4Fy1tUoMxut9SJsyCxuj00yD8+1YtB
itq+q4rJPIpGUWUl/TaVx/5QgrcHM8k+IUZOBh+R5WZm5dzqRaOoF2fLAXideSeKkxDAE6c2myle
Fb31Fd1qPfTWoVY1eJ6lwxYIQOeG0aQ6K/T16suqVEiSYGok8a0FQk3azhy2kZM3l96Xm0ulFNbR
6uxnUbXUI7/1bKSNzVqDUHFIgSNvTd3v3HHuKepu1xAjLZXiOrblj7friAa5mL6leVXvBE1XnKED
dX3j636i7iLC5xSrW9vtXHB2BXsXWVjQDs3aQZczYA/3KDealqBrXqZ4dJeSybknydW/nDeKVslY
hBPuNVU33DWKaq78ukvXdaS9cadjqXVsshuwo5eDVtSIdZLNF1UfQj4zr0W7H9nQsT+EapLXi+6C
iI18wSrE1QLjNHLWugZRuk5s8y6YQRE4RMq/pTnqQH0JxeE9IjAVBdHgPnXVwyfQT5wCPt+KSmt2
C4X/apAAWefv2CA0je4y02fnaM4A8kt5DNlFRbjyXQgKAS185ZruJppXCD3pOa5hN+wWB9Si36B6
UiMdV9TXWaFgGzZVtA6Qesf5wIoz4CBptO49p7oW/VhdRZ0y17WQurHDIUe7FWXR/GmcQY4e6tbz
D51Z96dONrqTgys21iJzOUKF/s5W7/M2H7L1rYHkE3iAwWp/BJjbsHGvdugv+8V6GaHNorexPtUF
83ieev+p2pRDaSepw7V9dwn98F55cxGtvMklh6B8eMPcXjtsAd7dYkT5Q8/bS6b3Qtn1AT25MPzQ
x5XYMU2T8KWHF7bLZlM5cUjez0ZhKreURXPXx7cen+pFkRV0twP5/63uW3takfiENeVAYk71UDov
h8yr34q636xaYCIn0Sjqb3072DiuP1XTZulGVt1bd0WpuDe1Wx3CITSoHjFAXQtDQMBKucEo/VUb
29Q/NpnVn7IoY2Ea1uUhmpLyEGuJLT/2BrkDebAzV8RUc2AsGAmjAzK6ZdeNPOS9qLIDNXeZjPbI
g9SKnLqOigf2NFjTntec8gCZVX0QZyk+oOoUtuelXsW67ZSqBtpFhDoyoNqVMhTGzuK2ofhRuRxI
6/GXgPpehxIi1rfmUHeQqny/moiu50sOucSWDFdbbiCosvrU1frtah/qs6QEHYMvXj+phykJyx15
avnJaVOEKiXP/KliXhO0af/DbrLerSD1X7z32FCzpk+xvfWt4jJJiZ6yr7AF0NaIoyVOTTop8/ca
ek39rbk0QzKSIB3e6nKIVbifY7Ay97h1FuP0wZzUKwN7Vc8tFTpmylqMaA7BXoR87jKPDbU2RPWd
HqI1N8p1olrWYD6AWc82do3QMP8686cZwBNR4vJ7YEboehh18lBW2KcPmBluDXguzyJWyLX8a6zc
TQbbNEAfJLWSVpbCK0lwBmpcDyDDxBRnGLGsoasmWgXbQLRaNkAH0Sr65i37kLKj6U7leozj6uyT
r6rZT4p8PRn4EvzUUhSt5exEJVrTHA+lSgfQVCuo/DrtSveS+gGhEhg889nSsNQFcysIDmVnRrAV
RJw49Kgx3xrgbvyc2OGb+p5N1KWDuMSnkcQlRtROUIRmYBG8XDuZbwr0VX0ugTVpll5szBE4XmgO
0Ss8KMyP5FefD4DNwhCp4b5VXktDAWRVjE9j3sPPk+KEnXBfebUy2WLzU/bOfjLJGCDyhZ27i1Gz
JqsOA/nefzaqN6hoY0gSblZMHg9Gbxs7xetgZoPPWqEf1p1CNfRfgmI6+CXZ/saOpue8zN1hFkaD
P5ffqy2uQf4cBWmRubOJx4xodWK15E9hSNEqhoSV159Ea6jLH4bMxoyNYsawm/wnWwoJOwxODoLe
ah9lBMcPrR2YW7yOzK/SFN6L9/ASkQD8PBShZWyD2kB0WUedql9Vk1HuxDx5ikLtTrcy99NcGVIl
M/BJlrU7I3prfasTLWFdfWgZB14/q9tUnQ2fvZbXT/Fs36glCSo6en1s5F7q79+LbIr6Z3GYMusA
Obo4mxKuhAyU72vFDh/FwQHgUcRg8UQJbQv1XOrNndbpGMCkYzrs0rbveMjSYeL3/2ilSePO9ku7
HCk6TGIa+Vg0rXUWIaPq9femPe2WDqo5xXueoLDqRQeozIbbIJ9+i7ldd4ofijwPboNoyDs+BCMb
n+IuLGD42LZ7xkrEigOo6WQNtqnf6vPwk2QX7oArwpOUrOUIbde8rfun0a9UN+wxvhV1A4jbE6io
n86s9yqqylxHKiiVz9Zc1YNO38aVySxyLhYs+h4145toE+F6BI/USaHsNLKnH8fUe0U7pL9zfL+/
G70BFLo4FQce75KEr8V7wOeo8r1FxIiilzd+uRJlpM7CjWpM3W3MJSbNo9Fzl95iXKMa3+7jNoQo
F6n1LPeVv/sUYtYyb1Tf+RIYFU4qraMf7U4KwQ5OMqfisJRFu4gUzRZSWW+RomwukbcmEcqGxOgq
PjojIkiMIc6WS+JNIGnuf7yaiGSNGqA6CDJRVuvhwUJgcB0NSrwRxc4JqOu04aGzJ2vVo0Gx/dTg
9cnPgP2Ww+f6fDgGRarcVVmVmNipMMhgP6lj0d/7qt8ATkqtrcPK8oqofbXyqqk/iKI4xK39KOtd
dBKlMoqUa2sM6wwDoYd8Ljm6718hZi5dSlQ4zm1r7L2xnkLXaRtUBpz0uwL9O3TReJn4iaiI/Ynu
84UHPei3dZiCUyorF3hPf60sOXiCCACu0nsSBy0yGxBEhndM5jq7Bqg6TRLmLnOR3fr2IfPVY6k7
bx3UDgiDgY+cqIKKlm6sqUM2do4He5udutz6tcRDDQTeZWJuNgeUXTm6fheMe1GcmqIFjGaGrihK
dqI9ZsXXNE7eroYqUkn60rQOWtLEoG5yjaSNPbv0oSUa8ZdF/hqJdfz55rowNwARL2X9oEGUQ6uf
AG8OEFGiKA5aaEbgaHJ//alhKeLdom8DwwQj+FVTbHxyRs3HKsVms2lAx94A+Lhu+nrasguPdL0d
Blc5tFfRWKT/1ir66ljyiNhEs/0n0R9y/+f+IiJAnPYWsVzh/fqicRkDUDBavoDQHaT+t0aAhldc
YRi5MiHvnG2p2cDM8BESMPrfqybyj9GMsV6J6NYMLXcMtOEiDg2qqefCq5G1b8ZLZkLySCMv3Yl7
QmIaSwajOt1KNttotWQMq1h8HO+t4u7S/9CakBL70Led+/bzR5fJsbFnr9qH4ZRAvYmL6ghcEG0p
ALCPQ+Am4bzhP9fkcuQczSH7JZpuQZXXbpLSDjdLH7/Pk9XY+W/jiAbEjP8fx1muPfzv99N2k+xq
BgplZWJop7xWd12kGofG05hvJV2nncaSYZh6JdopMbXoOEABxhVQO4mqXrTeYkR4CSlnozQOXJK5
i4gUY4uiNOAesS59BJ+auBw3olI0364owgdISBvIV9UqtMP47SldjOB8VoWujXs8MTa434W6S1JD
P4ZlagDd5pnf+LzysJig7Ijnu2gnlzPam6Jsmv3bvMYbwgNZPumeH4j/YLeJvR3yRkPr+M86eW7A
/w5mTqXe6jOUdzDynUNwMP/WqUZxEP1Fleig8PVZ801BFmXuLxr6LrVPpjpK2ygd4HP0xQmsRHma
FKM4/aeiaBAhI6rWZjVBrf3fY8VISeh/t0wU0SrzqZA0yRVnOqCV21k21xWJhPnfe+vfx2EHKoEK
JplpJ5tP2liiqALjlbIQwOw8jxNV4lAFnf/BhjsBWpB4GrJtqX9WLB/yGfvLup6CcR50DQBz9KTN
1V7axseRtbQrikYJ9R6NJAkA85S/qApJeLJACI7Owczob2NMzGkukRU8+ZCVXjjE/Gx15jE4XJgp
fm+7vLAea8/EO3UpQg45dD6CJjupdm6tPmJl18jUjRMS4cNlQibFGLX2DhG08eLpHOpQQgW7DNW1
1RU8vIbIjE+T/dZB9BIHW0tuXUVJ9B+MONpYQGnWhV0m5DrbcZcroXYtIFpt2oI8mW4YWOrNdZ6k
N26Rm/UtRDSMDLBCmS07Fur4R+sbypHUsHZF1PQoR4F8VtrGDt38ZYQrdm3mprFtpLNiDvtGs5wQ
k+d0PMaS+usWqUPWAp2u56645nIziY/WdwQspgDDfifqk8Zp3BKLj91tqOVmRLO4wchKbjeyDJe/
KE5sHbJI9RFMYGGnzetJO5S6PVB/eFsSS/rVUqmME7hbsV4U4WC+iUS0/hazDLE0LHXLMLj9RKuJ
3yle98NXUmgvECql5yYfjV3e6sW+SavkWZrQLAP4+Pu/BgwhhheVT1pGSAGNMjwZDSEvIQYoB6a2
Nsv0Y1GfiyJYtIrgpShaP/XNTeDpDRhrt28N7ZzG4IEGz/4GvlXxjr6CXDokHlS+qkIaSdNE+pnc
rnYW0fXQrONK6+/y5leSG/oxQOLpDiYp/6pSwqcSZmheISJGLW70wx0pIdE6ziHiTByqGpLUreVz
2Qwb7Wh2v2NpZsKLnuPEcKJMEqmFCl0eo9FHrt2PuxQaNAdtUgJpP5Qk7CfeI25nlJn9K0n09A40
cEHqM0zTuxpElBtbnuKKTrWdOJuwbUPmVpkl6eeywODI70cYgLPP/VxENWp8cAKvxUreeWs15K66
TlgDnCHgvbDqzL+1aTStlDz0XtoWOJLS5eOLV4bGymnq7MWzsB3Mc9/BRaGWVpIBZ7fVYDSxbeAc
FbyYbzxtPYq8W1ERUg+o1XwoLq2CV/dP+yaJH7pWz5K8mdmfWgs8RqtChbmCY53NWe2E7TNQ7CN7
hne9X25E3QDkclrfmucuaZcrm2oeQYfQtXEUtdrYlVTskU+xNzG03Vc1jr7WUAyucleqD31aJitR
n6Wdvk5lYOTODOqF/szUTPnmTWVz5AOocSpJ41fYbfWq9h3vHizg9FhIzVXU+2pabhNPN0iMcZGw
bratDpyoQWfzJfxNC6LhZz/52BXwWLt2RTPtcT8p97Ke+o8sB8HQm5n5M/xNbdA/EZHIm41XM0IW
5m1mjd4kzCc8HddIWCRwoBKyRtXM4ROVUA2SzThayRk0nvWQlZLkSr7B2+z9zM9IlYq68P1sab2d
RUN+bjPEsULfvAbMXg98F7V7cYDErt8bkYdrI86Bq08NojhG3rUoUvsgYpcIdN7JhBlgTrvEf0Tc
L3tSqiTaeDKw/7yGOBZJReEanZX83gyRO+nj8JuPu9hmquKPEfW8RfK3EUInKolCNw0D3ER9CcJH
htTmDnWblF+RJAcP3rzgqAPHWhsymmA3y/BALE6seRki2j0ffoMUGncOmqHt2pkbRKuT2Pxokuo8
SkUFKWRe03zoNo/NHvBwV1fnZrbaVTsSvlrpFI8jwMRDb0vqdpgK6SsZrFuEBulnlY4ID5kRlKiM
/WFlFlPHBPo7W8/KHcq6zSM6iuM92ud7LeO2XTkf860xqv1axIqDJiffkbBT7kSpbMMJTmW3R8+9
vrC4dLupYlvSw8xNGOU2NXm4XCM7MtXN+MVSs7WgQCOPynIYO5W1YDnbqqWsbNOUzxAU3SRQOukp
9MZxg+p+bsKUQRZXHAJTlo+SMR/Amqc8RTgFW6urUAraHynPRnYK5hYRPnPa/+o08zGBrKDDwnst
x+Eazs9rxL4M9nASg2U9xIXsj8lrsu1i6TmBu8Xdr8QrcLT2ov6z66cIySJtuEvGQF9NqHCsRaBo
WIYSZ35c76L3oT6FxfaD5ChpHe6QXFGjdZMa66Yxs4tRJCw09TjaVWqTrGs1ZKUpJxDnWxmfUb36
0Reps1U7ecKKwMKBeratFnWN003uIA31VTT8ZZ0894XhBzV1iRFdkqru3XYclLXYeFwEom/blh/2
MQPci7Ze338Ru5a35pt29L+f37Y3dQ1LupvmdJu35rbL2y92uEb8cmWoQ3Lux64LNrEE1dPK/q0Y
zyzjrCdDl3TNTpTeQ5v5OSYeZu/1YkRREvUi4j1e1OuzQdJ7vLikCHV+M0sEmIpZtVoc8sIzN3VX
TaulTpzN+plnNXeQsRUxho0uIXz9t36N3UMKEpF9XGKl1cfWJi/jjzHLiA3Cazt2o37il2Aey9K4
v30eoojqFbRoPoDlL2KX7RYmquzM4nn+3vVWFC2f6sj4fvf8qlwpai9v6oYnm1AXKGrtJ4D67sEH
WgyGVVkJDYLa/x/Wrmw5Ul3ZfhERIObXmme7bLfd7Reiu3dvxDwIEOLr71Li7XJ79zk3bsR9IVAq
JcplCqTMlWs1xclxwBNKXjTIjwewL2gq838P6kR2fkuVWIkFpW+nRLlbnSloSEGeeZHV3nimdgx5
nM2gkEokm6F9Pjqi6nqNp5U/j6ZuxIQtZBYRfwP22gbxUPrLQeZtb5TKvqfD1A3+ypciXt9sLcrr
kEI040VRmg62xZBql1o4jA6IVoNvtUXMuxwjMDhqqTDuZTbEqF/J4YO5H6wN6GyLJdlucyAmB9yT
8P15DurwSis8sxhLTX2p/v16QAHlm2ly5OcOrDl+IvU67G+TNyF+BrXT4+YL2Q4MSqCE0aKtIDVs
rzarUGftO3eihMArxCHbq3YgEznQIfU/mshVDwRY2Z0H/j7Xbfrf51JV9zVMUusQML7wPVc80CG1
KijeW1H/pmvTVSBFYlPo7Hsz7x6GoQjvh4LrGBW0ZGQMfdXIhPfcRuAKufjSevP2UY5zX2Er89n7
dj0aYer5yaacMbwfMT+1+tp6SQr+MmaJfx0llntNZvM9Nal0J5z8I6rQxJlqeIo0jK+pdaQGOXEw
06OW0XlKdN0P2eEdbbMBqKnWRTHYsod03soS+OXQCPJBBfLbpW5T6Uv5COJCdhsfxuoqfo1a1Pnp
OUxUXp0kLlOEOrNlRuUmNjlAFsDp3/NiuLRTro5kokMNVqctRLEZyBzhhsgjuORT+JkuwAOZ4TeH
ZnRSH0rCkN3e0VYio1ccndIBHI7RqrMsa0HbFLLRtoTObrbbiE82msBB1m9hBlW/5igABWQIfGEf
SMNQLOrvWzOHEoOmE0O56xthWKXatesyUGQOEBfcGKif3LQ6QTpldbFBmUG2aXQ29darYvZztICg
QUovWaJOyV9/gslTk3prpBzn3htMnuD0yNLyeeynjnkq3ZtNuJOhbYjoFqqIoGn0PNVg6oosMPoH
g+U+Rz17hSBTeUedfccWIMljT03Rhg+K8S2ZeQEhPluiDndkifc8VqbYl2adrajXjYWxjsMUeTR9
gQjax/MF5ilH/9MFkEz8cIEkEMEGVKZAvaLMpTu5PFuiibALNQsXgD5lsWWeDQcQeAanPlLJSrhJ
8qNBIcfEwH8KIThnI1nlgdSiyr6MRnslBwAofZBdxPbdbSTkAfmPxsImOIycr/lUuBuIu+C2csFa
n48F+GE0ZmXQYJfbgWwlhFdAb1tub/YwaeWmAVAScS6Ig30aSk2DwJR6LOp0oRf1PrF6SBPcTG4f
t/Wi1/oUdPCqHoEqOm1TQLA6fbh1k01NMV9NEoEg6vg8xTxP3SJRjCj0ymatd7odZD+Iw1ADuvRu
j4FGOtkjiPZW/5yi5HCYxAefqkvGbdaFP4Z4rC7gSmbn1thQA9TQkHn2sByf7U2xJTtZ6KzTY2Qm
2Blrm5s5hqAkOO2QZP1t0g/z3ey/TRpDEGsoRRL4S4bKKb2noA2IGwXedhyz13mLQokTffi0/0Ch
8FeIfgFPqzuBL2ObJB0RLf7d19ezNTx5nXdA1DvvZ4ZGrgBoCo6pXTQI6ZTto8hRwGcaE4pRisYH
j3DjPykPlekgrPkbEnbBFwvPT8TwrOg0pW17ZDaAkNAvsh/xncsFNzrzL6O7I50vPcZt2NuYyDKi
k4gTSHNnlVpbUi1VUWFXjIj2a4fn82IAictdKwbQeZgxdl+8mF6FD+4H8EWqZS7A5ehLVa2QUUnv
AD0e916gjC3zRXUNrLDBzgd1WHYIumVNHqYSeT8Ogn39NMjqWgNsq0517VrwHgSK+XtHhqqA6gQW
kKgPav1N5pb2c9aOl1wF+c/MzlBJidXbA/g1W9SYwoMbpv3cyuFC8bM/ebzP8R89UMQWLEtUAa+C
PvsCXorinoAO/dpEduvZVaJFARh/IkBFxU3vMIJja4Y5FLUNqCfUMDb2CPaqHny729ouh2VVOVDb
1kiItEzmSWl8t6JJFdCSNClhKFDY6c+T9pbq1ylESwAtxjLF9OV9bDblCdoG2IFAnGxukkg98cZa
MCF2AoYVvdwhuza1qVmeaIr3ecgEQc+lnxoWvmbQ93sAPaLwCiQf8WnyWHYntJBez3n5s+dATHVh
+KomM1rl2GjNHm5nDgsOkE4IpN3GEykKqN7jqaADEHdVnVvogIycovjpzeiCBxsylwa2LjQaSZtm
wcD5oF/IsbeqxgnhNVUUd0UNLlHSNe+bdASg6t8drWdgL6E7YkTU5hHZEOIu1h1xWjsnZoOH+Dwi
VFVUwhSPb/EdafvFZkSCmvTuVtGgzO9d9gKl0OInIn3mMgnVdLGAbzqhgB0UYW8O5ZCs29wAns9I
g63q+o1rdv7RU5HrrxAuyTYliBSBMoLGPHUnBvOPCf4e0A9BrzJH6d0+Zyhip78MMOu1DfT/Sz+C
6eNmBzfO2skz/vIHf0/bWRJWQDYKcJFVoPfIsxa/Uh2TpLYZxO0CaWMXgnaIXYS1NS4cr+ggGdvY
LwKZl7ZDEBLBgQtv+3pBLJvgWQGllQG+Q2o6nvPfBzWWA3Beqc4IUlWgv9UHAzyVgBdCP6Ob/rHp
jhQyZVCEkYA9md5agd24toLmlAqlrlwfytFdi7oCu7tu0QGAfycRWHRqS1j05l2PXDG1QOkIPg4g
+yCJHB9vpnRsi6MczG9kooPXh9U+MFk3jxRJy/dl6/6CRE9/BPcnZIz6MRsgDlr1SxChu8gxyRrx
dm2kHvKks9md2k5c/Cpz0wReJhtP2DJZ62Ya5IKwlpZE9Q3W5eihNvnQGR3Akgbegux0M4O+N+0X
dd+/DWgFJLabybzLmA8pI6MLfTyTDYZvrm+jtWriYJVmtnoSA0cc1Q2vzASWi4812EM9yzhS5yRN
EwWVEFqn3gD0TzuIVkdL6g3wqjl7yv+OymL15IIL+hFyAFXbtv2yao27RoJbjDwrF9XZjSrNPc3D
Wvx0hCvVmnqZ6OXBQr0r2DDxiYDjSO9TVh9oWvIAEhKEfUbzQK2kBBEltpzNiWZDzKoHiX2jQKPl
QW/UgR6eaw3Yhk2cfYlQzIqERwKaKCiR7iRu5L0NGt0zqrLxaG7j+qkBOcbClFBmq/ClRQj4xJAL
EiszTsddH5cAXOiYKrbT1jJJeANWPDQLVnF7ATRDdsZLCXwttYNiG8PxV2mXWss8Kn5z5D5EAKKm
2JhlAxVgnYIzdAou0qm5HDGgcBi7C5mo0xMgsDFDR27Igzq8HkRONJ5st0kstwdGt+gvZDeFISFJ
A80s1Otbp7Zvyl3No2s0GQ6ov4jSKi4YiKwscKROUfqzwLsc5Cq6h4sQp9CCyTYetIMXZAR3M9zp
dHYFdWW57nukpSBPvQrDF1516u4WAlCGg7KAKDF2FDigjkQ4I4SwRbvCA9a+p46cCeS8K+sFBBn5
wa+qEg++kG2dog8vdQddg8JNIKgQTdPSbP30pZNBtfCnIvreBM1FSgTkF+P0WmPDh2+16lBBMjS/
Mqd4dmVWvvYG/rWoX1ZfsB8oVrzMxbUfKgQEHNc6B3ycdir2+0NjhhKqvOxfV65G5+OVXX1lg9eX
WlWIs1T5K5L2H6889NlzWhfmMi2d4W5Kyg1IzMDGPTnG1qmU8d2WuM/DPmMgw26DNSj+wxNq/ocD
8ujW1papeZ+B0Gzpi6b+6or+RYO2Mf5vUBsh0zll3w3LMF/iwc9WDD/6+ziPjC3qt9NDkqXiPHbp
tHbDqXryeQTCaO5YPyCk8fYxLHwMI4rjH72NIOCnj6Gm8F8fI3GC6reP0WJhc7axTl72I37PjYR8
BZIQxROoYKur3eGxoltOaOIALF/pq/JCJqy2xCoUdr+lJg3nE7BK1OzscR6Oum5fLPVQFAagxhyk
yP7kJKvB5i4E4q3iiq0WgAmd+wg9AfdxiHUQBiJIR7K1caxRv5rrCiTHj0AYFVcvehsOSTDkExMX
0QSnN09957wdhD7LAH/3jAHoUt3ykmFCbCW3ETjVPSDngWqPZe5NsFSuSNfBsRBdQApkOoENFhxK
5k8yQ10UUjHai3RqyKuclDrVjXnFuiVaJnUNPkwlnfY0aAYVOrBuGLA+Bhl0AvrH/a0D0gjwNt+9
1diuqy7aQa6zX9qIn+0peZdn4L4Cw0QAMlTgrKkXnNfhnhJ/BZsgxxuAXtaLovUMHJgk54soksG2
SqzWXpHeu6WN0FQItiTsTmLxdEa9DCxui073Nh2wM73soLoOkrC7idtPjFhqdUt55hNR2FKfbt36
tKf57vn7OAgMz5613dooJAMsLJKuWmcdOJRoCTivBsk4JjV0QvRikVLldJi9nc5GlS9S87dDqAy1
VjVWv5J7u9QxbIAUEvUKYNeqzsPsRSVtjVI/2ImbNktCMFk0+WwPlGYYCyL1qu03f4s5v7B8k3iG
IfYyasZ2OnQZQ7WI7BOE22C79cbar/C7CWAH2i2WecEvsYUXV9dJVFoof/wahlG8Gu2CHSi741f3
06TEyycv6ac6t3jIsYO/Gvin9baHxEWQ+M4qKDkSnFqYVdpivDYK/1JKawwMezZKr4224V9zx7Qf
wbKzNvC+gWaK25+MHPs1UqphuYXlHOMoItI6NpB9KQFN5+JIvV3uHhRoKx7imDs0B5kHSIueeIE5
aEobcTDgkbJiUfAqg4JVzx9r1TSg3wFQqbET/liBuB9kLcFyGsE+u2zsAZqGUeRvGsd7682wraah
ZPrTeO1BnT4K7NYuNGlQO9D6Xa3/FDETmPuV05zwp4iZs9x0eXui3klnxqkX2XE4c/Cb33rp10RN
7rOPY//kTL81PNWykzyWiT8uSy80noxY/etMjezNJt/PPvkZKbTcR9GOW1Fm9pGPAUh39E0LHMSD
qkf16A6dfax7lUPVEDdnC7pvG7uXD3a6maN//GUKLtBpqKRnrmvPR4AIJCbHSXB2VKzzVpCEtxdk
u3X8qYlYAmsWNO7WbZeTt+o4FLI/dVh6/hxv3FUX2JD4Mix+R4eiyp9Qv+oD8fiPic7A6xYuwSmf
ryvSyyRjnQrQpngBKNB+9044wO659+NmtlWc3K5Q+NXbFXwX2C3NGhcuWczzNY24OXtG8RjLYm8Y
YNlE9VK6aIox3XRQ+YSWXMD23WQ2F1Nneg1ehEezB8RAZ3rxphUPAjEnyCw00G3VHtRRCGdvoYZs
HoTy4n4lIG6mrCm6QI60Wxh5WH/raqQjXVbwYxEN9Qv0yGZ7q6BSBEEiZ91kbfOtxlrVsqrqwS4j
sBUVCkhjbR/0cFRAxbfhDSRXH2Ovf4bIRbWC9l72KE2EW+iMbFLblLbR2f+Pn1EhvFCaoC4fR24t
Q3sC3b5+ornbaVDdV4dxdVQmMMtkzfLCWo4ST5Sa29CvWPcTSLBDiPAYIMjbtCK1tiR0Mfn2xbUq
8yErxuw+EewvMpNXkATmtnQc9VV7maG/tQvgYSrDecRaszxaLh4CyMe7j2SrOF+NKHK82q7tPqYQ
al75QF1vyYMGOArhTi0A+0g2PWDwwN46xwECFicA8WVrsHbzF8Cl2300tGzNdejLh93t3I/2Ctui
V+3/J7uccqjPNtGCj7y/ZKUMNhkbqnVV8uILaAztHXQpwyWPuuKL5C2Klv3YXxghmukUIShRgx6T
nC0bfD5DIS/UmdXp9JCBhCzG0klCZ2tVxBV7Yr1MrtLv5G7IvMBEGM7rDjVelvlCWnG0d+yt5Qox
/EUdRgW6q2PBxu4wu0O2D3ozEKECeqoBC8tUjxcnqfqXbuWNjnwxDdFBcGrMF9SM614zTBqQgdW9
UCWtIa6AUhZqFiMUzGJXPiIzHV6D3juTGd8uGIpigNzrrMWUAVTQCgjB7KjXt9Rr5Khuk+XY391e
t4iO5GqRIEICLYAPr2F6295evtG41kW9Hxyoj5MCCzonyLzM72oayBCDTkCGdHLA7o49pCU3g86y
Ff3YPSRTtOl6Ht+RqTcD6B3z9i/qI9Nt0M32+6BunJqj1cu/yP//OijpgRYD2wM+Wi8CxEn98S5M
Y0A9aiHt5odq46ORYrX5WEZd9VRm0d+WXnU1fpssAiwmz6ATtOem93uTem/OiFiJ860pM1ScWXnc
rEJjHzm6sni0g+kerZjqjIc/tmy/LBcy95oHQELY0i04uwbMUhvISrcnEMENBykglhP6gbhDfNle
GQBMfJkaCGmoqml/BA3fCwt420UFODf4CSAUWtg/oLzDv3rMZ8sM6bZ5ysHQtI9++TalnABY6qX7
NiVKyk8x7t2kE/KrUbEB1Iw4U6jBW0DnQH4tBa5JZ1Lb/uhX2RNoYkMQli7HruAbUvuOEFY5ez4o
LhoQJ6+p2fYthMKhyElKYTycAAArmH9+t5O0mIcABl7GWYq14DkoIRu8wIkT4f2zgFTHfPKx67/4
mAD8HIYpsTdxb/crPvnRPglD9dWHnHUvq/pZWFV6zsEQvRih6/GV3JIkM/bgCIbOpuMvajaEuzRj
0ZajWHGFwmRnncga/+s6n/qVXeXQ/aC26pwetCKOsx4hKgRdUG9a26a/BZbpr8hV8Z546wG66u7o
7N1+M5F9cq3ZnyjuyeRqwMgIO96q8Z7sZKLO/9X+aX7c4x8+z+/z0+cMCdHxPrdk7iZEVdvGMjwH
N+Q/hwFEtor1d32Zgfe9kQFSF2X6o7X9KFsD2474T9uDZEQPmH3sKYXQS+pDFSbFU/rfU90s79PN
w1NQ+npjAYVwrYbgVK6+i0S9DK0g35CNtBN6MJ9eZG4u7IGBFxuvUtuJrT1So+aMG5NB7ixcEfRn
HyzzX5LGfnsBp/Wb2wwj025hV/VnsIZ4X7J/3KZu/Ndsv7vR8CqK8S/2cPfbEzbGUGC662oXmvR2
418TkThXoD0l6odxo1fmKe/AbEGewrG7nefZAbgSGTYl2r+dElAd8hZct+SjDNdbtAJoOoYcy+yj
rwD2ZffDFczV7J7LaDqBNuKevGnaMcRzy56TQ6YYD6MP1IoTGcUuhw7ms1kjJRH5UXymJqj+tm3R
JY8GFOkeC2WvlK5xzXKboepJVAtqTpNl70DGbM69+cgBhBnLcke9NCWH4MaZmnpKlYOTj6YsQa+T
93F3duMItChGiGAFXzKKm+iDaAvAxCEHd6JYSh/XEzTxknhDTSvj8shMaBYNDS+fYuSNHp18DqWQ
Q9uA8vk2XIjGXIZ+v7Y6GyqFcRpexwalakyrhdZyAO2E3wFo3A9gf/i3hwy6YzviVf/JA8gphMV1
yuMPc/jYv6/GxIY+PNYsBVsDiYOQimc7OE6adn9IjQ0R6c+2uR+k+iDZb1qwwLqlYW3dxkFWgoHV
FHmw5uRTEymTuUkIG8LUcOnOphum5n0QoXXI691ELXJ9H8hQjnDiMUqpU1bd9Xl2hPyg/whosP/o
M/aMMq72DJJYH5LlTbBGfHtcU2fnG+FZIWTV6U4ylWV+qfycgZUWo7PETdcoqW83NDwwhYWdaPtj
Hq0HQUpjC3h/ck8mMxiwqALx85Y+wTgE/ZFDD3hBvTQHQw6uNNlwJZOsDVQQST/b0UeAunZzcJln
AgDyzycC6Q9Uv4wHsnRmAdWn6UeUJsOeAnACBLnbqenrOYAnE7u74EV7pU66yZCNheh7yq90g/Gs
Q9nH78NFUdcr7jHQN5dZsE/wHgB2N9h3YVM8uSwtnwqsk+wxG+/ixsY97jJn6TIudtQJhPS0s0GU
sKQB78PxvCpA4qr8deBV6cW2Hwk0wfASWgHSO4F9B3z3WYOkcivH5AdocL97PfR9QDQS7gsONUY/
z61XDKR+GqhqI1i5KUAz5cowU7Z3NQTfMhq1Q1rc0tALcUVe2F1EdZtvArAWSMggfe2zxAbbaY4M
Rq6VpLSUi7YDWcs+2H/3R87wzMKW93uULo+AsGZAKujI36cYYO0n9dJOkNC4dXwIFrYUCfQlWDXL
BM/wYajApSGjK1S8oqtnIcuC5XG4HSBjewVHAGL+Hkq/ZBCeyINFqXU/9t8n5brpMg+5p+nDf0W+
9NKlq9mBWz0l+dIcNKXbtNDs01doBobgbQ/17mhA0Zve2eG55EHGL+721GyZueJghf2SYOeBZcu/
3ehVMbhQ0A6L7o9ujZ6NgMzvbnofM89Gdrqo0TvidlGarR/AqDxkEsAJCJNtuynLjtAFy4+FZThb
BRTCHZcVYOyVFTz2EULXDXOrbyzh3xIu619NCr27zB/5wh4BgW559asPm2/K4OW3oilTSONk/qNi
+DHXBs/vIFDxdpXGGj9exXOSdI08WAv649fGNt9YY6A0LY/AbBFHzAcztCFnWpk/2WiQpuAIYgsS
G2GwzhF7e4RITHVwkbKBMI/rPJItFl876QwP0sLrIHQhO9xO4MK6+UP6CpBGYWKV2lrtdT68DN0E
0dLKuXfV6B1svVj1gN3YWJlKkcbGihXJ9hFo19+Ns3g8GW3tma6dwyiC4K8qM08mWE5uJ75nzZbw
n5PffKo0VM9J17zSGplWy7RQVgPE5kVk7skuw+CO2wGwD/n0rY8hO3AL71IYWNsdBrFzx4s3VHmg
5HMdQ6kCUhHWKkGeEZJz6XSxI2EuycENn7OucZa8RLF6K+J8KSYz3kyJ61wMIG7ngxUyfgqFsx6K
COEt6iAXCbmlZYkf2YZsA+r/VqabxBCm68XdIEEX0rnZuKlKge+vqQwEIIU6YNGovoI914dEpWsc
et1kbNOEo/9Sg7zm6AZQ7+Na9N4qJn/ZC1D4T75Rggmr/lUr23jVJ0FWv51Y4MfNBARBXAvZxdLK
recm6LoV74VzJy1oC2RtUhyQMACjQzSF65pBFSG1onKZ1yDfibU8XanP+gBobwB50DYtJP3S0bTW
/9mHHOmQpmA74dr7Nhmd8eJ7WXYhtlv2ibacQ8Wne2ZMJ5Ihy1Km7nUf7TCpr2W4W/Tm9L3vv40D
HwpY7kfntYUswwLER/yR21GwUQEwNhI0hmeWhsm6b4T1XBn996IaoWaegAcPq7qfoHu2F6MeZLB/
BgF8O55R0JOCWdMwn6dxnAdBVnUe1FYIaAFuYkRDdkwa11jmk0yXiDllxzgaQdJOPV2UqrdT6poy
EwEUt5gO9ogEWqnLKisDheCJBeF1aIElpzACg4ZRiPbBcNJ6WdWCv6pC3vkuar0Wg/w+iKD7hZKp
v3ngBs9+boOHORidu8w3M+g+CX7AN1ufM2WztXAC/5Gl4iWJ4u2k80d0kJUKga3hqBundm4jXZy5
48GiDNQHn/duHnB1oFZnQnG+U+G0JUhQNUKnfGgR0ZsRQho+BEqWP9uEBwYKEqUmZ/Ib38cS6ojm
I7//OJ/bYo0eZN0J/BsoTzF9Y3WLsAyO+QSWdGBudJCmdAAKrFwPVGUaHa0PNCiCttP6ZpvS8GIZ
rw223YckCGvskk1jxHcYr+bmKAvvTskiReVuEiJcAOKkRB+oA0x20cJ2S7794I3V8qpV+XC+Obu+
JvbO6scPbhByT9ajW7TgAn8BQUx4FlXt2osO8YB9aEcvNWPRRQnsW1aA3288GwxkswtqrqZFmkQG
ni6qWAFPBFGD2/NpZHkNMus1PZg6sjuqdy5l3hUrqZ2pJ8qRgVuYAgDBVMzOnx5+NHvBbAtkiyhL
12yHnqZHjFmJukw6NYn48NZFRmmlDlB9wGboIaSB98GPD1bFV+ToJhbKg+zat/fMkbNtnsFW9a6F
TJvDF0VdQG7Cspz7JJuanZt0+b60XXU3QQgSGnFp822E3KNvxMavQDY7r2L+a+cX45IGFV7a7GRu
gXkk7NWdjSnnQYXpnemJ4JTdDjEibx4UAdd2H6ZqzaDQtyh0pYKnKxXoUI/NEkGr8Gw70gKuRm/t
wbXBQX+F0gMQMr75YdcE5hJRN8CbI+SzeB9sVoncQh8N8sZI59wBMzzeFZlszsyDQr1ghQfxHVCg
mEmrDlVoXqnlaROdgbck3/WeLk/QQ2kS6iiNONuYNeB3ftSWb7OEed6tWI9IamIFUbIuHWw0x4yB
kPB2KeSW8GmAoNnRbKNKd1GaiosAqcI6CGSypl9UpX9WZlI+QsmNnajVRmF3LpsevH/oo0PYmHLt
AXGxTqvwzYbK1WtUGcH8W0RVbXmuJ/uO/OmnCPJ4sY65bNa3iWQk7m3IFp9pHgSHQb+h/BRBJlCq
1Jr/ysqSv4VM/Xt3gHi3iMBaT3bhuf7Sai12bONy/MJSvu1UYH3LpQUl67JVW3LLkELPLWzs22lg
h/807cSMeuFJ0HDRtEUky4NNsMDW6O0dqgajdeFO3YZYyKiZIrb+ocl1kyjLzLaJ1rfeSCIoYZZ/
x3gtfBmgKXQQGf5Kajoc0fLKC1CIoHtTV3NE8hq4RN00U2APhabppyZSBsk5q7tsbsZKmue4Nn7N
MyHjcUnj8ju1YuG6l6Ezn/1pmr50pejuDOiIUR+3bH7f5uGF+kYgF+9bZYMzAFcEo0ZzxQJrF4Fg
5UtiTAYwRWpDfcXArAcPhIE0rnf79lF1yZL66ilOnrzi7xp33lamwLr3UTk8yqLMQMuVD0dPkzsB
NmzvUubU0NIBX9TsgmqaxnbdK7XSMmfAACbWhpqDBQx3mYUXatGgEgv0BQIEw5GaNKUf9Fc/S5+U
pj3JhzZ7MHTUtqy5s8UCY4DcDa/3I2r3L+SCpAy/QINifxvQFcLcohAACAo9CR36IhHzJHHRDHsb
0OUFGCZCpLJrb5E2IdDMteMYC2a4HCJbIlw5/RTd13kV3aNaMt8lkDdamOTTMJTZlXV/oV46kLM6
lGHs3c9OWYuHS4t7YJ43C8GUZLpZvLsNul2r1JexUlDYhlnprlBwBQxJGJvs6OLLeV8LFDIBWpva
H97+Y6Lyde8jCF535jbt82HnoVroMebuXzydip+lGSJz4FdfCtCl/ckha/0voarq2QEv3mFXK2y6
9Aw5NksPPnhkFokHTfvSiuuznxv2CxObKSqSl7oZm8uYxMBpa3NfSr7NABzfIBllv9wGvTWxWk8R
yZqm6ji/GUcW4jeS8ArlfZBH+nDoIwDe+KCg8ouOVr9b6Qwy7/4FG57EHsMVWULGsM7Jqmob5SXU
8FwnhKxrLtauYOkXUWApmHRx91eFWJXBHOdvgTRW7av0m9shqJEDn42ddo/tIZbfB6tuUWynh0cQ
u5mHT4HZfkHKY1inOVb7rcZCeBofIVoHr0u/v1DLN8GmMHWZWFrKAr5D9/aBfOuNY5TLN24FxJQe
+j4+DMZyY4ZgME1AYY1YAArhB12jktugVcEP5BF5+wBcUdgLDD4zX3v5RP0RuN1WzA6nIw3M9cCO
ilum8anJE3XwdVlF0wXlxdVn1Iy9CL/TaDhZE7S2wcIBfsamkidyI4/JiKtt14Msdg/wUb8M3KJB
xlMZc21AlKfVIrFMeW8NQX0B9sUAmhWpU0/WFe7PWouT/jPCjrPwCkJAcJjnzk9fBOJIL6e+TcIL
ZNC2HcebftmyeNiASa9d3ZZ6eoAn8+5IJgmavo0Z2ABJIzwqUm98jfJ6D+Id45flWicIl07fBJgF
lj7q/e/Am2Xs3N4cdigvBWpTD/Jd1C2mZrOfRl7dTZFTLjJV8nOuq1KzBPBoCUmgufVud4VbilUh
i0Npg0vxRjIDWCh0fYzeB7uqWR6oI8ftta5yBzl+FkHJtTfVuQFD2kv/dy2t/iVmYwyOXLCihU1o
vwjwf21SS44bcgJr69sY5jXOi/XTifOdbMrk2jc2f2SFDWB8boK+qk2Tx1xU7QlPnG/UOXFen0FR
fS5HLz/ZKstXUMaFwKJuhj3egAs6pUNkpHiE6R41ZujxIdyphXq8NRkH9wcgcfnVUX5zyYEfXXRD
aH7l7WisqoaVe2pmyFhAHVN+ySy9BQPOdsHBDPM1SpsR2Aoz2Ps8SI+oOvWWWA4t+kyI56mI+dk0
VAgCXcAAICTbrYwqiA+Vbmo3od3MuOFnxCuhiRa3SIYBhbUClQ0/UPPdzdKzASwGbjQCFUztD1R2
gGGrrr6HHmLqOmKemq0E0qoPLmNYVidUxHmrdw+kJFACkEq59LRH1IFSnjygSVR9j5u3OcjDgOIc
uIjAkYwHkvnQIZm2nhrUgIxVYz2glN56yEW4aRGlvCOPIkltIA7CcYHoFHh2/dSbFnjaqD05OzYK
s4VqgbnCUBrR6jkRjmzXTiWnYll7xmYc3G8Mmlr7DHRMi04zw7hTVB+pCZEa+4vbi7dmPKpkk6BU
eTU2wtvVJQTDaK/u4a/eiUomK9rIUy81abd+c3Y6GR0R1EkXlNXqnA5UwWk5bJI2MABSLvqDcOzg
aAK1NWfHsgiUXCMyrDSA7JQ6a9WYbBUwQPNMtwGf50SkCKqEq4xj2cNyAN14MWT3YYY32jj51yYq
YQKG4Diy4PVmGlIPkghOIZdxl/fp0ueFWKVGl23mdh1PmrM8sfdz24rw8m2q8kJTVIWX3auxx/5Q
Dwbebp4/R4ktSOrGQ54ci1hmJ6x23g5TkALs87nNq3o4Fu2R7DSii0IbNKomUc3YF1+DzachgmCw
j1pKOzLYgmyu7sC/v1qWAEWtbzQgdIYwOtKoQNrxpHicXOU+jQIwGZXc9cJwn8hiG9Me9BH9vdCm
wTabRVr3/pE8SmQkVq2AElprtB5WVCiVFA04pGgoh5TsAcVY4YKaKIm1Lv/LlXy76e8TQFxaZOHD
PndRKT01xbHTh2S00e4VL4AZmoojnVF35fQjyIntEbyN72Nicqd+8qynGnw+n0+p32j/h7Uv65Gb
R7b8K41+HmG0kZQGc+ch970qa3X5Rahy2dqpff31cxiqzyr7c3fjAhcwBDEYpLLSKYmMiHNOW6wh
pRVu7cSPV9YA1qR9qtBhOX4nK7PUu3ODAvwzS5J4leimdex59r3y4uZkdM3HwY/s5kQ27oBfj9nJ
kTpH5dGArQFxtJ8u1NMDQQdKZ/Cqpdp1TlONrQiO+lC8VD+R5TbSDGSiNBUdtBoUlcqLWuRKA8eg
ngZOGa2/5pqn/3Uusv+84jyX+dcVaWZTSusILDYen3gYFTGQt1TB6/xsYrtjPkY1HitzL5YTn5vU
i4R4kJjl2WZad+7Nytvj1XaozQgVO2SbTh0UqOwjwziQjQ6S58AzqwNgBiApfQ5q7CDA21WJ4VFD
+b0Tac95XWRv0nKeHfwQ3kAFPZ2gnnQ6+aVL93rxBKmMg+qWauR/mOJ/3AcSYEB5gb97zRrGTkXP
7QURPaRBEmxK6NRO7BCWgLJLnuvsUuNPfjKdh3A0rec/DfIcs5zYIf4+qI9y69m37PDUSYAvm1Tr
b+lQhyKBVuZytowIxN3yUC3I40CJvuqKzVLmxtYIsUflnTF8Gpo0S80rMm+asjXA1aH3KiihrqBi
ereFFxjb2AMRLNlsZCgXZS0kqEFlvm6Bqd97okqeBm3cysJEUauy61bszvbOzz7sAoxt+wL1dU8s
wx7yp332/9WeFcCvUfZqSnyp7BUoL6HJPEzJsgK0tafGLR/m/FnSmsW2ZU6/nPNnHVKYiMKGzmZO
ijW2/5L4dn8k02QPlpkHRBnl3EbNi0+BlT/Ml27wwNkWRTAs52lKr/08NXUMRjJNTRPpoHK+bbi5
HA0gBCs+IjCYoCTlkuScL7WySoED6L3L1IMn1LAHruUxVTbyK00PCoqoINnSDNNYmuDnLB3YfQBo
UpP+PGB5Os00m+Y5izDe4n0jjtSJOrC7iCXNqQWMf9WnAitutZCZVh548eWDjdSsMjngmd5lyQCq
LtWk5QqTPnJtnRcfycYdEBygKPyGOic3NS9HKnwz26T5Y55WG5zP09IgV0MwK+qqGPsoLINo2haM
1tRJh/rntF6FrcKQY1XV1xrb5zVWdrSecXzUQVCT1jPU5E7bAYiE1MTcpF5g2XC/xCfHx66nBYJ4
6/Xjq1tjS+QLvT2BUBxrPGoLZaQzOoSehERsXG5pqAeWdbw21BBqzzN4GQj+rba8+80+zfzpIkPi
hgvhyG6DEEe774V/b9qt/lVAiNX1WPgtbaJ2WfaRc4Hgb30CjQfghEPmvhrFmRwYVImXmQCnfNHn
+VlCR2RFHXxrQWPqDcrOxYoXXXh2Az+9BCNqD5DaCr9x86HNjfHVAih9BR1bqZbN3hYpYsQeKgh3
4p07fE11u1qEseXfSsntC3VgCwBsherQALGbOnIN/MueCRxFXxyEEYBakakSqL7q7sjW1QxVdkM7
3BWIDG4sX+tuvCQwb4xSv1ZqURshlUStrtaCjQbGfCgCQ+TRF8I8IKqyJ1DLDHShJtSd2QHk51Mn
+ZOdDgNSSwcW8t3vdjUt2KG1Q2bUu0/+yk4XiEctOAKQM3X+NhzoXeSP9W76eDPehtxQEimPY55s
52lN1NSfI6dbFlrVnzlHQqdHTf5N6+F1DaBZeFfFLsp+Myg29KUrl4Zt5M+iKgHj68rkq+OgCqDr
5Dc3BnmS5M2PxparOE4F9EPvkAyKsEtJqmXuWt4PpM5Qxp3Eb334Doxe8Wg3zbAO8Gg8FbrMjgay
q5vRsbGoBPnAwk+d+ptl+kttTNIf4OB+athgP7taj+A+Iu8Xrun6PrMB3RfYk10j6bTLrtaNr4Pd
7jtuJD90MR6awS2+omgTAl1gPxRNtQi6drzXTRltPbuID4Wo4hvbCfyV4bbdV1TSb4c8Tr7rQ/Cl
SaLhqe36AbtPQ55co7FPuLOztWhF9iwahAOVq1WP+1A4wbEoQ7bM/agBBTarjqFjjPd1ZdyDp4N9
hUYz1Jw8uz5BPyy/A03bG9nxxyAq0xbdWYK27lpWAQqpQ2eluQDXgQDTv2ipDM+FEWCzb1ntW8nW
PArlNxTXQCZLOZgVH7bAUAbryIzlLcAv8jbzAPBCwCFHvJ6ltwa015xFnuITj8kNmYDh0pCZ7lwr
WPRatvO1Otp0qugD/9Xa1XSScIGwcXew1Htv6vCAFhi97JZaAfeyc2oG53lQkuGtPwQhSDx/TiSR
MF7hZoo2GpWIYEH9MTH5iMCoFqlTfiOyt1HxceZxMxzrdCGZonybiN+mI/nQ4VM77/3xWKHWtTGc
AyRsFoyDxSNLrMtUszBCGgPBgWhDNQ6+NKszABpP1EkmHhhn02o//CtUuCNN5rOjVjpsSXQUdlZ+
yULbuDMRNDv9wd4W8rM9MusvLKk+/AsUAC2JvQK/my+uF5l3vQ801RTJkl5bffC7IglyEhzcoFST
QFC1FPwLdVmDe8Kzb/HFZI8tJJl2NSDcm3qwjC8jHrx+I4I3vMJAn1LF2mlo2HgDlWoHRBkAJKuR
yOlmj70aWWUIDPk8n0aSA/MAAqORFioqbpoIouPir5F0TV2gRJFGssDRv1QoPiIHrPSAvfDXqV/a
d6gQjzb4z3BPXRyCbxji1TursnLkBQILauGNDj1qC/Sqlhl/g3TRZsjF6AOTGKzB0WV8i2wgC1Ex
Gz2xUe9WrtmZN1nna9t2bOsDL+rhhDw7xMdFVtwVeMwDntfKFywjHrwYxb2L4G5sSjCG5SJXqiL2
S6XpcvmnzzY21t8+m5/rnz5bqGkQ2VXYL4JuBX2VLisrqA8TOEs1UTVfHwj2VZnaHXAk1T7v4rhb
ILIKCjkK1zmlKNZWCMaAyciRtl07faAtkMaW2LXWYtNDzGwZ9B6+dTJWWYh3tM9Oo1Lx6tVBNrrY
VD7EzkXeb61eyIOGkpBzx5v+TGd0aKIMDGUe56u5oyi8t7DSvUVain5jRb61d0Qe3DmDgrSpTSsq
T06AeObP5DHYlon8pvUI9E+3hB67f+jxKLHmtP6nGP90Sk4jnCgFIKKQbbo+wLYfbHQDgrtMOMCg
eMm6UGXFlVXVC6NGZWCLsqAHzlAibcfjF3LzdNCcsjxHBK7FXiMM6/pSK7fWB5ZPDf+TW487fytR
iggZK9E8lmm6BZQbeT3ceRuTBeM2Vc0uyZcRdEOeY1noh9jkkB3XRv1FZ/33IXKdWySa+xuwaQOx
rvwtw+XLqhHIXKlp00ZuyX+IxMe0GeLGuzEFsh3U2mDY3TioGVsiuxjuaWtLzVyPov208VW9QGyE
n5qIZYb7qNCRiS6ALnWocNUPWbswjJatXenqJ0bVrnhJtHwDeMbtxxWhTnP0a8RpktGsTwCZgF4i
BVH1CQKdnrnxc4DKM9F3G+qngybC14jn5raXZgMMCw6h9NtzVhUZoPwJA4OMw/sFGcOs+vCxeNMs
86pC9ld5U0cj/B78l1BaiHMkb6G13pybzkMxIfSllnUGicYuRjU/Uvc4xcqr3oDxrV44CE32CzKW
qofOHFTK7LNC3Mz23DBB/TH1NtbKyFFo2GNlwPAaP1Z0o+EWCs51bOOeo9PAuc+tJILCGeLmdECO
KukQ0v2rXYNfSILXnyyfRlJ7jEMDmuVLmmseAyEhhOLVwUyFtbb7hCcX0IPVGx1c4Jfc8Kyz3jwa
qtyLDmSmszHorCWPBrkOsVIR2IN4zmn00yW5xGQbXFlCvyew1/MMZag/YncSgKbPaeRCgyrZwVUH
OvNjVkswKXAYsZ9z12Stx9JG+a7yYsKG0nk17MiHTDbL/hpNU85t8qFmlqXMXs493BDZyuAQlCw7
JIw6GX4cIkQjS+Dl0U56pwDhkP99siXUQ+6sFNmmTbUfFIH8FKSMwxAqPwHI02tUs5+wd/wczfwt
uEmDHeY/aqH2hCpo62xq4AfsrGCAUvwQnYshkeBearQrQGjmsqgDEzGexF+AMVK+9368RpGiRO1H
COEa5gXfm6h4y3xefykH5O01Huh3WPA44J6sdPw/ZvEeL60WLDgl0PwiXnO8XHE/MInvIuqG03Sq
WY12MEqsqWRcAEmkeujAO1RmDaDF67EbrEMToD3QYbyg8PIKsc7y3hlz9wSwYLkku9aAfDErg+Im
9qzx1mU91i9qQACuAGSMMna0gS9+cDLI6Xa6fPSzsVz0YOQ70WHotPSkq8Nso2bTNdWSJeYmG1EQ
3snqXHE/e3RRBXtXOd5SN8sAdS2rksvkkfV19ojIK8ob8+aOHP0suaBKyrmhVhmV770shmkS6NWB
VjUJcB+qOTO1ocWDqNtTMxnZuEItkL2lZu3kSA8iwL2h5hB6FXZjpbOy1EXBFRrukd2wltSLTLx2
KDLQW1Cvw9vwXNdYoVKv3pvlDUIGV+rE0jVc5GzQd6mmWSPYluMSgIzyUGNxgFBSGntn/La8M51p
Xf4FfNndzjQyNi7MwmsRgB/ABG+k2BimUGZWZ3TwoQpw8EIc5uaf/OZhNIJcaNjc/O9PNV/yt6l+
+wTzNX7zow5Rdc2+Ne69ACLLGlRCsgWdzgcQf7BVZuX9AkIJyXHuECEo6Yss/WsIteduR804N+ns
9wskNTKShgDL4b+fJih+fjC6Cn2SyThflYy8LOxswW3jOjYh9m7qQ8xDqDm50CkNyfPoGcqbxV6z
wuy2hjQkQyroJBVjJx3ygaEKRPPy5WBaH7aOzqJ4o0HU6DyoOwC10U21KZsYWImfY2lEFqFarhfm
ebaPOrDbY4InEV117hhAr9PxLr5IJ8DKvAlavo7z0F1OV/w5MaJUAG6Dw7ujayeNxC65MKLVNBUN
DpqXRHTBzTRV0hj5Ogi1YnJxNfdigYRoC4aJ5sAbvTlMZyJpP87+YCOX3rFFghsb4+ggf57NNq6m
mWeljtlWgCV0Gdm440Hv5t7lrQA3VQAmdWp6LHbvGhMS2l1s3gTKo4C82i6oWbukzsJ23LsM8Za0
6PTzNKhroBQIEA8iXygRlU0lbxzLuoAmpXjPR3bRuJ6/2424BAInEhbHi6qTCBNwM7m6txdl/0gF
6VSG7qtadEQCJvtsIg+yp8V4A5T5Qh+wIUhYdAsCPfsahZG44IG0phYdtBFszolVv7eDHyPTV6Mi
L3eLaulwDywGIvWPZWKr/XzBX+qfZ3FkfNjorE1s/hIEQ7LQs1S8TL3+Vjfc+7hp4itjLL6C95qf
qno8kgniEPG1RiH+jYdnGVTzen9Jbm17DUDGdEtedKjLahdbWXemVh9G8bWU2XMmJJg01Mxk6itw
VnDN9Pezrc2sculEerwlF+pImhSgiwwgHrLRnEEBOVG/tuPVfFVfNNY27sFAPc/nW4m5F0aPei3D
wQeOstE52ry+0jD6k1AXUUCpNP80u1GAhjeaPsL8J8TYUXZg/7rMJumVt70rgtP8yRrhhQsDNInA
pOILI9+Kl95C07j49FcVpocyUhN0VeRCB3cEB0hlVMb0V9GkonUhupemzXK+rF5LZ6cVqFuf/9K2
bLWD7nRf5i8OAVLw/jfJfv50vWTuTea/0FzT/6Hb5yrqOtxMzTG3D2DY6BSYptsLEyIJWpb2r1FV
P5hJGj9EkGw8CF1Hha6yQ8/O0rL6MmIdjuJPp9rUoDLaO2luPzYguiMnnZvGsuZ6eQ4tpq00lqWL
BgJ8921vPHX1IM+davHcHTeoFQFzcuEa9yXvy1sHpFe1Exv3ZGoNUHv5qR8eyda3fr5Lw0xfTgOY
6d/3xsZrGgNMnCjRw7q6jfY0OThx4wOiIsaCmjTAxY9F40Z/JVM7IpSY9G25pcmBNklPkSW/Uyd9
XC00jkjh+jfT1WurQ7VZyNc0mSPi7qLb+YX86eBG0WsWC+NErR7Lw60nzBZ0IviDRq33r6hUWVEn
mTJIZC7s0usP1IzH3NqJEME6cqGP0AEZp4/3ZNAENF7cYtR39AFA66Ef/KbHVhJ7qi581kOrvY62
aG7zsXv3Otf9Amn3YQ1FwGHn92gGjbYC6RZqNCPXPeVlCgU+IKi/gKfQBiVuWh/zNkTpmnmdzC0U
+JqiAF8IYjTLjx03KNR2U53eXJsfI/VxbGW++FSoZ0UVxMQN607Dx85975ny174u35qqyR5yJNl2
TQWJH0Rp3QflQKltrAHf7OqrhiDnW8RQABl39o/YSm7qZDBfmqgeoAdqyiu3wnbrFGZ/8AoeI04R
62ANtPuHeIAyroRA5zc1HBql9o8Qw0WKYDB+ot7GsxL8NBIdkASFIw8dDcwWRgzwWRL0T9CoAJcz
7LNbp9DniSuQRkRAbXLjwN6TG9ARH7MNym2eLYy+eUR0AMnjATTfgHdoi3R4T0WA6lLXfIbscIGi
RCPdVX0dPxWtfRK5EbwBz5Msc5RHXxph6ufMGJBas4bw7efILoEYBY3MuI+ybcvSV1oUIUHky+SJ
zqTP4+ms+4PtT36+buh4bubJpzybxq3hCGaw3aes3pRjY8O9xka+p/Ta1CuQJVszrQDM5GeOjpxp
lqSodmTvo2QhRyR2L3mb51sO+oFnM80nPiueOMY6tpxyjyokiPMm2cRnhbU07FENAm3T1Z6Uv4M4
GVBqKFNgQwYeZTPvzLWqnV8G3AUPdhHE/6LdLaNm4YWNd3RjyI6gVCbOLunIkHAxuhV1IE+YXUJo
CFqraOxXqKHyjrObN7BgM/iJWPY20JwdCjWOTdq2D0FnyjVYyvrN1BxBxGbzEh/JFO1D0xkjCFyT
E3XSoRMgDAOo60otmq2PjY/ZbKP7mM23NH/TNrJGxMsx4wVxZkF+6NQ5RnmhVqUn1S5y03JJTTog
yAtiTr+62IWLgk3lUYFAbGkrKRGy/WGOyUMN+HWOP13FKqD9mrfgngwGO7/XYuNI3Awe1El3MbBW
617dFNDoC1UsurspINp9b3fjUYf46xoPR3EMKj9Y1s5on6o4s5500KVPtHWNzA5gocxXPqrmvpCb
lxT2ydD9rWNmLUD1/I3umKqCcEWBmMW11vX6WPuts9L9OHxr0nNWWO7XNgbt6liP4UFPE3mvBlJ/
GWfQ0DFRLmSFMd/HCebhlcnffQR8gqDu3pAt7Zat7Qa3sWMYEHMdwTJqZSNElOMPXwZFlgZyjHJl
IHnagqEX3B+2vurpzMJWtZONg3ABzqZedWYFr6zuoeLuACakDiDFbPxthYLeLattJGUbPIlqLCPA
7y/GrYvnzLUQSK0rvrTpPyOoh1XFEXSl/8skaKMrlOWUBtctc3X2NQHXLsQUu6/m2OvLJo46aOn5
3a7mrbbTkem86QAJXyIvN74UfX8iDm1Xgr0zzLqvepFADhL4C62L0gcJ6D2g2zjzyxyyoXgkP2hR
82Gbe+lM6nq17mQJZiAbD0pANNIDfWSPJ8mJF+Xr9InVn8JzkH2RRxo0OygWRI9ump+yTHMfIhA+
HfBEUXdhN3xV9kTH28IMAvvABahSfrWPSGQsMqMqdnj89Wcs+PvzyHgHfWg728ZmHi4KvYcIAfWI
IBwXdcGCbdYN0DXToIPguCqopZqzTcTJsENtW3lt1aECsT6yF7BRkzpmW1aJalN4ZrukKjeqd8Me
+Cps7u2pvm22ayIatzpqhxcJ0bTOylauVV6RW6vWssHTw9cM80bGTFuH6sznw8cZ2f7Ui8JS0Oeg
VnIb4ddzcJA62FSjyB/LUr5biDK+h0W1QSCu+2qkXrxC/dRwaRwHkT0jqzYyEXxpylFbeE5qnBxi
RKBAMbUZInJY5/gHMtFBqCgynSFNAS3XfIQQLYpXN5FogFZWgDsq4iIbCACgf2PxMwI52cVVj1/Z
mC/mWOu7yGZ4JOdaH+9tXcNbooihgd5Wvg0xHSN693BXOCZnr7kbRCuDsfTixrpzDMasWveNbID1
Bl4cap7vdpX+GLK2fnCCsN56Xpbu/ZRBKU1NRh6jBcX1sGKvCO1HK0+MciV0Z9iBQpBq1OngSlms
PcHMNTU7gPfu+IeDbbEtT1OUiw/1/Sg9QPvjMN0jpwGAIRQerlAG+bAV4qx50V4GfP0nzQrPwqtW
dY4qFS9koK9Qsthp94iu4VvoQj9fEfY/Rupqh1yviVcYVJ5ApFheAwRjJhs1qQPV7fXOWmoCBAit
3ZqPgIG3B9vMFTe1g/BhCWmIuclBoIjv1TpHlo8KaYe7y1gxjEOq9YlXpX8vWJ2c2iH2lsTozf+y
N5mVnDJLyTMhAr8Gl28CUcJ8gdvWeAPfRoOafzO5FQ0fwPWC/4iEhe297pQgHFKP2iH48G0DMBpb
ZhPcBQbIqxsPiSzsDcevtg5lnr4ZniEX82GnQgxwZE528h9l5K19bQTGoK7jnd2FwQZJDuT1nBHP
ReTKwW4DUEicJDsjTusv5BHUob2NIM63wGIrXU7U87Wm99s/tol4HvkyoGSY4+5MDmq4gFdQP6Ov
tCk/N6kXEf9uT99/EXZ/6/1t7OzcqqkKR2u2oz8eugFJV0ihF8ceEYCNLA3rXqIkDDLHcnzPvJu8
77zv1lj8sJjjPDaJgZ2l33snVIGX05gmzbW1HIBUovtNH+xyG2lBhtiTWgM1asHTqUPijtZS119n
zPSMq85BJrFPC4j72EBedzytIFA8NB9I7NkPmgxYm7fpo61XOn6nXQlumtTaJAzFxWFc5GeA4OUa
ZU/FUymMbwRt1Pg3PLbi93mMHo7BSvPYS8Pxn0moNVQYF5u56VZ9sYE8crBJhO+f2ADoFeufqfo9
y1pI0wXecHFspzuZDTYyYeEZr1U8OVj9vd4bC2QLClSI4JbIsMJEWNjOTyRDk6omU03qtVpgO6kX
e0XzkXr/NDbmATIXqQSBqiYvWCZgXQkBWrPonWPR6FhqKntXchAGDPVL0TiZ9aOJhXMHPdoVGG79
9Br4CsDQhCcwdTP7mwSGeAVaDftGy6H6N2gifvSTrFxDSWo8A/KVHHge8+2YZ9atFeVs2TIevLSm
vEuTzP4BYD/qG93mPSj+Gi6CBuUbbWyCyB/vCvAjuAjFuOmJ1a2H6oH+iW5/spu25FuRl5P6kDuY
6S2w3UcpIYw0CxKleVBvWROADHeEINHcYeQ2BD+0WzDYgIkqR9U+giuLgoXdkZr1kH00CXqIt8Pn
3uHXJvVGOuBh/3JsNqJGp5DpCtS2J1YJuXfVAgvViFBkc4o0OFObDsrFy0a5j2IRngwsPonPIGq6
7x7Lglve9fadPsYXIkOwZGdtUTYabchrSMfvQOn5t1jbTl5kNgcLXn0CL7Vy/TkX+CsmL1nlfNM4
lbVGhBIFwn2pP4cWuOFwX3tXGVTg48bD/wyMDHJQXhsg6NJZ5xGl4hBHrKy7OqvqZWbI/kvkWq+t
K+LvZlFjuMpDsaTAVkmP37kLodXeZzoE2Xzc034FbpRuQJqkNcKzZ2iviebZ04KyjY30lEXBKy3T
aIPgAOW6cKw2PtBizbXxGwQYPl8TmxfxejW9l5y1Eq8KxfxF9rpvAO1QdrtzlrMr2SHTmeDF4BYL
EPaOW4Bm0mcBeXFpOMFb6gEGLcDFdomSoLs4AFCj1KAO3iJIAzAd3BumCL3tryNjIxxvZWo9S6xs
zqBgkmeseuUZO5Box3rtybHC8GhF4cY30+I+SaL2lscCBS0dlEF7xFyWpafrO+rVWlaffN/5OvXq
A3+vAP44YnGEXQu3NUheIkJGvnQAcd2GdVK7oVZYuHz1z3/87//3f7/1/8f/nt2ijNTP5D9kk95m
oayr//on1//5j3wy79//65+261gOYzY4LJgL9hHOHfR/e71DEhzexv8KavCNQY3IvLerrLqvzRUE
CNL3SHo+sGl+gdCta+8sV7EqAEl/V8cDYLhNI96ROkf6XH5rtdW0j/W7ID4CsbKNaYXVMdbuUGrG
kgsfg3TrEK8c5FLtRTAU4XZSGYzD+pc2cMSXAIUw8zIjilm0QjYmhUAImIno4MfeZxs5F2my0vEb
P0CeGNWz6sBk2p8tdeijutxkeOiBkemv3qRsvoBMP92xVseKnaW8RD2S004uNJacaQKoKeiLf//V
2+bfv3rObY5fFmPIQXP7168e9HiZ1lWC39ddOOyQBPZRNWWM69TWipcyRtJELSe6ETjowrHLW/Lg
wDwBqq2jTOzPXqX0tEMaOJ/m6XRFs2H1DcSKtQNjVfCShKW5iqy4OwtIYh6LHDwZA3JTTyNIn/H1
8nflCv5p1HgrV92D0oifDCe6zYxyuGmCyDrYtolnLiAN4j/8Ll3r9y/H1hH1xbdjozSEM85+/XI6
Jy4clM7L+2mRznMGXH5mPyFDkV2hKNteAdV/pMdhWEltQ488aiovlGvJ65BDq9gM3FfEgJs1Z6kE
axoeTIGsINbAWP3FbMqzUGtEvBTvZKRnz0zLIRmUd3AdMvtYidtAy8pbFNpvkLBn95li0y/AbQu6
g9g7kg2UYfG2zsH/SL00oAz7DVO8/IiaQbW2DG3g9qx0ieBUtB+FBGu/JwF57D1wZlhdXC4rDyjC
oL6Hdj27/83XNm4rbu4dKHf8trQnhTmzYe5BdZL83Nj6QCd1CHpg+aufDDv8XnZu+lCrAyKFecki
EIChkYa8XbSAHh5SN5cPZmOUG80YszX10uiuS6bRGch7b6Z4o52b+tq06/gTuXxbC/VUNuoNdRSm
HvyHX4Tt/vKLYLruGPjHoJgtAEMWlrqdPj2p8GQxB1DJ+PcMryjIx+n9pTNAr0w4w7B4MtzKfKVF
mK21/clnXn/RAhdLNK2EFGQUn0lVdlKJJfHYSR6WTks3z/NFrdTeQhQBQnuniCAuExdHGkQd1PyX
tmkyX4+9bVU5qLIZLCfZiW40jrrtGEc6s/vYKhYyHFBthUSRvrOdaD93/81nMthls/0Pz55fH/vq
ywQBFLd17rgmiOhc/uuXGQelbiSp7t2JvhqQik3dhQH8wq0Zai6KvlNj3SaufMl0tqa1LnmUZQCU
Xmd3YLgF8SzSiLkD7HGb7yrkGdRztlRP108HgIzObQMtNziQGRofCDoZAcJp/iiXZWyA3tXU06vh
xuGCgi3UoafaRweyMyGiBKB11+xGLqM8B5eN5yZXjjqXf/+tuOJvPzHLFjoThgnKXd22fvtWsKKy
fVkn/E6HXO7ZUoIZoDaJUcKmVG6JE9XnUbTq82vIx2T1iXo5g6AB0SWTDfx5AMY6oJInamVPDKiD
63m9qspIAxd3Wi2pFDBjoOeAFLJ/ZKpiMPK3osnF8+xVcVSnCR3SjZ0KDeVeBFKMUPN31GyUrXOA
UAoG62828stVqGlyVn5kGyoHS21beykVvfdC+KN9j8cwdEVMPwJTFy/21BMW0NjySshwUe8nb9eu
Kgjk2u4paEz1Exi+4ueUbyKzGneSoVBF2fWs53hGIKgI1hTs+EHY76AYnzmLtnL7e1MBSHIAkZG6
xU5JtVRfN0BBKakRloNEWOBL0Dt3hreHuHd+aeoQNPNj7R2dVHxJZFPfkSnDq2uVIIexoSZ1GAkg
VLrx+u9/Iyb7263jQm/DNSAu4DIbu3DV/+k5NLg6XneDVdwFgaGizvI5qsrwTXYoOvR6rt8i8xOi
PA8FwODXC95yMGIgv++95EgrbaCbCpYMwcOHX0e6ZatjAzOc3FQLgXEFFwvvohIxKdDVUtMJx3WQ
N+N9GwiwivhyEypFvDzTsjNoYlFqqprYYdQ7RyiWG9VMS5CPFg7rd9QE0OhjSmpCCnkdotRs7Vj4
lRMiKPTMah2OvP4EvQZaHCujspyAQwhUjfvEBtRtgl6zFEQSUAIzJug11OayG89in6DXud9X66ZL
m+kSdJ0BwBzUfZuxeDFN0Vy56fo3cQv8aw8Qz4vVmFAK1/X0hAoF8WD4xd4LcuMFrCL1Bs9Ub0tu
UQT+8xy5rq52UO/UYgdBdm7Xr/O0lj8iAqyG07R5k/kIxeenqrFH1I1CunEo2uABnOs26nMQrStF
tR8qZAQAKxBLsF+E71g+yUU6Ft5j3I7mytP65EaiNnTXZK25p5lYjQzgPFOnp/6dm/cAJ0Mnq/X6
pQnROASngU121IHsrKyHdcWsZmnw8cNGHeTXY5Sl69Y0hxNuIWJV3Tg+IijSbtKvIIA/kDJkHdVH
1o/uC4oY+TISQwD8BORTRV0auz5EwN4wLQufwEm/OmF1qDz5CDBDfKPjcXgdsDGC5gUErlnWPiDP
5UPOzs8esnSsIBOQt1tq8iJp9lWLwnFqQoTZuq0qfRM1VnZFhN1YZXoi7swiS270QmyNoRd3ZOpD
r155pjduLGUz7aKCcsfk7nWJvJi53FOwFqJBYDdM+J4CRgFlyJSt7gVqo1sdgHAslhxQt71o0riG
JUNQL6v2llcWP1ozfrWi0QHmtfKW2Kbbt4VhVVs7qTTUA42gawCKc5OHTXb3p3mSeN+nebFFwKJd
Fy0k8WSY3+UKjYIySKgkKyCK1DKINlaJxC0FGx0YhAPIl494SjlhgZx8P3xxsmw1DtnwGMUAaDgF
N5BrwY4dq1sbAI0ML1JFbsiSfAVgUX/oyrpEBq5r/z9l57XkthGl4SdCVSMDtyQYh+RkzUg3KEmW
kHPG0++H5tiUZZd3VxcodATEIdGNc/4wJOcmLqp1owr3EX3ScKc7ZYTjTDGdEo3oPJBE+9nSSBRY
Reh8g1O1SbPA+Bl07l3fkpGRw4EDuI9GEEY7AE3z9r+fhPrvqyW7BkPogoXBUlWVZ8rfH4SEoapW
G5Uew3iVEOvgk16SlAHkph7csFP3SIUREZF1Pd5RYdu/zK1VYXiDSr5ll+pj3OfsB4Yq+17wrQRc
ZrzdeoDhD0hU+9HeXiRWpM5Kh8gq7z+9u5GiKt1iYCvPsHDEGHcdNE123UfooI/XnTElly5stQfZ
IMiAPPz3x6D+vi9dPgZTsG9Y/lmWfMP+ZT2wxxGctyO6ywem3XYXJik/eYHzMSJehAF0bUYv8/aj
TwPdM0a9+v1hIEeUKSB/+esPS/TsyJTF6/++ZUP9bZ9jq47qOPzlHB4exj/ePGGaqhgNRvHluqGf
fbtGCT2IvhATTpegPGo7ya5yfbH7s1qu8bUKlOqf1QG6jddqoXfRF6w2br2buLU9M6pyNJo2MsyZ
2W70qplouRTpZgobhINJeXh5ooZPSlB9nGGEYHhDB80jD1TDm5azW78ci7z/5XVcvj/cIiEmazqv
wQYvFrrlGoLy37/OwzSPUT2byX7yoXqZax1Tln7Gattmo0kAyX4a5gFD3YVwMnTJA6C3+tOth68Y
M/khbVwNgY9rowaVIRpHrJxCBKZT1hxYoEX4bIqsOg5LqyzKQ0AieLLG4BQaAq+qv8bng5nAE1bV
b2K4++/vgLZEF/7+3+XH69iohBiabcPJ+vt/F6pFNpHJCvZXDpderq8RGWL77lkLchKXaKjUyyGZ
gwYdcOr7KYfThkD1KrFQcQy6HmE+YRO2DjR9N6HlHPK+AHX3l/KtXXLCnPp/+TbzR9KXaMAv/xlT
aPxPXFfXiPAYjvN7FEvg6lvYUdjs0i4xjh124WuQQiDYBjN4jzIXCTyA545dw5Q0xmgl60EA2Vu0
GElAR3n47ooixezItC4qOYfXjLyo7JYXZn4XhIRdZLEwkaVu4kEg6hixWx7b8kjG7Btgq/hnVl7Y
NLIi5YFORsp3Pi9Sw2sig92T4aftNhNVdWrT3j6SRB52bW3MD3CzA49Hufa2zNO3fvRznj/m0RSU
Hi2SiWV5UYOQBQQFyf4C0P7sBElx1Ph1q0t4qEOBKujOs/Jao7txkb1ktSxOXTXvYT9/lfWySjbK
w9RXvqey7V9fryArm2XKRh37VZfnwU7W/XIxx2533RQ3d7/UZX2enVpReeZQ4Tcph8hLmZC/dlpa
Z7/WyT6KWReLB1pPwOKfd40VNe+EjnB37LSqQyBQQUxhjuHiqMLPdNLcg+2nmae41AjXJ6qPTF6n
9HeyXDhFsG4DNWJ3O21Sv7FwVZuTaY2AMiuK1WbPdhfa59nw7y0jpLRUdamvrppWmHiFmBn5m8C4
U4zs563HYIqfiGDbPNqNhP0iI0nE2YfWxmZZzuEuEyGcjmhBZ55lDyOtkj2xcQLQS6Os0xNjQ+gq
fLheKXOnbTZNs3edI2LHG8/xvV3voiZBKW4ZpzVOvlFd1d5cZyj86lHH3/I2qa3OkQfRs9zJWY25
9C9RGhwdU5jFGjogjhSlP+1Tcb1OG/jGCeuWN9ldzjOS1l+1CGkeZdEPHWNh7YDrXG5BHqoAPY3U
0k5yVOAEyr4u+ZvIu5J1ugYdgVz3RfaPjAhxDl8NPfnZTKP/RS+a6OSgDcczpt9qoWE8IfRoPOkz
Ulj4Sbib1jLDfD0qyQrHluxRdgFjoENhw4000rRio8VGu3N71ISb9Gs6pOl2nI3oYCha+SmdfTYg
dvoVBGTjWW2h3eE6Oj4pff9NrfzkK7gothJ5q16cwE3u2Z1aK9mQW+PPvrKVx8gvktPctKknL0Bk
/M5Z4IxFP12Q6kPGfuRPIS+S+i9F6eqor47pLi0Hd9cYSvmO9fZ6ErW/1dIGaqlLGkdp74a4IvfQ
EQxc83SJD2piCzjWfGREHsWqHCNRrX0eYr4a5I+yVbWi3rN489/JYqi44JkwXr1OVfMdrojRXBy3
E88YYkRbXyOQJ4tVXot7KI37a992hJ+NVUCx9Rv9u5zNLm1lh8muueYtXH3WlNF4yvQ72XatyWFC
ZCDerrfqKG1+5J0Fq5XlzvWU9ytERKANNSyaxGM/7nmJicYk63byPrpCGCfdyD/uebCce+DE+fWe
l6/DFm2DYiOvmpog2GfbJpO+XGA5yPsm3jxc7+u/7lkOGhvlH/ccJDWC/eTd7tt83A5KYu662j2U
5ObgoHUlwA6lZ2shT6e0q4GtkhMpI9vcu7LFUQrYinmKrdu1ZwupIzadANe2BReyzDGAqN76kfOW
6CFG0rJOIC8anuTptbbsNbECaufnSuKFEQuAnjzHTQWfo0bljS1I+gzvMn2uMhwpB/dRdgA0oG8E
VKqNLJYi0Z4YLDvKITiAOd4QDvlW1jUOyeIuWmOFOh2KPl1/DGPeJmzB5XQVuttanz6LwGzvJ9Xa
3Xpk1dTx3+yKvZyrm1v3zCeS9+uqLO9kPzm0Dkbs2MTYHGRdPorhNBnx57mau4OjV6lHZDfeGe1o
HkWSZ+dgrNmpj56flwcnKbC3Enm2SsNy+hHO2zS3m59TOn/nDVr75BQkF+Laz8GEI3w3NwYvllob
PI4+OjJ5r2VfNNUhV8wgALO86bTa19jUEeJv5+xJXnmcCvMYx6N1QBpwVzoW8kLabN+1cfhDH7SK
NKmCuKXlmOeIVWNrlIEKmw7L7Cmp3LXwwTwozaYyEOZIQVl8dQJxQUJ7SX8StXFGPuQYoEAYacUf
Shd8r3B2fbdGkayNYfKfG/QpPWwYBLSP+ePasPjL42/XjbrAeYQPAW0uDIdPoIQhOKsgCv52PSy6
4fMVTbl1pxIFc9TPtzUaIJ6fYqGT9yob7qlXv0LMW/m91nx2G6j2Iapxe0Es45NrWMcqW2atXXXt
zBgd6WOv3udRQi5HjiQW6YfV9Oy7anm0MZPeyAFZvpu12PkCtSTFIGdoDsD0nZfZtR5k+2zFxHTV
ariEJeF52I34nS9XytwAoS/DfuFn1x5GESbbSqv9L369vQ7UnX6jdXNxVAURLkz+3q83Amp2peR8
cAkvBGeN/M26WCYEuHQsoi7/NDvhtNeggm+ztus+J+W0kh0UHX4e3n3ZHeJL1ZPrYD4lL9WYkLcb
dg0PARiIk4UCpicbFLPZujw13zpHN3YOUqW7MBmVt8LgL79cE4m7yptDJyWFC+IHj+Tq+nEVGKuv
wLsET5aCQ42/mAjLEXUM4odA0ud2toLdOJf1HheS6dNc4LOyfNBJhq4CApjZ2ZoVFwherK1mlqRX
klWv1YSDRwSeYF8ECbZh18Q32W8T7QTiWRapy0UIRjaogf2sjJhzLqtprcTmU7kcnJS9XaXHykYu
n5Hb0+B8D62xuS6oZRbNuwLdn7UcJHv1oHcntpNnWbLGzsV1Y2AZLgptxzZXPcKgWtmgYl5TQ1Ee
k6C8U/0+eBvtgg8Hsuc1FlnXKjAnkY0b2WplQeoppO4OMvgIkvRnWjriIkvLjBooitd8mRF5OoTV
iV+aFdf9kyyehvhNQgo5gT11Tp3Zszvtq1HbD3Z3ry0NcN0gkf3SrIzlnoe+dZjLGA87cFnOyTe1
P0+n0MJlZx7/CNQvgxEg9t31GUEwV0/WoR22a4c1clfpwkjW2DHutN7RLw18k6e5FuFZz8T9R+dc
IeE3dpl3LWvEC2FoVi1ON8tkTY4PqYgf08hNn0iNE/AP3R+dldKmdU620dqGr5m8UGMU37uyVTcg
0cUGvLOOEpcVv6WBYm0yxS0wtqFYDUiy+2FSnmRx1LU9GDR2UYVvPudzuSmmPHkLwppMxmLqxUY6
ecMtwdnVwv9ojdMx8VBsmg6ytRf2V6MI63s5VAk2sy5gLKRV+UDw5VVeJ8uN6ihvKlvmhzL+7zcl
WzOij/KmFBQ+2Swk1c6fZnGSKM8r3nMp5iTAVz5vMlexANnlKiPwCzI0UHwC7EsnW4oJ3Ca6dpJz
RksnM8tmr2qDDa/0a2BJ8TM4kPlVB+2etLCDZUkMBVs01NhlyVH1gz6L5FpKy+mkB8XwINv81r1H
r8u5lyUtEM8V0pLXEqjKt2601Ytsy4Psmxqa0VU1XOAwT27EGM7XS4g6XfHb8E9SGxyB1XqVuxOA
kOXm/K5As0BNnTvZmrPOr9TMIE8jW/F/5zeVgrTtAvFq2W66zsS5terkQGqseJktO94lilA9WQxS
0Z6d2n+3hRXxLcanNJhQG5ONouVShd64x7xRipcx6YttHhOil62Dr2enZuKJdh3bopPipC+ya5Yj
VU6gno37ctGwG/oNjg8p2XcmclFgOIL+T+uhuaQ61gJpkqke+fXmYlb4/ALK4TQOwVhMODZsr5VV
6NJUNepDnPXGgdDDhCXcMocACJLp2Xs9hIdxBqOOOGL+rLpDdqmi8CIUVSkAi868sKk6dkJLqxk1
7Z0/gTjzs6p4lnUYXX0xMw0g1lIVuQOm8cuL0CQnmFRYC1rR8PRl/KgCnfJDzB1lUY7Qym2Y9OJJ
1qghe73JTJOtbAunZHggDHLtLnsMI4bXXUkkSRYdwp4I9/dPsz1+QSqnPcnqVgHWyBe0P8pi0FQG
TCPoArIoD0Otvehtmp7lldwZekXE6gVliRuVB2F6eG94fFHSh8EYxUYXXb/hSVNt87awPTmwL1Tl
afhx/d82lTt7E2RzYHnMMse6dp+k8U4Lp/xZdjdzErOamLWP23cCg3cg881N8JtawxeFjx+scXZC
2dvW9YfEXpDZinO8VcmzZLS3IPnGsyxdqzDcIG04jjsItR/D0fnXgY5P/Rqlg0NYjvYmNeA5TKBg
H/rYya4Hv3EWwwX/6HYFMjNZg9zdOOYf/XS3G7adjbGfG5aRNySBeiaf3Z5BAmZeMqbhd/8gw8y3
dmH0/9kux7M0Z7z8pcWWLJftVaSI7roWbr50R78VpYjOrQh1CPmZpTM0RTqz/X69tcqxDbBMr3bF
eHDIYN03uvpTpoQtJ0Sira6tnUwJs2s7TxgRPLXsQmUvP7ZfpwG94iAb3O3VQ0lTX/suah9dw60e
Uz39JJEwZRw4W7ss3W3H0klKdjVZ0CohGRe7m85WqtTZKeS1JUmisAQF9GcXqbGVjGHlIYUzbqah
SKaV7eYP6B7GBwmQutZJmJQ1to13NXfD8xuASDmigG4Jhw8NIeVwNoDs5hBn0P3TX2UrFmMYHOPr
kCZDsB0D4nSlMqCmqWqFOIeJu1HJjj3oy2FC/eIhyMpvk1YnR1mS9U6nfQyVdfIgLGX0Jl7a7k0d
reMIceq7yW76FzPpmk1bhc12WIqGotoHKw6itWwtjNi9r2rjKBtlVdn3nqsL9VGW8MtBnnfKijs8
2H+dTajbKKitR5yy2yclOXdaPjyqi/35kJFCd/1WrGSbrLMCBRuraCAgtPSXdW5ybutOO/VxdrkN
tKZRrGTxt4F6bpIWZxB8sIEwxfxxJTkgznJ/X2iOk15y9gmILqiEsAJ7ryi5dpf7g/WPM3b4W9X2
QX+1RI+IpBGlWFgIwAOGqjdPstSNinmHMcZXWZIHIP/TOsbpfKdnA0LdvRM89cRTl8FyGj9qleXX
HXl9k6C6vczYhqZ5GgYlfLJCQFJpjgfk/EmT/6UYWWvPCC0HCVQ+PnmI6/ou1XXlLEvTAI92HNRP
slTbQ3+qC2fepWTOTlEQ4ii5HJK/zszI7XZtUn2WPVK1+ughi1Oark2jjLElNFokaCEBzVjWrlzU
si9Dlbr3YmnIlobCAMyKICw0/WJw7yEbf4yA7fpzLjXoOmZ66BeIgq7OxqOB+uWsNU/ZAlOwebTv
m5Iwiuwg64ZFDEgBC3sd1BSK8Wi729w+W+a4thItAiydGxd5GNwRGzY8dLc9hkq80NMQOgvQeVpa
DPiLo05ITfaTrYALX3pc2fZSWSt3LSxRLOdOCmu5Khr7K9kgy0ur4gffwXzCvw/xEsrdQXu+nQXK
FHrlUqcEtBqJ+2vrrd9YmCfMbr6Fw1B9JjhLOoQ//4W8q/ZUkY2U9TUe9ITNmnIvxqj6HPKalI2l
9anv2PAgwckr91J/G57jUnNXA81+aDUUa2Z8nN54kUAAfTmrlzp5Jutkq+w39HX4e6vjDh9ji9qv
1+4Qajtl1iHJtSEiSSjxHwGgbGTVrV6eFVYbnDvHaHaumcwvRuqfFUw6/lhOgEwO8gRT+GuNXePk
e7Ui9/lLdHEXHpVafUh93iEi+ZeTp407Y9bjTAMBEv6m1nKQDfqshUf3zxEO/9PLlQpkY9wCxkOf
Pa0Y293gVOoLf0plN6RB7sli2oA0NgnbrGSxGRNe09gpBHWkdWtd0bbDEMdghxjqgnBcVfzy7pRW
V1/kxHVcEVhdiqHFxG5OrN0nwotO8OQ8IDC2KUNtvLgLOSgZsQgVZuD1sJ5IZfutob+hGIakYZKV
a9VNjTfFyonWKnkFz63S3+qy+TyZevoQEP98+ZdBijoJLy8065xjq60occJeyQsCUJf8YrxIngyz
x4pl7S3dMreZouW7CYw38XEWX1nUG4M3q2XxlcUWP9X1nIXV4zSlxlFLXWWNDNT0LhBNWvedmZ0I
ufRvYNJyA88E2SssDQW6mTu+uw6ivQg+ZSe9V2QvOfjfeukKXJBctUKiIUn/ZihnOUPZdh+XlcXf
LkuvJh2KbaUMqkf+MLvcDrGOHlwpzreaTGUdX4HJWte1WZ5kA+4i+QXye3cSCPu+5xm/ZdaZV1zC
rH02VeY2IfP53teNly6YpdjGxCAoW+cUowR7P/ZYnl/BTIz06zh5Tav2Y6TqZ9eRskP618hKy/Tr
SIl2wmLycSrafYRXxdcm340IVv2scaJcVWVvvZqodGyKfojOdaUkd7UyalvXtIpnIi3ktuze+N7N
3UqOSorpcxfO0VtLMN4DVRZeQoPUqmoSv4MEmzzFjR+ugyytvkWDg8oDmbPEZ0VVyuZ9jtwKzZYm
vEcusj84dfGZTX/mVaNBLArjJfSeJucLG04wtV30czE6SWC9fc4z1V77hRk9qK2v7R0nsfaFrpIk
An+PTe8wfjasAhsb1lZV8T93LAidaroXv1KLlx4KwbrEI2SvukXxIkhVQfd053VphOXLMA3ivsUt
kd9d8SJ7mKOzD+YpfZBVVu0269hxwoPsPwe9uasyNfVkK0H89oI82qO8lKxywtHDaqd7lKU21F34
RviYyLmjqFa2Fp7KSMNyM1agF4Bgyy+y71hk9SWLTBjfkaJjphNlL4SuLn2aF1/0CIy0gaTPsXYc
sLUzpI5GLb5M/oSaZ2fwpcDL470U32R3RQWbNDps7GURXQa7aIfPhd5Ve5z1mq2sxsfUa404g0uR
aYdCC6uNnLRXzGPBj/HFylsoebpxAEOWPCWFgW+PAbi7sXv8qYreZymsWKuJJj+VLSijcOoheeVD
sraCutuj4qWQIF3K/8fB16mWq/3rBGqAC2jcFqivLIoNLcx+9CxeYxUxsk4tzZWsz9Vx9spg0K/d
6nz8pVvrpL92s9gsHQT75PMUSUtwkoh/REnrrhpbxS+hnY03gfNujh70JyHc8N6yqnA1Lw9R9gf9
zoWbsZFFqzLJwxMoOMmir7/2gdV+CvXauIxZkJDGZLLeMiETd0gcxv3KIuf/HTa7J7Sc4ATAprtY
dd0vho6bHNaJ4gmxln47Jq1y57tVdwe529nqUak8xhOCbyEc7y9m3100OX5OkIEaovqPMseiYrTb
AYVWvIdL380vdjl1B2Ssp33sN+19NimoCmNF8okE0Y8s7sOfgdibms59VKr26qTOiBsNvz1lIZnF
caXuYAZ0xzaccWvtc3MTof35IpYHBW/v4zfFatCyJiaGX2S/T3Th7yelDry20fTXPGqdfVkRhJDF
CUjZPlGS+FrE5FTfa26TXItDwK80w/rME0VsvKZiJFuu5znrK8XWjEeKVnHtbJOu3lcYKV5brTpo
9zYRoevYsLDZ56UhVoPL2NIie9JMKvaPy11B78mwjVP6a2tmQiTtHIEK5dLqumW0D1Rluramrq/s
gl4V19Y5jf0dKXbIGMvMtU0iBEtw/dpqqjg9mxqC43KqMBL6TrToqMoia5u6m7sG2YJlbD4O804z
fUxTluuqvTbusG+DqjU1h8Yp270/5a94D43jCpZlc5YH/rwfZ7F+bzfzePq9h+wWQnldkchLd7LY
lJgM56GJadJiH5kZmnN25xacUenfs/jqNuIoVrStAsRPZaXsJw9BEX+zI5ClsiQbLQX9yS4btvEy
/tY1TolFpTG5sFudPGs18aLlWJre5m5wZr1zQvPYRD4rnuzmx3BuK7RyPDmxmvHwWUWwxzNY1ne3
i/kF9iOVUjwkvJD/cn0oHA0iR3m8kX1vF7O15GA6TXm61XeBkh3Rrv4kr3ybO8o1Z01gTL3OYT/7
tgpVdLFbkQclwmkldHHJnhZW2Z/VaRqa7UqWNawy/jo1SaWh34LkgK5kngBgcbqeyq5tmSqrsMWP
T7b8x3RtGu00PyC1sFxyWuaxgo63Ilk2JsVBYsTVNmrssDdDB9cdVPdQBXzLZdEyE5v3prA4C9MN
PtV4uMl6dXT0Q1ULtrGAr97VBiqY1QB3BuVsvGZEA2R9krnjYQ5HyIFycmx5yJGAKyQGwoZWJRUg
D2Ubu6d6Ochi25rVVvgQxWXdUFUkqcnxlyuhCYPIVGyfY7u1z0naeJ2rz3cswgaxsaXB8u1+Q+CL
dSXJ2WfLjrJFjbBtXHqHy9hbvTxzffVjmCxex9aBeTQKNFe/VWmzmyZNOQFpSB0jO8vDZEQIVi0H
eSbrIhJGHjjoev1bA1LjEBCXsbJzrPS7SZTF8bd62UMOJU3ub2u2y9cr/tvF5Fi1dr8RQFwic4R+
08GftmKxR5yWA7iuj0MpDRRTaCUHKxCbWhZvfQY9EGvhKsNOa+x4ZapmhKF0HRzsMkt3QxiknyI/
eZSUkrnxY74W7a89XMDo/93DV6rWm+YWeVgXBVG3awletUF+0oS9MXS8dm9VdhojjnAr30bUWtLt
9aI6Q4/JTrL+2tmehO31GY52Zte1D2jNw2wxcOwYiZ24pPtqe48tVbGqJrN9uFaWebMD0LcIuVJX
LIemTqMN79jCk9NcG1Qb/5gENe1ZLDZOi7fTqExinaZ+t77VxU5o29dyIb2bbk2qipzqSo6Ulb+0
y3LToIXx23T/2nFc7kC2yIOc0VKdj7pbkV8dC7vs4+QVjjDbBAKa55JxGVdlMJXnETdGMjtFJe4q
uClCDynKls5vtM4L2hpuJX/lray0amsxBZn02EtqtE/1oXmqIsGzRIvsg+MmhEuGOnnUnHfZJmtA
nMZ7m8jj+lZnmfh4RDlsOjUx66cQrMBT8SS7y0Oqu2zbhWNfryHrjFDEiIaEzV4rnGGvZgIMTJal
Z4Jx6bkh9rEPUYGo/EId+O46HGWL7AOWswWP3aPjvPSWDXAn1W3R60iGZal2LMykb178DMNfs8IK
z3WC58yMxs9qBma9NrOWPHSFKV0aAJDIm+k4VZDq2TgGDwhpYtCowMBMeHVeDZkx/QHRfg0JZQhW
aTeANdJdMEsGggJp1L0oPkm8Xq+R7rCR3hZpEh+UZd8Fd6nY6OM0vpQNYPLIQllfdZLDdSaMTgmu
+Ag+dvz80iy/+HOGiGpb3ummRh7XntKS7NCfZXkmD03UFHuj0RF7CoKz9deB0Brc95HHWhY52k44
zWfZeKv/re88VuGCbfvXOW5Dw8Tpj3jybeTct3p5dqubSyc6RchmL3fw25VudfJmkhnpZQcXwr+6
OrkR7SorR2grMJszwrAY1duBvh2drNnU8Qx+P3t0bYicStE6L2WuPZTYL90LEqkvTafOq9lu07t+
yNyX2e8aj7iLzWdAq9EM1lZn+7/RlqK7eOnOChAcOVPc1yq+MeFX2WgiFfTk83Nhz32qE7PEhi3g
p473Okd/kbMlAwWWQZblKTLpwxFE68L7GN3XzMfnOx2HiyxB5XzOcjHcX0uhQWDLGR+uJcveZ3Mh
HmXJTYiQWOgG5Lr9Bv4c2vDQzvfyoAGE3eS+LoAoUJdXxkdDDaISyxXH2bTC7CwY/ksLoiqrgCfU
/jZDhU7AfRyEuzyNMKP/a2bI8e4m10FfuphwQnfKjA3aY9ZDC+jmwSjseD8ZNsyyvgRashx0oiLn
DOt5zedthF0pdZ0e7PR6HtmeUpJ948jQVrUVQVfH3uehwzQpVsaTiKbBy4hsfUOFp1KtbzVKe55I
Mu2kK6V9mXrSarKhgm2Ob6f43A8mHM65/QEhy9lNTVscM8waEAG8ncbAs4+kdZt5HQdacWxVC++u
UfEPWDoQc4ZQaZl1+RL2wMBZ4esDwb3yJWODs6uxwvZkawa58FwP2SeC0Wm77oZ55XRR81QuSVVU
ZuaVaePi2AcupgAwpLAV6XJxbFR/vh6SfPi1+E2ZrQyhXyW4IyoEL2U58+ci/KUoG36rS5d+pZNj
QSuHqHO74dli7mvgQGMYkvGYsnBjh6KGFRvFj6pZw4Spmupb01sv7ij0l6QbjX1iG/42LXv/TYFG
MAKl+VbNSI7m/dReYpHp55Fs57qqx/x+jELR7IIAJloOygs9jME/qE2CV2Sj+Q/acuCtqboMC5Et
Jty/AQPLJr0ZcI2hUXZjif5B+Do+yjnkIbQiQODBFloquLTQmPE2R8rQ0KcvelmitEkiHVeoLt5F
PYhwvzfDS4yOw6WoQjRfG98iEkHx1hAuxcxogT7pmDDdGhTLrM4KwE27ylHOzRv7XQ98tJbD2r6z
IBa/Dd03a6n28YA6dEtwkCxBtQLBHOxVuK4oYA0K7qiWcoI8bGyGICPxszTIOtlqqrzmItZOH+Cw
1RoNwpWSzfa924IQd2wj+iam9KmpKuWlBNq1b2ZD26ZVrrznprKWHSYctr2uSoyTHOnnQHWk9Qo2
I0+ZKsjvflhBtGbKapfo97FlavdEJIdtkCk4iPxVJ8/qOKzWSzhjO7lTD4eQN6N+Gh2+mIyVB7NO
tYtbvMiCXvCAWGWA/g5jYf9h11OXbNh3pxsDBp93G1Ut4wO97FfN5Ns72SBvxQf7gIVPgMj84opt
Q8VXuib8NOH5ft+XarAioU/AuZ6nnV019kZ2c3xSBJbhsu4urf/vUWYfVa8d5kuKrvUPiBP1D7AR
kPrQ8Ukmk3S61XdRTqJ4nh1eB+kmG5JUiBMh1oMcJOv5/yL60A5LiMvW78l2E2EfHOtNmOJdiurE
7g7dAfuHEjTI96tO+cluFMvrXfB1ehC2hwbHqD3ILP3eLJuP0Xyi76CHf+pB94PpgvNV508qANqL
NE1o4uIU+Rh63qQBZUPbj/d5mghPS1XAwI1znlRU1aQiVdxru0BEzlmWZP1SJXu5c+jvrolfLS8A
/BlW+FxOmv+oZE+AhKG8LIcZSyYvrsZoK4vARRcb5WraVfGMsKXTnRq1ne7NOUPIkqz7GkrVfJCN
kT1OW1yY841sxe92vMtyfHhka52h6DWB45KNsgqmBVBbY7qXJdMnxuA3J5/Xm1zzFr/pdLHT6AGU
eimA9LUs3vyqr0Y3sjwufZpKadfS01rYzgg3Wp2eHQfZTk3ByJQt7/yswOrhZWJ8nZaSrBKa9gmZ
2PQs+zd8ZXfYxLPqLD0cYESPfWgQwGcyFzIFIhsgxTRsdLTogj0WW8CRp0+ZPk7CYvdoRGfyUsLj
hoZHZO00NrYrnpuPY92XgCu1ZD1lE357So9LQPcetKb7kBwtHjaPNtzudJrItqaZvTOIrm8d27W2
RpG+l3GpANK3lHVIenJPOvaAEHD06Po83FU4il8cAt1Gi0Kzqhk6GhfGeJFnigncqCoRcNQs/qyx
MmTYt5eL6LG7Jv7EKk0olsgZS/IgfNyOG9/wnEIjipssSPK9PT5O7rIjcpH2Dbg+EhhTcdS1el6/
ahEsb+Qzjvz+xxUwtu8FEntPpdCDQ+Bkn90++BrGgbvzI9XdJ75CbIvXYVbJiG/R/GpGU7qzFjSD
04yHuC75v6Kf40TYFBvmakJO6qGEibgNkT1IfNDnlfrS6eoXV9WclQAR5hmdT7RTsVe1ToJITAB/
hqBb9wO/HqIEOZ5TLbZdaIaIB9cVyJ+TJ1xpcwgBiETEBtCzDfG0HBuPTMdmGDrWZZHGdyOwxVVY
tOeOcHxAxP6PxMyRmK30dhMUarUtWyVbDQYAUy3t1+hKAnSKPqtWN39tq26Hf+Ghmc17vazFnduA
bWVx6jduVOcrNZp++t3XOkd9mXffH0hh81k0n1EZ3MVu/tZngEm0soOKWzxpoNVWQ425vKa8BXmy
NuuKZaVqsR8Lja9p/o7u11bnk8ldTPNGu/kh/oet81pulUnX8BVRRQ6noIhkOcj28vpPqBVpMjSZ
q98PeGY8NbVPKHWDZFkSHd7vDSwTdpb5jhqgCaEcszsh7MU30wHIQFHGQF/KHIKV9Y+e6AuEb9aU
XlKJgAu+Iybd1yUT7FwQNtXU2S2xYVYvMXU7KyOjYKr6I2zRH8pYlq999LfBQveICO1NAR1lnbDc
6gkAqUhWw6kpZ/JYnJ2q6Tf4mPwnS4MrE/ACFMnxT57G8qbNBmFo+Ws/DNqb4YQDDMpAicSrhi5k
V+FssJsYA0A8zTPx4jdzmcJKqCRxZcVt7Mh80pDI7JeML4NC73BM4JOGSXz2mm7v6IQnRpUkIscc
n3stkSw+u+aY2JgODkP/BPVjZ8p5hIVshlrlKr6aJAVMu/7uLBUFy7ladn1UylCk41n2cHOxWqI0
C31d6dXTOKIxq8wS4iu8LmzrqfYnDhEqNWWirictbiCVIYnsm+tAcyY1R/SNfez6BO/MRA1sGJAC
64XTsqBjMIkA8rWo1EK25W4w9gpL90iewbB9s+lmWBxqmHoCfXjTJPq+mZs27DOM0x+3hw26t9z/
r3OLrtJRVvZwbNX+XNUAXbAjedb2Ktp2+vMFYjKC0kj3i2kZj4g9StTOpvSJep/w0VjaUHiJfrB6
9VHV6yaESL5whyUucSnsj3ftDMmk1+c/zFU2MpnFe27F6ibPysBn9otDW8dcoYyDqHbIoMrd3y/k
OX1PXTZws9Mkfqn/1G3nLqLe16npnWO0qnsnHX7VLV+P8Jan2rQx8K3xbqYCX5WrSfbgPco8S/AP
JnjVFq9lsjT7vIeILPs/hYNnCURdB9vUut4vSuI+DjI6F4ur3CMMfqM5uWhG/1ZaXXXAueR7V+bK
3olavjyMHXH/GR5UWwyU8ClUa211b5Phn1iaHU6GiX3MbAoq9dgfokGWAe83uxTFdPQSPpCixrNF
L6zhoan4sLRcvBYjdX29YesSiWOWFocFQPlki/ZaFBXWPln1NtZqINZsGHIqiYkiM42KZnboqugq
a1wlMm5GVRue6kj7SHQHqKaVF5X9RtAvw7BHuWiFiq4IMPvMPOcCkwvZNX+FVlU+mdSGKv/i0pP6
k5kSTd7mBKbGz11paCccemXcWzsckCunvau5eG9MNfE9Y2Lr6xa3xLHjgzRG/IVjuKnSK866xiIh
c7OPTnqL32fuHDjtte5y37Vn2xdeSeB7UbuHinLPrYeyKOO2u5VWD5qLHQlmauiwOqHiSdn2b2D6
qS8G68OoYhRZQE6PQvVOY47niduGlTL/8Rz8ryzvuzUWxH8a47mk8uQngnIxk/MUzBZ0vkr33AAY
ejqx88qpruFmkxfNJR07xmB3Mg+EZ+h+vyZ9Grn2jqB7grsqr+bseru0HsjOyBCnijG9bIdBWOmF
6uglL6SNdNguoPEOdzdDYAGy5Be24ved/Jsa1rs1zr+k3lEDS8wrZOxLjQrRmcERTdttdvggfGsJ
G907Zf6Krbh1m5ju/U7m8lTHbfFUzPDwlKR/Fv3im32R7wsWdTsdYRamWCkJX9oIl7awg14jWbnR
hYEhkJudZOHGV2JpItx+jOSyeIV1jliphSLJtDAdDRSaSblcqjQbTyUmyFeo4cZRE2J+GJIiZjGL
rBV6THMYRoIRqTVp+zrNnKeii5N9LB+aHlmPKWyKqQRA4p3BkrhsyDlMMP8NVhZk0GUqdXMTSrwl
hPVqGx5xgYto3tr2NCg2eQNl6r51FO0D6Vg9bvsJHsM9NCBjJpIJi3z129Kwc9KaofpQGmqiXtZN
59oyrR2S19bvGC4/JgulT4Ku5QNZcQc5Ge4DPFVS/3phfDCBkayIVOtjsvueDF+hkq1pkZ8BLvIR
Y4jiM6yPH+DpbNiyZvjQvGjwC1hSH56FFZK1uPIjrhgi8DFsPpCQTZhqY/EWK0ZI4KB+w3/SA5Bw
ot3WTMWi30oFFdGUfCxdVgfokkw43XF3aMyJSdY0w8RmTxzF5nDrMHG9tfyvl8mVBwhn7JWZgHa1
VyC1zB3rgbU2iJL3pCxSee0yPrLRDAabd4nFUIaV9zTikYwpTB8bKwqKmw/UKGi/MQl69mRqgQ1l
/KCqSktwSvvDHXJKzHiDoPGv7tR05sOAn8gOppAdkIZl+INm5I+NNTr+LDJjnwEB+4Y1HPUq88gk
T8fDUt+GrJlPfZtGt4X/RUntK5zFtzyJxBNAau/jScWUJRX1ESt0HP3K5ck2ZybsSs4BQALsOpy7
KUyxk1WHtA8QM3QHYw1B7cs0QBGfPdpjX529haRVrB3JYKmXf6q+ImekWo4NqXz7ufbeIQfvejmm
CF+4/6MFxu/cuIJ/xYYbQuBwt8DWdux9lCWxH+UAra3EB0fw8JCmSIZEhMeXNuZPtpLd9HXojnOA
K7vo5a7HO1TBh42JWyB8ABDAizWygt4rHF8tKgqRTA9dGtkvY+0BqlvFoe2N2h8rQI3Ki91dRgCc
31JZ3rdJbe9mVw4hRh32Qyq0lB/dAm+hBS7TTAbUkiX0o1Ol19JoIOka1xlruv1gzekFbUdzZOFv
8c4e8U1rThqOGUJpo0vHrYo5VP3LdJaeIDZhnQasaJIkBUKeHW3fdVF1rGKRB2b61tpa8xTPk+6D
qP3D6E2FeRRzWFr+MA+1n7Sx8mjXbX+b7EnxS8r1D60YRYBnM/+46oUJ0RtlBcyTdfIJtBtyQw/x
p5I4UJYWAdqOpuFMj+eljymtq2rZDXnjgZ/EdOtaqo3EKHphHLkkphbuA0buxyFWcn9w1UcTQGdv
2PPsa50Sdl71JoTtXMtO+SMnvqjJ0owHs27KfTtnv1sD/o7EVJzknKeql+k1H8bJV9LZ8SdSBjrm
fVwhmFZUuwgJ8o72c0R6kBhQSvdRROga1h3CUf6YkzlezAj61lQnQdJPVtAKfid9rRehIgYkoAbA
6DxVZ3ceSAZxq+aK59hNlWypDKgiBpGIOpEbkGVZkYnCvsjJI9FlYvGkyaE9IrLdJ5OCZK0Ry6mw
8hZqZf3atdWzokJ4w2C7PTpt+10TuR4YUjO5w3JuPs98XPoJldwSn92Y1KIVE+2HJNtjB80KPtbm
ncruo/YSEaJRUqleLf+0rQFXjmXBjpsCDQU568EyTaQP9d73PCpNv3MGsA5smqYcb+jWfqRUOt0m
SIZ4FrWH3I3fHcxq9pOnk2Yq8v0yxTab4YEPaBjEwY4jdS+c/J1AoGnXAJntsVxV93kCm7BSYoxW
9PpaTvhhtRFTVGGbhu9gCXdQ0sEJuiLtAhElRzC4PMyw3rVV3b6wxr8SdtlhY54+GZqmHGtuJD+a
n3IIHGORiueW/WxsUWg2XOomAl1J17TsWFWps9JnZ1cb8XQsalvbpRBsfOFiJ5s+xmKyWN60Q1DA
kNxZTvaceOJiW67cd1jkUrcu1MOAHO+0OKqH4heTE8ZwpDRDVhx6jN+X3q6w80rJYsBP/RDN6r51
XOkjV84PkWcxkkQi3uPy9F3Dd2ff9O141wpgoQL1TaPrRH15HpmlBsZfTZROO8If73xVLhiL+wP4
Mz8IhaSL2dg5ORyZGFAOtr4jSTSRGNrpUQHNZxLvCfgMOtdAgRsIqb2TwcCS4tBYOJg3OEHADq+6
lyZHwmVQCPSo+csJBn0+mbOvspI2e6LBGH9+YrMwXkSaPytRswSDqkUPojW+2yZ1+GWow7TPxLmc
Ga5NBTpXRTWjdi4Ou0ykpxeyd3caKXRB02g4IlUR0rkInlLWhp1eQvKacjwd48aPMFg9qgp7lqGx
5OfBWmBBmFVBNJJtPUdethzQaBKGkSFI7ReFnfpUpBABvOZM5GUfTqMYwu3R1yG2zT4sUqhTaGqY
qR3gdvjtx7nM3SNfbh0auVqHNnjXoVuq24zZb4gl0hKmBZs2D11SsL2a21EM6PPp2FBgxIbmAnrh
+kD9N6F5Msya8l26BQBKaY7ytCQFW2QPVbObz9gS93M4Gj1e5k5LFq6tFYVvWbiz6KV5HpQ1EK8+
TvNShswiJZugKdpbffVuJ7ACuiGueH2glpac3cKsAiWpEvZSbhRuB5avrEOT7GYBux8iRZXh0kv8
skbrKBkOQ6lmcBcTlqV+I6vXNOt+tV3Zf35W26PtY0oWC+/zOVpcnF96cYzWNMptn7E9ctfmGs3H
972TdTnxpjnYUzSGdvyGqKlmoNtrWP2zu6Aq6znpu1HGpRa0apOdu26h4L7stDF71hQvJc2ef4zi
m4UNJU4QrODbNooCBqn1DTSPQ9XeMoXhAgvdIMnmqPATNYqOS96cxrbBWKEkFTFNzmOHLlFhsQYN
djLC7R1g5kFd2FneKNvV5FUY7hJsD1stqdn+RoafdJAosQpB/v1alR5bq9EEryGQKoTooIcCjXlQ
O+jYmp/ukv8Ed3H5ZCM85Abdctkd0yYDixjURJy376rWpyqU62FrbgcTMw9+5utX+f+djgii/6+r
R8drD/MoABfLo1aPAWHL39mc9EFr4gq3txUTg5EyOw1N4VHU4YK4Jv+7clPM0mdfehJ+pnAaKHcc
Bhh/h/m3IFOCCuCkKd01yvvknCsFdu6PPTGBhz4ZnsuovmaMAyEu2SSk1cUP7ORigPIWmVZPxuyi
P7Z4wwOHK+7eyaTiQ4ymnBCny0vUFCVj91IctDF+dqiKRcWd3PU3qbrGcVhhAtWyinCKsYmUUr/M
GtE2R4QIzr2X3MPe4MKXLKpXb5NBEj9Qxggph/GsVHbGrePONzFjyGY5SsuqCZzRw7yhGfIwUgW+
3J3Csgox1oWP5owXjGL5C1VnX5kgabmG7mdebN5xPCrrOgu9avnNl00+DaTVszmWZGvqabdLKJHp
Y+fdRrEYR0DlGtVYkLKF2FmyrR7VAlHjwDYqEHmd+n0eV49WSsUZIytM+8sjQvtlRxXG4yoMn40J
Z1sybnR3yT5g/ctLVKZmQCRyuWuVpblmGGcYWqW81wyzB2eS7jknl+iZ7Exq0tbS/ZoycXSWjuz5
zrw7jqiO3ALlKQJHf6/KCMeEVPnRR2YdYE87wBgV+U1R2fe03rCv80T8iOvkDSQpIIHb/D7E4hlD
VOdPIcDTmBf0UrEf84jlSxmnjS9VYtvM1v4JMu+CBTBGOWrXnwBLXigNonHpG4RWoCW7Km6zs47j
/M4pzOWEi+lyXCgd7GBpGrtF6do9y8ddVY/pUW1WvMMDkSpBWjvR2zeI/sQViuGlRE9ipFXyPVJq
GyU4xQT9ntVqtYpXkr1q2MtLO6rfu1b7KMeuwZ0cwSTVfuowZLWkburhAzSWOzyXs2eRZgXi1mxm
kNp3c5FfmqIeL9aK3s1QfUdDNidvkMob0dd74RlAqij2dlGf76c4jd9gCv4UBE09mFJXXg3VUojP
UMe92xcwG60qOeRycr9L8GvpuXDr22i+AHzGu9zETmmggnzCkX/n4uT+o/VGI3AyR3tkB2CcZZ20
xxbt2T0xO1TvVML/SOyDLS/9LQkkZj2tGc9elddr9oh58oxBPBtNBLShiPJXXv/BViChRprU/iJt
7w7bODrEiYNguFnI2Fqy5RGI4fesd+dlFt19bDv3ucfYIinhMxM0LY84gTMcbfXvnDcbbjXvjFpa
7n+1P09vV26dW3s7bJd/Pfur7/99ie20vUTbOI9ZmXKOQT5Rf6yhxp8Pq5G44629PdrmmyFRuWhr
/9fDr/Nfl2992+F/+rbX2fpmrSt3hlpPPnu7HO+3sqyZVNeHqsMSBjj1373GYLIgWM/nCpTdPXls
/2p/PvXzKGbKgIqlHOJMNOF2qNdpdjQrzMe2ttnO/27jXs0qckiv1azHL5amcju4hRFAIopftr66
sBndU3M8bn3bQUWbriZjdP3sKuzsKWYY+3pSR3Lj2cTN/7NvO1G2i6S+s3odry/+2Zcqra9pg3r+
6mPHGWBmbzxWZq7tE7eOj1aN1XilNNZNrU31FhVewtQ3dT+kq70XEJHvuqpM4RKJYm8TQPRczQvb
p3j2sXirvicwLo4pAZAnCiOollEnErK303Rv2A0yB0uJyge7GtqrmeZHlzn2QpInS6Qly88ox44Z
W/5LiWXrEXOXt1Lmzg35obpX2HYxrMT2w9hNKSt89SGbuhAzlOJCeq8gUgciNyyqZW94mk3oSYF/
XLX8EA62k3zQ3h1A/6HspPodv7VyJ0a73KuL9kS5uWeL2WPTWGVT0OJueDRlRaVHxZBJ0xHKsfTe
ZcOgvjXOCGG0y1Y1BUhSTj4UEVSx8ZHWv422b9kpQ2jsY+t9Gc16V6Cde8kTTArqqfoJlj9fti4Z
6/3Ny4vz1toOCIXjQ4v0e7ddv/V1vf7mWYO8bq0hqRYqTNND180ePLVO7KoiG19KEZXIYJNxr8Tj
+LL1JRWLXchRt63lkcp5SZriDzY0/7pgmbCqBpWEg7K+xnYo9L/JaInn7WW8eknOKtGF/tcFQ0/c
g6nI/Lz1Ndy3106Jbl5LDX+udvglxk/aUqiEeGbzwXHjFZ5g2N76Yit5LkoqqFuXVQ2wbvPq1zau
b13JuMyBWmv6cWumc1u9zKDin69QEoGtQ1TaOK8byRU66FNap84pbRlfsWz5N+n285J2YX2uRd++
+v/3OiD+EjqkoR+21/u6cNCS+0Q1jp1NMQY4OFUPWAaaZ2Na/XOaZPK3vu0wVGr10K2HOFWgc+rz
sno+Ic35z4mvi7VscU61rj59dW2P5jyqHr763LT4o3qS1Y9MPN+VbfpQ6ZSMBWG9n4+++mylg0Qg
vXC7QqHC9HlZGTf5SdEhw3Q6ruNpbRKGohbdWwwQtI9YMxy2piaqgjSEHt21Y7VvIopWks+KFa4X
J6MoTqkQkKrX5ij6msRgeCZYNbH3Evab4eXw2yoThHltmhTVT3oLc78be/ttKuV4Egortu1sPrXZ
qZP1vItNtPJDZzthJFmU2BnonKpoApO03H51hpItmCfet5ZVaNl9rRNsrcSN7FfDtHBJ6ornravq
Y1YTRb1ctyaMKTMgw/F7g8/DTp8a79VKBgVLsETZW57nvmosjU5qyaJua1ZYveC/xiJnu9hguHhC
wXDZTkYwOl6/6fysh2CcDe6run5S1xfNOpa7neeV1+1CYolZ0809yUgEF/pb38jMsxctLlQe+3sv
qQdENEx50zaxbXOTqzsRcOdaxukG5CKBYevLycnbg3CGHO5nnBxL3EJe4/G5rmVx8BSCofNx9b0c
7TsggUXxV+v3FaysNyUbQKdy9VsfZ8zuc1m8Wdo0s85nlCM0JmctbjiXJUHujI9o/jYoE8UWL3rH
DpoIjgnzZ683j1urqUf56hhnRsdkb5Nl6cAKCh1d95BvZVhRl5F4ayeQrLyhJIWMRj9pZewEgprA
ivI5wQDTZZ/kZn8AxlqxMZflfHGfe6MMTL2IT56+w3zUfbLXPJjtoOcnw1QejVJ+63WFKB63mR95
09hwVBN4dc7eRTGQRaYUj4PYrpEa6ngI4ppV/ejK4SmKGvWVJMONceNL04vuBbhW1rBWV5WGz2fW
YBeth+2RWNcYdmU+xGWcf3ZpU5SEijG8pG3+q7Zd49QSY3ETFv5wM0vcS9EUH6y921+uKW7DVGh/
iNk4ZF5rsVl6bOfFZ0FeUsPuOugSVuZ7mCt/i1f+tSilH5ON8Wam7TmByPtLKzCGU55yYkxedLu6
4MxbHioNnLZU0nLvjmlN0Tv5xqKvOQ4uQgbReQJ/+qx7ModKAgTYyS8pfqjxYh+9VlvZ+aW7m1Uw
wjIVFcHZLqCtCjPWXvTnJR3L17FPV3VhLsKtmTf4jUKauKK8t5+ifqYO1Y8NWg1jekqkuerL0vYA
Kzg9tQ0eIZZSnoh7IsQht+UJ0E/uzVVWzs7ceGHpz59fqEFSoNhBgtqnCoV+ilq5n+pdAnhj+6b+
TOrgS7wwAhkMtYc40ivSvktYX4pWv+lOh2dtUT5b7NbehsXVnrtWP2znsD71Lj0Z2v5k/+4ZnN9M
4Xj3osaen4iMt8EyZlK0CWFez00YwYE1k2q6tlT8Fl+aAeR+bQ0Ui19Kkni3Fn7A9UvrZQcR1dZb
VzWE7ZbFcTvXe5b67ETy9Nmqzea5G5ezqWYqthb6KWvy5Vash04dL0va6cA1tOq+HQ6Dq9h4Gen2
bdI1hz3vXPggOngGbJ3Geia1mGPmubgUurRv6qhxNpq7ZW8myYBh7dreTm0HCpjEPA23rfH5UkXT
WhRVK2DUYhSncSiAJVtBYJprSYFgCOewrVmtf4AigM2zV9ozVQvoRDSnTufqxVWXcy/m18/mdkaT
9RAmVnYr8uHDrNLqXIB43Yah+dcBB0xnT65cE/zPiVH1pgedt/J1bWc4muG3k9b4EMixFllfJekA
gyY9xTDAjOJHI3OngxgQU2q5Gj9yJyESsIdlvq4ZRlvfdp1LNNDj1nQb8wnFHSjD+vyv/qVpsS+S
toIvYyxZykXaTsyRQHHKoUy7EoIxEssxrykir32JyeiJEVAMncPuXgurfKujRty2lufN0UqtJJF8
PTl2qXJURjtlI132r6pd6g82uR8wRjpIL1zRQEtlc3zfGkJSY8KvfrluTa2DyoEYLz9uzXou03M0
ejCH12di41k8LmPy+Ye3Ltuag0Tm8cvWsooRiHXEE2VrJmS/721zBaLXpwvbqkO0GLa/NXPdsZ4k
Etyttb2/LtZPuV3Ip+29FyvPa7JShTzN9X2vxKJZ1+r91qwJl+enWZJ2s703u8AGKcUIam1tr5ZE
w1NeA/FSWKa0ZmmlGihNK0ObYgFA8twwVptVe1JtKkMx4Z9vzlTNfhrHzg8IxBfJIzLpuJ9aa/kL
bvE+g4R+r3vkIhTlxZ2cb6Z6loY+GZ31DQZHfqorOwo7YxGXKFKSE3XI8lRh4vmoF+l7jj3b7252
XsyZvHbHrX+XRWUTuZxNoVYTauymsG/AfpLfZwrxLQg+GwMtdtNbPpUpTJw4vlAiPabT8movpeFj
xwl9o87th27pq8UvGo2fN3fqkBeP20Gx7fwRNBSL7OiHg8NjMGQo0N2xoZ4WNwOEK6jnaOhUPDZ7
VCxeN10gyy9n2TY/ic1UzpZWzK9W3/Czm5408uDfyV37VS5uQIEe5+46Oghb/Gn6IntM0gTf2txR
Dsj01ffaSjUWrd1Bc3X7TdhHSmL5N2NZxoOhJOneVfJLrHi/WK6roSmTP2ZS/ewnYVLeaZyTBmOU
KptLcBZGY5NMcxyYED94wsj+GSkS5bPlQkVqKFY63NhZM3k7XVBeaiACvFTVEUQ+peRH6HlXpoS/
4E5MlUD71iyxd7I8Kp8Q3/N9I7DHNB3ISiNc+LYdoqv1j4vq+zaW2ouhtiFC9ManChUf1ApEzMLu
EuBlAu9VWZtLx3icpn90Ek+M56qz3dNc9NgfThCUZQDOqJw0hboamqbmgHZexx4kMsJfUD3UWw4C
tsNfyd6VdrnmyC5npkcsNu34e1O48r7oTNp06Y8OhXvI3Y4AMeWgmJO4Tl76ay4JXZxGvHOJWvy7
IIOpO90jDTBuA2sQ3TPFW+1oNZYIY6sElU9qdxeXqvEO8/PnaKX1XxMXTGpBf5K+bxB/C8D6qsYc
Yux6X8Wk7kxy3/iiVlry1MBS2VrbobE67YBwHnBsvWI7RLUO02XyLhFilRdsVDRof+kJbsQ+JYvh
cdBM9T5TWt17OrXurWlhpHgrUrzg15MD7ML7aCDGnuzhunUZqA+OTmI3u9bNtLs3GB0sTwhEa2vr
0gwLw7cuz8LtCevsczaYmVm7JKdKi1a3z7q/zxGUVjOpn7cWmVTxPncjInTWkxM7G+rVXbi1PF3r
74mSwxBwsKTf+nQyQs6DV9qoaHjCdmBRcuDWIF50fULsKvM+azIVNgJXsKpOn3qd6sN6UlkP0wjw
pyAaOG9XAHWPYVThAvX1krGbh5ivZp/vuUjGKki8+T6nwB2zpen3NiIarZQizAvBTFd16V+7s/GV
Zu304gj7JR9/12TivoJpBrNhTUSTlMZrPdW/RIbRxHYOiFYNMKf0TjBGzVdbI89QGbxxv11bGnoc
NsTUBNvZUaXSQ/y6dYzMJ+b7GjKMnIvQE6wgkKIlL9sBc5Rq32RRtc/+06fPSeHHjYd5t60nL3M8
wfKKPLy/zWMuEuPuVr1xzxaFQR9Oy3lrporXn7UFesh2iTbaxp0JbHaK5PP6sqWMPOHSerLXpzex
PEB3jzBER9vWKL3zsh2ytGW0a8fp7MSp89LhjX6bUgWZuQ4BrTJj1NEk0hy3i0EExTNecuxpoq4M
YP22ez6gaQ+x+V+vJ/u/VaFEe5T9EKOITXlBS6cTcdf2n82trzPlTmrMZ1uLENPquDQQ7D6besSz
luIYQdx43LomY6Gc16cqsR5NfN/65iUKtZIbY2vJThlOnSUrruCPbofBnh9ryCEPn12oIEm0Gj3f
cMrkyXG5zTu8s+xZN31qu1SKjTF+2Q6eKo5qZSy3rTVFbntLpHus9DzJgqVdUWDZOP52tkqY5XNL
Bzprs/Tw1Wd42R9PVZn0hrp91hJUZX8cskWnVn3ZDvyOcPAYqFZ/9UXm+CYTdbri6KO+DHGUXqVm
f3xdkLFPwXmjbY9ffS5xZd30+aLtMGJYgY1QYE32fNWT9KmbvOLGHFjcKKGHAyKIcGsRlGmr/vbQ
y8WL1pnd+b/6tqdZbfVTdlG80+qmgORTOs/bwZWghA6CABTq9NWqAkmXWowcdxka1btMo/oeZTXw
mpcmx62vSEqwyhSKuSirOpibSPX57Ufn7WLTIKO1wqXYMKH/1CpxWDnD7D7uE3mXS/3SARQ+4Pcq
71WGya0plChQkYOS9TBenN4c+AA4KaBP7SikwpTSbHlXZ5k+tql73k5uXeSMaYD3rXfW5rG+zeZ0
saUY+D5H4601xzr0JtnDCprj4kHG9b6s94o61ru2deROs+IF4lHUHkzFcB6GDIlGOkTZGj+2J8ft
W2tEFXr44RrVw4M1xDi2C2pS6BJ+Rn16sASGB5nFTqdiBeDVWnOaEvv34pYw2ORZHWKUE4qA060O
+q5jDRK0rD5Kj3whvfAXWMLBlCgISSNm863aBz8Gdb0JB11VxhDGxJsmneQYMyEAcKtQ0iEpD4N+
URe85jpNMSguoE5ylWM+6e/suxhsYC/sakO9FX1+JoxauTZ9jTx2GN1zMSCAM4y3tB1Ttn8u+2TY
nsUg3PtSWFo4U9EG7+gAE43KL8q5QzPlqxNJurgTU76dSQPw6iHzu4U5ks3wgzo8a6L1nlYTvhkR
gz03JrrH2LiabaoeFIJR/Cp5X5bllYrQLum0+lDZnXsZCtJgAAJ4+HWYRxzgbaO5YFr2DYbFRApd
NxxqR5DjquvRbSh/8zIixG7F8PF9HgPHNKjcVop2LVirFtakPhs5rzw2xXKxMJyNBSSRQiFyMdPR
5M3ZqdVGGco+knviI8dd6zjxNXflslM7/Vs8kR8AY6rfxwsSDXWpny3oH8+Nbr4padKcCtwar9gk
withTtnnrdNd66oCJdFH9FtLFMTNPFwhEpx6iSFjJ7OglPXRKybvXBpzs8tZN7C1MoVvkKYVyKE/
Wc3KCIx7bW+OdnaAIPwTq6Yfa5joyaRKHvBpDQF0uD7AnQ0Ej9+N3SrQ9bKuu2gc8UmAroWXBDv2
3mC2N2zUNurPJtNndHWmvIwQDc7KCngY7fO2otbWZTVLFH5GPXWQXGDMUmZYRiRjp77pxY/BVm55
js4Xc5QgT59hL/9dXKMJqb+pzISZxHNNDeeq0V5MFB4mP3vKvbYcM/g3ThMYpUiufdnEYTyxwig0
7t9ZkMuT9zV2e+P6660LICtnwJPCSd4I6mWBmYGh2o2UR2HPP11Tda+Tm3UBUGAngEI/yQ5kq1Fb
sp1zPAgSIWLENFpJaFklV6TkG0KAMhjT5Hdb1KRkJ+aJuXzIYKxgbyUPfKB/ZU5EzAQMT/WBUI6u
sZ4ARnQ/hV22+z/Gzms5UmRd21dEBN6cli95tdRqc0L0tMF7z9Xvh49ZC239M3/sk4x0QBUkSZrX
+HHz4rkNHDO3wf1NNYprWNMPxoq5n4e+2ZcdawJ1/oSmqXrXR5F21y6BY2JY6UDCTPNdqAf+0exA
6oWazgxFcTr6Xqs5Bkni7gFlnaIi+KWw84ASQ4SiEEsZP3trKN9aZM35aF+6HBs7x4XTpAfsgagj
9FSP4fF90ADkmZ+ZkbR79j2r0nzA1jzb4QbwOY3VkMs71gKhPkyQix9HjwX2Wu8mdoWDTwir8Pls
KxBKvtqBwzfjuxHk5Q7bLEYVTAq7RIXDY7YsXs9pcLK9RX226n8Frp8hUGYAb3T1FBCDmQM89M/h
jFWjDmF+12lQmdrfA6TBCNjvsfGA89W2w6qzszPzVt0jNF0c1aIDodwpGLBoqoJ8JHoxQeCzsVC6
L1M1fRpDu7ljqTHbz92EKFrWPsJe/sRKc7Oz0JO/epMOClT3ratjuzeK33s3SuK7N9aC06ni7kfj
endlRDdrNgrdWFpVlxmFJSxUvw8AUc9V133H+8CAE2wHR6VMpvsBr6I7h8XjYiEQB6n+kjruLfiH
iVH26HMHh+8js3ZWNwLgS3F81I3O3zUFJIosrlioaAOTXbfSulRuVeysxG7PQNcLQHGeBeiGj8EJ
MvONk7MppRdobiEd+1JancsqT6Edkjg+l1Nrnvu68r6m3itcpk5t/Z+zXR/gvPMt9RaIjPIzMvp9
bmXBjT4G+CNWanNgpu5deoBnZwscKLgTtqQUn8lbB+HesQoWPVTzwJjx3hut4Skd0ChySCEmkxxb
M3jNM8W+3YJqKJw1aTPyv9o1FDFsvh4sn7GjN1jgGN0MoGfleSc/8L196KG+ptH17Zky73Q14FX0
TeN2rmO2TRl9/Epz/ZgHyXSjzsg3IRT1rMXBb2txiIKqc4dusTRGZmd8iJdgEc8x81G7U826fR76
dnpo46XnJuWVQftcRwx1qzo9l4GjhvvU4TGCCbsqLfOPrk8ZeVjRW5Lq6ByaxZNljPZpzCPm30vg
u/ez18FDa7X42HTPqdMkNyHTg5vUd6KDUUAAgI0d3Vq2+awHBuwNb6RFYfc4gLhifS8+Dkr9PGNQ
ycIek7NuETjTsotgwOxlRxqqMLBE01q8rkBg/jdQOvaLerRNCw+7DCNEUssvQWqMmdeyzIJfg4Ps
+bIRoMz6UfexdcVwC44EZqAeHOugB401BcPEjNPnWJZG7hCUvtJQi9vGnJ7UcB6hdvj2YUSVZj8t
SWQKpn1v8rDM1AVo5oQpvJIO6clZA13kmcUtiIzLMMFIAa700Jnds9Li/5SbcXLQMdGc94KZCxcC
vwX+7OgMUw6nYHYfxlTTGAp22aPH1txN3FRvM3Cjz3htgDYsfoRDlH5Wc1xivPaXW/g0blklcJal
gnrWmemkNCjHc7V7CSY+YQCsPOXgS200wLFXKyVUAHv6IAWmOjdv5DS4Vr5GdZBfs7ikyx4754Bh
N/AQthQAwRXzvkAxLXIKm/fC3pt0efeDBqW3BiiA/9pwShquh+SIfx+zwHpJ5vAtRAoO8dHThLXc
wXFGCO4L3giA9iHReLro/6bKPu3rP8xr2tt2yM71WPOZBBWYOFhaqwkkoRYeZ11fnfBbkZfGFyTk
UeQcP+lJYF3SQfk0swiw0FvVc2UuxgPxd7UzLrE3huzWH7x49q5hZD3EbKXtUx1ZpVbNEf4zQIzb
t66pT3daGr+OKrPUsAqQUQyhDC8mTZWPrk3ScD2gQG+rAkSQ1d3JZsMbLFdpr8IR6fSnGxztBdiu
izS2MjERMOmntQVXn6d9cyhS23uCBeA8qtPrDILvyQCMYOdBc6ri5EvJwAD5yghoZclmqiTnVM8Y
85UZAE1FOSedGzJ+MlLgL9YhDzpjX5VFf4EdUbx2Zt1cRtgie0nqidOAN64t/EKV5p7hMv+n7eyD
Xga/JluZzkWczrcIfzz1M2Bv07WTxwApl8eg0Wp2hpHCdHonPVq1XZ1LaOBGADtDSZCYy/h5C1PD
HZAKdkI2GYtg58xjdmQW/WiwzkEvfsiyxy4ELPYjt18xLWuv2YKZKRdcXQjC4mo6j9GCG62NSb0C
jAgXJKkEkx69KYrhH+P/Zkm+VM+W166+KQPuq9dCp9tlRUooQM9GBzmt1VVw8E8TjpAXK3yNG5AC
/svYBOkpgM5rtwbcomF8QagcdUM871ZdDcEICW4oM5kwuLGDkvciuCEFnZ9Ckhz/mtwmuAGXZc1H
Bqv8EonKG21VcMkuEk1mVpBgYfH3hroA7eu2OgpCpXKeFkghY9nspuiBWwcNXg/+LlG0ZR2B3AAs
1pFdlW+Okh8SNcAh95fZD6CYlxvXLGeU2IZPtLVEnY8CVZTMcc6m7CI1I6flziCLGPx9fLucRGpp
oTrtbCdLD/IrE7Sm2YBF+Gxx9TsHjXoWhRHH20NyH65gOH92y/Mbzci55KhRyx6wBIncf4nGTJHZ
0sL4TpJZVp3DUtHxn1l+Uw7uM8A74yKXlJ+B83IYVQPiJH119MrylxyXjgEc8+Uxrk9YMgUvlfvs
ulgLaXTLG0u9OyO1gicToI8V+yutAdotO9TjlI5HVa9/CB5YggEYdVfDr2M9FcmRrBpszIgqJ6WP
d5ujbHqvOK9QDb73MBePXhPyRG0kRE9t0rzIs7cT93Fg3ec01wbdujVE6O0xdGd7q7hJHaZ/bYhm
2/bQwA7rQKib4CCPS56GxEo8PpOdRKUVWKHus6/c7byiz2/wdfRAn0l0CSAi0DaUc4XXO33LkMwA
EYA5YzWMEei7qBzt4EgBEtk18ps1Oqc9aCg7usj1xqZhjbo5xG3yZR71G7lz612CWrorrHQ6yL2W
u5K0BfP/VkN8ZcEAyDORIyQmeWtzkLQERopjSNOFQDQRfRy6T/Lg16Ypt2ZrDVJSs/K5q8CwH+RW
yI/U+5r70waFvmcFnVGuVf3VLrYhyF2u99fMnX4GeGWcMkYDtLoXrcpbmLbhKZ8hOrf69Elfug75
bGex7ZznYAYJjB3fToXOiRJug56QleTF/3Phd79BotheQXbXQ32tuT491GRwKO0N/SBdgHzfO+TG
LzaArPFTCpd3vbkrnOLdW/MOVPHxDhps4xURrMm5ORlhrs3H2A2/K12mHrc7TCd4ozsulO6tc1H7
pwwTy5P8lt6vHlN7Vk9oNPbzvsnCu3bQFWAeSz+0vNZypMT+Nc/ryhnhgDA5SEvo4/TEEIapy9IQ
9BFpJxOO9dZ8lgp2NVPB1PcDEmwXacFjZw2XKbeYllTH3BkwPnIXcOW/Xtcu0qsfghX2cgO4wgJI
2dreHN+7+gJgNAq7XuRt6N6WbllakiS3vILVn6VHsvTZOfpONYBZSZ+cQKGPlPoSbG/ruya6RqV8
rrzh4jXmXlrCegi2AmflrW3YIJC+kAl7c0ah+7q94VtbljxJBksrVPv+1ADSO4dOdJIyUxq71NiO
/9gEJS1PTWLrMZJeox/KJfkhb222ZWXbf3c92MqxwZ+a1wCu3C4FHlOkgNx6G4Tz8uHQPYimgc5E
ddJP+FCwT8+4QJ74YOsYgzqP+dw+O4wNmB/e6axYzGqBx3bynANKGeru1lqwqvNYPueD251Mc2Yo
0ejqQQ0K1m56BGZ2bPCehHcw5YtdpDkP9SGIykcH8+LtwctVJbm+TltaMrdm8uGQYkjbS4/9oDRG
Ceqlu5aYnkBfMmM4T3L35SQFeMYJzArNrveh1e/lLYHVTq5E3+UOrvE1txBRknnLhGvwEVLdN1u4
FCE3rIuV9Mo6ONSQeME3jIn+OeqBuyNjcpR7LIE89ngZniCUyxx5Sv/KJ/3Gi43spM7jbWKWCJR5
3UU6GY1eu4WzW6KeewiLYP0CGO0vSPnZVU4oT15i9PTtwoaxo+HXPHhPmMW5K2bZT+wXH8+zUy4t
YusMVE11rhy3/T69HbVDP0G83+5imTn0pMnymcnczDr4FnQhIZXAC/gKLtlgJO4hPypV2FuDcmKg
izJq1nHVMZPBFnjd6jy5znUCmMN+7hl6JBrFkb3PcAxbR1frLCrSgoI9N11bO2G41A+1kRgnOb/8
Lt+OxmurP85G3p5U03iWp7o9WonlXfczNqZoNxYFSv9QyP+eoG0dhyLffkmvAzumpyWONEwfwPgf
tczOYee3+XCPILt5AZpW3QhrZ4i66oa28KcMs2x9vvIktj5mezB8oH+n0DPNyasPFgRpZDEcA4eT
gpfApQc/oBB4LLll8mSkWQcqa48W8GC/wDfkv525VNh69O1Jrg166e+3m7CVSkyq/P9PxVhthL10
v3X18mMkuY7Ft7TE1sw5wvaDAS3CDDLQVTr7ouKxKFXksuuQS6I4bPKqrVH2tf+G1a8fSvmd70YZ
67Fl7u6BBdyxIYg9Bh96Gb+yOcLStbwmc4EczD6YzO9orbCeHPbJpWjCUD1K9TXqL1/QCDBIF6Tr
OE5aqozotmDLm+aMLQcNpUgNmNgyCJO/swUrSlLS78ay668v5xEmzv1YoOvWE2+Ap59sdqnmPXq9
BZtQf7nyQ8z6Rnd19SrDMhnUSUyC9dTLsFCSbASheR1AANkqS5UtKbEt2B7jlrdd48OxUf65Q6iD
Pow+UzrODiBAfpG0vHnc8YRp/FK+/vi51IpdpAzqu2GkPMK15c0/Aoj2V2muEUq6gKaXZxB2HZIb
0lL+OSpHr10VoJzm4pbp4SMVJIApsk3hPnBChOAhpVvBNgeUAgm2epIc/J+DVufX9dcvLXkle2zv
zDqeWRuz5Hp63rF/8t/3TmJrLYl+TMtB61nf1fp4gY9HKRobG639qs1IzUq/so0e5Nh/ytuqSOk6
zpboFsjz2JISk+P+9azvpjNSWyp+uNQ/5X0464crBUuHj9Fc3YUw+pZXHA9n9iqqeZ2rygsvAUsp
kDOhETF5X5bZtmDLmzM8QaHfUadqDaJrJelu5eRb1XclEvXNAIQQW/Bri5aXRd6T7WXZXqp/zdsO
k/dO6v1T3v/1VP6cL+T+IgbtNx5cHNoY1i5jYflwbcE6k93S79Yq/qn6h7x1PrGcdr2CnOdDnfUK
Q+LdacrwR+28cC9dg8xBJbZ9o6UP2ZIS2wZkW+UPeR+SUs/vEQzof2o1kghJYUPk4+Vk753hrTTh
NSq5kp5ZymZanVXZSfeKl617B0wFbXxLK/NCI5e09PyMhQJWlKzMctelIz+w2nkv3QOr/0iyNigD
/01XWzsNW2UNQXqXopwhYSL+dvin7nZrCo5M+rc6WzPY8j40F0lK6Rg0KUsWLkyvQZ3NQ+fo6byX
+W8CwIDlomR8DdohOq1vvNyULVi71S0tt+tfk1KwvbqSDFhI+bv7lvSHM0jenCVgJ7SE12jr7NeB
9Vouz2c7ssGrhMlbdrVYGDGWFZJ3M8etmhwrgQwMtqTEPtSTTnTLe/fHpeTDIYNXKcfZuAcV+FRD
pcA1QGqwUm5oIDmWD1eJI177Il2XnyVZdpE7UyZ9nl1m1dk1mWNd5GXfnuj67r9bzHw3VNiqSkwe
b1T0rOitldZFrtxB9MSII2RSdLSyh9kr2Y5BzUWbHuQVXdcppQWMsx43X+VF/ntVq1aDI9bZbJ00
bA7meXZNkAiGJQ5pTYK6Ybdyt6V9K1DQPwutXbnoDjuzhQEZHfK28mHpWnA2df9WONsWGwCRinaN
3FV5LnUGlUmvitcyhmcifHJ9ecBzi+hOu65nfrj9clPfPaJ16rredZmzSHR9zSM2J2fPnI5yl+Wy
WyA/YEvKjf2Qt87qpOQjmXOrKcXbX9LDUN/bWOvtsDHEKi7I/beuiMezgRDgUYcxSxLqGQKkxRWf
SUotnb0zw0GmZyn1PGCeepLg3VQHL5GWnbXlHGpSZ/dlULc7qTV32XhR5tI8qH0GSG8Yil0T8apL
4GWuubc9AJ4amKK7NHFPahRa+RHJIAyXmdkfWZUENTw510YPmkc4Wew1IxoL8TxzcC+K1bvUH18X
RPunABnYT/Bv6gOqcSOqHCQlL0PwKEvYnqhHVCBiu0o/xZ6DsqDZ3U8xWggOsIWTzt7+2bP8+Smt
mp/wHS+9qZVvY27iqpX63/OSIXmND/yNH6ggxbPmtfdm64fHaj07u37AhoPWoo4zDLugqesv9Qym
lyl5+VlXU3uPog7wqgjZLrVYbAFMlpLn3KrQb1LVQ4VEMMpQJThujBirh3EpYSkJM4EBR4Ew0c5N
YZcP85RUDxKTICsKB92zPEdYmEV4q4iDQ1khP+RPwzeTzbNzqy5SfplaGdiRoMRxWBaAd67PzC0u
YlSvVQifho+RqIqC4aHNCjBBXjswH24K9wakBttrHovtLapfUz9FT8MSQHSJnnw1+Y6spnKVrDLD
pBvdRVS5CoTPDIvdGid4alDDflLZCX1KFU3bT+MYMIOgILY9oFWpzb3MsRTFQ3Y3DUP3oCWd9zgv
QZ0B27NpW7CrqbEVhHqW7rXSwRVtYHfGnDCbG0cdXRj/95RE88OaAs2B8q9Dm9uOryLLe0RlJtpX
YbtD99Q4OpplHqapydF4A0xfGJp5YztAnYG1agfd1pN2hxU8Mhg4gJdeWN5VUO3umiXYkrTPc1Kw
hjogbWTDTSv1m3w2U2OvmYZ2I0ExBf/JLPpK2U8eLHcvTFlsRtTgtfcBjLr22H9LhvyrwVY6uHDo
/rxbJnxmkImgFYoKlZh+/s1255cwT/RvU5OAVkAQ5zUYM2DX6GA9zhp7ydaUWLeVm/c3eh+3lzSN
iwcegQblv1U/NaNC48pS8141+tca1aB7N0oeB7tqoL4q9ae4Z+PIQezxKEkpYCv0M/Lr+bEedz3G
HbtpqR5rKaZ8MViu5Th2sMlyFGi39BmHdwdb+Xcnnc1bOVXdmNqD44UXyGE4dWbIop344FSH7Re0
QfInDOdkPW9tzO1j07XHXEXWZu9jsdwH2QtGhTOL9kXDXNk2byFaNJ/gnvcPLB1fJYXRbvsJ0zrI
UNmIWNNSQ/Ico/x4UOK+qi56XLgGAtSG9sOKxRJVYNDdoZ/W39UDy8plitqJFDgoWVyRwUxAs3Er
dFNpz4htantJyu3JUnX5VDlgwpb7Y48jQJdqGejFZ3v8s/6dNMn9s13UcM6W+4fqNIi8bPLwp6fN
jIOJcopEJaiCGYb7lpbWNrZISL7LlGIp6SB3HIZHgDMg8IJhB64LS4WyolPS6691HYSX3h4CNN7D
6ntZnqQ8HsL6lOqoNlWz4rBgrbi4hbMeeG2CKLjrlmBI0D1xDf/8rqDvU+xk3gLfjo9QGOLbcszw
MFwCiUmeySwbywYbRbVYixr8Bv+lohyy1t6O7kbMAf8vh6TuAL5C1c4fT9N2BSK3z+NDqbIauP/w
66S2XGQqSr25S9uFR8G2o2m1MGBRpLyPliBHYOJekpPvo1gY+QPkdTVmcX0pLlWUy3dbJYnhoHfL
h69jH5mDY5dVlbCsPDwxJkW5cd4soPgoS0nph0MlKRduUR29OAiBr4fK1d4dkenmsSsBaHwsWH7V
VMaQHZ/nwv6aYk8Kcml209t2qtJbd4wAnGgob3YZ+4wquxXHpAi1F7UMhztXr//KQ019GexCfdHD
+qGjg31gbxqmC6KDfP16A/0vp271WxtoyZubcSo2c8r7FDWDt6hSvsBHDh6l0CyDe7+I7ScpAyl8
TCHUfcqXmmP9lgya+ar5UfFZS65ShW9O9qI2DfTLh7BOp7s+0NL7cQkQ99OHnZnURO1m3tFng8Zb
klIHoikbOb77W00G3Etd1i5hLqVvmVejo60Z7V6SRt8MFwPX1ENpWiji72yr6z9hY4V0kTXqxwhC
5VvTY4ugwtc7L/zKN6Bg5cHOfPMyYpn5VNrjKxCa7ptV/pjdxv1iKW57k5UR0km23n1rZoAUqmPl
T4jooKUb9n8Cx26/AdnSD3OMi7jd+K8a4DM0bNsBvCexOGyPM9aw8IX/kwUt8u/CD3m65YCKzea7
cvDqI35tJQpzTvGaKZZ906TdhOZ2X7zqMKY/Yf2+k0IFGNsrCIwvMHnVe8my/Yb9BXcoz5IcUZO4
at6U7CVZx675NLNLJyk5Yzeo9ypabzqM6NtgmsElFFZo3NZoxUCLrn1U2Oz8nkX3uDuAxUPWE2nZ
Y+UPzo2U9K3vHU1tsGh3uJ3MPj0PgjHRW69W/R6OT3QjSSdSbWAKUX8rSRsjInwgdf9OkrMy/XD5
5j9IauqzJ/rr/MmIwff4Y3AJo0F5TrNWvY98aMShj13VkFdPAH2OyE70z6XXfk7iVr0FrDA863rL
qxKjKl8l7p1UkHx0EU+lUmcPkiWBicpRZENgqDsdw9UC99jMDp6legwd7Sk3n5umOLmdW2FYWB+R
MS9v7ckpbqMOstwiFlzeKipB01UuMrPqdIi9HtFxO2oeQ83BCnyyXlEIS7+pVuUd0c0sL5KEowOk
Xi/eSnNEktLowRIs1bR+8ndo+oGqyUfcldUWoHiVfgNFnZ2h4zsnnb2Pb7Zl3OauYr2YYebcl4kF
wGKp1k7q7wm05JVPm3bPsE7DjYiYuwSzlvp7VvAa8Lv/yduqSMxS2t9Vr2vnfzpebwHAdHb8WI9z
8zAqFXDpwkX6DlSXyZfod676n81xsN8aZ0QfKNeLuyw0bJSNqxRE3DB/6Sv3WaqORnpXR4b3tW5y
9eDWsXWflh4GLHWNWgq6sJ+hI/1UEL86xsXeBTZ0p5a8VO4Y/+g0AGKW4TaPntkFN4rtJOcoDdUX
VFXqnZzemb+qpdf87Ng3AkZkxugwTsaFNdsS1d3SevZsNMd53R2ELbV8l2R1gTIuGlV3JX3qnV2G
h97X45sacfK/C9Y6UlxuufBIAD8j439Q50CND1Iegnu8k7PFjkumXUEnrBzzuialWPe0ZDzxakdr
zUDTny0zsc6qPcDd3k5hOeatDbz8xgkt5ZhqhY4t1eBcLPC+V7xumjvNMJ2TnWTT04SPy6Fv1eYz
b6MK9Md1vjN2fkabR/nTeK/ukDAkHQvr9Pxit4X5E04iYpEm/Tytj5c2SxxIKsF8rKuqfoj1tr6Y
RjXcRG5r4e7rl9gSdA76WIBV6fhgZuolslh+73+Lg/FzEpnKbwWk5XqhLNeQiiusX1M6/AgVxfmq
2U2G2rE2v4Q22uAMUYJHKNTuOVtExVXFT2/7NLbOLAekjy5UIDDOjcX6GR2Z7c/hNzrg75APlV96
gA8y6CRG2AzCk8A1f2coI+td/xpgzdG0n/oOzDI6xc2r1zIn7PpKewS30QHPwWEJ3pVzYHHN9y+6
buBBNTqLpIGa4handdmtxBynZgsQCYT7LkHWBf+aT5ozeK956n3Vpli5N3vP4x4g31uHaX0jyc5A
eS534u6qxz3CVBrjsmtXAnUrGtf7HEBI31VDqN73Vel/jur5m24F+oOk5gUB7ujWo1T1NOc20iz/
SVJhH5zbtEw/mYXuf/Zn9hILq3kpDcf57J9HP3O+xXwqz+2otmenHYLvhX6uh9r+XoLIwjKnqi9D
MBRfsbnb91bkfmIeeYfJQ/FQ+wri+QHkja4Ptd2atxREBTvOOOsuTJbxjNjRxEuE8JoRGb/F7tBC
TC10gu7zVqExauNQ2Z11GrAUfOiWgIYxHRq8kQ+SlAI2bIuHZsZtC8vqW8BOXDnoKtANGI7uWLsr
HowlsJHivXUV4z53qvkTqwBfuzKavk/RAvRo4XOgA4XkXqp/jedh+j7WkbUfl/xoyf/f9V0kl7b6
vutzHuBp+yZwEXz7z/m3/H87//+uL9fVqwHmtmcezdyK9wMT9udymOpn3TH1s73kIZdRP0tBzuR3
zZMqCEU2z+WS9+FYvpzIWSneOdb5JkpgLWxLr2rUEy0j+ztPxT7ay83TVk0Kx9jzdnUN3yAoH5Ws
tSBMwvkatXoIjg7v+qFHx+aQjVrxKMFo8ryK/k3faU111MNEvQsqiHh0UpJAoV29a5dAkrahQLpf
01l16JmuofX4n1LJ35JyhOShbXebRwDatqz1TFs6pdObR/ex5Hb96LH/QJHM+5bAZ6JRlfnV8+GS
6qPzabJ774eBAB2rhd7waLkuhqMJeitFqkbsvsImhnh8bUrlZOje/AVFhuHccVYRPH2DlnWVa4QZ
cL6+aq17nLC9B7/T2Ohazo15xaPOXfsMbsTCdcAwTnrTjjd6HaLZvRjuiKPOaq5jhQXkXCZfUiBB
j1b30QVkBRO9d65mapaI67T+c+YkyjMC0d1Bv3jYiCXzjKaLgXYMIuSOuWMIAi8mHuuzUmX9mckf
svjGn8psvyMxMnyJYpzgk67tH6Om1y5q3GZXf0zNhzDQ8cRQyvktDdM/gA6zPxwcYgd/o5gm6lhY
/z7jJ3M2xi54qIqmeS6WwFAZHoYFcolLBUNfqEgNkA2rLR+0FF48ksnqcfCK7kHqSzUMno6YRk4Y
oCFOkyye7EDm8ZLtk+cAsQ581Zr0CdEhDCIsjNGMTh1P+KDVD1bQJecKas19kkGqMEZzvnNckMWw
4+1bJxuia4GU8a1nRtaVZY/ixpvm4SarxvGqqFF5mxkFxj5+H90ljY/E0+C4d0k54fVas0gSdYl/
ittWxYFBrU+uV4wQXRFdRgCqf2J/ojymsdM9+6g9oRsMdpAeBzRQ1fcvc4fVD+bO42tkIY/cmbu+
C1mUCgr1c8Me9D4cVeNtdF20vNE9/YL3TL+romm89/GhQoI6Tw/VFEYoYaEfx7cJwoefzn8ljXv0
8SP7yu51g65NtHDt5+gFLOmfyFbnv5TE+IuFX+jlVsBCeeDqp6zl4+wP5rlfzuDG+HeAAyuxeBiZ
UNkTIp1ATP4qwCXqnfnDA2vAFDAbbtFGHZ9qjNQXNf4Z0bX63rOmDilk3gBmRuUlazSEZBDvGx9i
1FoYlI+X3FSiV1/xnAdHg00rRvCh2UO5s/zh0qfD9NW0mTtpWvDqFrwp2pQXyAao49cIAOAxKIf+
IkfpcXKtjUG7yR1tOLCWWNzACIqZqi7IYMvDkMNvd2uWOSGIKFUk9i7TXkok82PJVn3MRJ+QC2zn
kbyqcuGhsYG3z3AMfLDKFivHVuneOgwsb0ZfzZCv4JZk6G2zbjnA9FiSKNp5x6kt8Llckro5QVoy
reIqST+ttR3sxHiHyQMkOdthUrAEeh7i91SaU3k7ekmFgwUxCbY6EpM8nMap3ehAlIYcNNb/4bgZ
wagSgvr/Orck313awUfgykho9y5vO0SuP0blfJOlX5spDF/pc/1dETvWVffhVvS58aJ6jn82hlDZ
zzmP2fGK+Mmuiouk5CDT8F7aLvPuLUu5IF00P3hdA6Wwzdsv/ehUO2Nwgh9toLxCKPJ+mZp2yl26
A3TA94GW6xEVEOXtsvgPixmPqIPEf1VRHfPZadqvi939PrG68p517lsVEfd7iALVfa5V4Qk503mX
mGp1vxVIKQOsv+uZWPIUrbNXuzcgMjg3L2eQQ6Tiluzt0dk5Q82e5X8v8uHUypjAF9L9txSMKoKZ
y0W2E0gyHdQLm1/xzcEdFOeuGwMMiLAOxfFF6UMoJLrzZKLk+JTaS++rFSAMzNBd82D6YqmUuheH
pYJ7R8W4JFaR+l+TSx5O3cN9tASSBwRTO+KLxi7IUroVSD3Jq2o1O5kDrgCSbG0jP0bIwhy6eGJ5
v6r/iiAueIVaf9OCCfpbX05vTsmkvZ4a/yWf8/4AVKx/1rsYNUxnzB5dA1GVGBG3+8nqh0sBqhYF
xwjMPrZVVyv10ARZevHBUaOHPFWrU8Zc90lFa5cVA1avU6tWWFgvss/8unDPmrf7JbFRQLFm0/yO
p+hXv0ntn6Xl36gsZAYo4cBrSuqEofTnomxt5PtYZGBDo/szTt6dn+fFT6OJfygmq9T0lgDoQQ1Z
Vo8blonUgoWkZzZnw2e/Hho0zZlASOnohOVtmEEFlNIcC887v5+bnZTGaZjheYmmnJROrZ0+1Ir5
PVnOxI5H/pjW1YuUxabLmhNCS4zJo8eyVZWHGCch4oE1R48Sk0DNgm+zrlbXLUtiuKGGhxgfn/Wo
rVR1MuccsxG1kzynCZGbdBt4p4iD7rd623XUIbtvzMK+8WedunOMKxVMpJcx8Uq2iHw2T7RUu/Xc
TrtV4VHBWY+0czojFSMFEowuqkF7ZalTK8pUnbZjNF/5Wc4lynb/Pc27KpYTwyGTk29n67Hp2PfO
VB7W80qxn8Zc4l3N2VaUPXZY5sGwPYhgy+mVoYYiCIP13YFSsF5SfmCYqf7JM823Nc+QX7BdfPIS
mqDvdOq1CdvDP/6nrfbf59V+ZQG6DetvWO6CxN792OXHrb9JStaLdmX2GCPsClX8bLWuelss1aSC
b9Ys80hUSiSY5PZL1HQ7pBuGvzx2hO6Vbjgx2sBObWzumySq9jUGFkEE1Sxo8h9W0Uxo6IFp7NWr
Hfrz2fG638Byp0OKsKIa/ez1BOtI08aPwkMfzBu6a5i2v+rM906MmW5dJEyjSo8Omj0tUrbeT1vB
IjvudkpNR47QrIkcvuuxxtjgbuXWyRvzzAskvM9m03u7ntcOXY/ptfYrwMXdZy0YORk0PxSxk4de
be6cGP5lBeqJBZ1jyupWYeo/wmK4U9j1nAosESckGMplw69Q2HRI4Pte4BEzTfWS20jRnus2UZ7U
mClviZ/RU+XfmoxFsJdbsoaxhyaVJvdrnoaJy24uhuy6HRWwknfIaiSX8E1VnqQADtqPdoZxVbU9
VM75palemtQcngYGQq1To4WeMyUfZiAjiJfF/JDgs1JisoJDDrYHVeeg7NCOuxGqqemBN7TSh14b
cQBbgin1n+sBHn9W3DrBYIH6JyhYLd7DMRtPeoHWmOTlKDCcZ1zWWDD9T143M5BA0lQ/V7joFa7l
P2ZLgByFVzrVU2sj15S26OKMjGGe5iWIUqO8uJMz7SRJD2I8xahRQBhq1qwtv7HNL5HVGjeS5SqV
ji7ZOGMX2hRHyZPA0H2dbSI0G6XKuwIU84ypWS8s2ZZesL87FflVLix5fjjsbK81Du1Us2O9/Egp
jBI1v7VsBAiXLItl9QfHUf6HrfNYclWJtu0XEYFJXFcgr3K7fHWI2mXwPoGEr38D7Rvv3MbtKFS+
hCBZudacY4ZTnGQPdbOtMQTfS8NIH5iZ/6q0jY6TYd0AIi8uirCq++uDt8D6B2tl7/77XDGPFSFu
kPlzXcs0LI2RReb1cMrt3L6n2W//+9khdbZLHZF+lMieFC2PTVtUkDG02I23//cxCUntrqsLEaDz
5etJY5vntXjOeu9u8akOxqVlVtQO4t73c+3OTs/x+oGVZv/zoOzufaBreZpFsW4L8fuQ/ocw47/v
UzmUo2Jh6b3+IlevHbIr0nsC74bbpp7Df2fU0qQxWmO5gYrc39VdGT8ImmQPZlY/NlGsztdvuz5Q
kpkbYoGaw/XD6/caUNZDu0U5fv2p6+dwVBRYEvIb9nAq8PXYvy8qy7+Hy72cLGv4iKMOSsj6edMt
R5Kksk2UeTj/r98GAfPI5D65uX4Hld+9nhrWOV04/+o5lQct9p17zKLuPQli7dZIPLIM1OLeX79g
SOCeesNw5vrh9QsAU8RtW1AwkryhQY5NJKNkywrGlPU3H+3Lf9+b0DslzKx394XZZjtvRjEBzjJ5
aHBDhMSz5FvLhYwWuLKNdpZvQQ6H3/IA6jl9ELLHG2rl9A8U/VDPKggVWrNMrg/ULgtpWaR5moui
2mhi4vA0wkKildQXAR7+n2frh/D1XitJlh/ZGj76uzVaJSIc+nR9Rlxzyfz6JFeX0LBKGK/Prg/T
VSi5PrCpRTh5/STo2mHvm0y8VQbwpZ6fkn/Cq1XnrVN2d2+6udBmkexiV+PDfw/UyFgdrh+XV9fD
KMpXsRqPhtVJ063/AtlEOI+cq//IbgG7QYOkKQB393R9MFupFgKOupW/8f+fmoX/leYmDIy+Avt4
/fI4LjhEr08zsDMg//OMMQfgfIZ2UPb+HTFvJoIkhzOSeQ4jxOtR/PdlYC/ntSuzh31C3AEOM+wL
YqvNlobFbviZB/EdQYso6naviP8KbeMxJtfxVA/jm8thPafEge2kIT6SWfhbtapqc35N7Z9Zccrt
9fX+d7Svz67vADOsZCtijpVGStpZH8ywy2NxkAS1nRyrbo4Om4S8zbqNpg/7STjPBa/athUOfUwd
Ou8wp4DRUZN7AOkXzQ6zDhPzakqrVsW1u75Z12cl0IZtCxaE++5onHrIFnHrMOiyGkh8eaEu/+vA
YFHmuDl+D0LRNQJNKyP6/TTc2sT+EmWibS37Uk+dOvWJM/17sESqTpG5Hrly/igNsz1h+W1PftUC
Hb8+rTx/NLbXp9fo1euz60PuRi1qJx8axqqdr9c4lsZqMehQdPyfJ1bju9UxLQEBrB7R9WVeH64v
+L8Ph9KCLGOQmxmtHqZl1SheD0d99Zxen8qFhldVunP43ztzPU//+/D6zDcm4q0w8LJ413ACebBW
2d9/D/Ygkv0g7HO+au+v58H1IV0/nBhx7Ja0v1w/1UQ24Q6xRzVyjTUYr4kGjjby/o51/acw+o70
UavCA7a6xv49dQdzOuZAvjDJc0xXPkQriDG4Plw/zFIoxEaq/XaUlNOZYEi5WXp3JBVFy9TZ9erQ
IqZL1mrexCXRugn51KHutexiTD3a0/v59gv1ZDQrWJd6hNzYmsA5rPQzo/OtWY74RvObsm6TDYwy
BqVLk1wctDA3cTQEzNv7zTSXt6XBLaLyWzv0oaye9VYGLBkNI3Q6i007HMENrFvbRX/AfW8elokE
Iccjk9Z9lZ2sdoIhDCr2YSSLpY93qSSIUlQbbSyZjyATDLnhsmhkd8I0nGA2Zm0baZJYmNHcwf4H
T7c8W6I4Vk1D/45IorQX7+3Uklk4FzvwS+nWxuhXy+GSxJ2+4eaIMzmp67DHkJEMF8Cv6EkyRrqa
zug1zmiq4KUKgLKlu6ldM6KlhQqXFgXD6WBpzIl8Y68PGxAVvUevcVS/vcuB8UafqBR+fhn9Szzn
WZASsBVVmQ7XlIjS1KBdPeqAb60MOj6hme34m0U4snWUVIFabG8fwbrRGnmQZsJBgEOXCocjLRK8
4v0k0MVML763ti4JgqQe679dbt3r2mIYsGNc51jle0ubMQJr6P2HSdtTUSwB88cPiudk68349xvN
yWETIdPxFmpPgTfHA4+GfJMXHlf+fMi9BwUC6cDEU78gpiU9wyOBQa94oxtcunjmhxhgsBd7Ollb
g4A5hesp0X5lRLZMp27WM8jMHHlTJMuPzReDqudG2bLJ1tzotjaHr7aEjmRyiQbGNBLWNE/MGxOX
xBw9EyEN0Uud9yTgOvjEcHCHBe0ES2AKX3K9CBy5IkVgLW+UKV8j7hchlNcNuczkg5aMcDz+ltP6
KUyIZQxQ5cwQveybodV2ZdxHDzPE9aX1/jYFqXqxHn/Oo7aTHhvByRjDtQAcHSs5o5Xb2X7yrcFh
3dSKbGJDLW9+S8OCBqSh/bhEJMI1stKjZdDJ8zP9AeKCF1hzEUbJ+DQb3o4gXOQjCVIsTehMW9kh
aflX3hrDbmnVEM5J0ew07yXRqmpjZ2W07YqK/sxY7WxHqy9Lwi+cJJ3B1DDuYpVJ0JTzcdA/2fkn
gT+743boHvucqNaOvC76+VvHb94NOYJnAZDkWYQey/EFRa4F7ChLAlI8yw3VoBEs8Fc3PoGpGzmr
cpO5ycEWmr4ZQXY5mXgBJNYKRJJgvgrqo1YPq4z0FQ9iqG4MB8OKbb42v8b++BnFbQfUqf7OlrfF
zIGvFckX4twy7M1nIhSfR/SSTF2gpU5nH2TqOtuQavBCem1qHlxaZoiAncj8pX0DwsR5zyb7tlYM
7Qv/Iky+rTSmG0un+mdNz7YjqcOy6S/RMhAgW8174nkd0mWr5DD/JTmbfvVTXg0fxkCgvC7ne5FR
+Q/LiuutaQQSjc6gT7BCV0AmBzTDgA1jzomgqweAYNnnyEHadA2hwJqlHRtFkZUIow3knmOvh4VL
w59IgbPV7LrSjh7INpRbRjtZoFr32VFlaFUDC4EGhrYo3si4L0LDZ+DddzLd9H35il4Uk6NkD63y
lLwk1JtOR5DwmhOLMlpte614Aeb/ADrN2/SvowOBrk1zfPfT0UvN71rLv8vU/Opbi7DADjK/zh6K
Dve+moZ555UMC1IDLbtXoCNK5vjNoAuqSmB/01w/6ll7266NqmpeB7E/Vu8SvTDxDydIZftRbODe
dVulOavdubkbk2yT1g7dklWo28bqWBvcFEo0Qg7wPlgvrJpOHGTGsSvTOxchxqYp6tsyr39Lyz22
rfPZp2y8lLhPvKIMhV4cEKrQD4okeS1ThK/em06SNLMYVHXYokDfDlYGkWca89DRSKM3NTlvNLtS
YWRpXx5koyQaEaKn1lYQKmVK19nPqnsi5o0xdCn2dAH29kInM6meK6XvBKneOy9x0A+jWUltTjOt
fvP1OjuNQZx4K0Psz2gl0MaLl3mRRQh/5inplq9aOa9mPT+MTmCWTrtzYnWzgObMHchzPfmThuPc
1GCsvbqHM1ibTNREf8yjCJm2s59SLfRSsu7f57T58OPiyWmGi3LQNOrTSyKLQ48GJ1ecE5nsdyDZ
QNOMlwRwIII2wGhdYYd5ww5c60Kr4/qEKm8Xh7avJ5q4M8w4+NBAA8iuiO2PWaoPsqnLjVtoz70H
yEam5ntf5l8TOD2rVe/4y36Q7aKLtfbLmB4HUT7N2MiDQq//NAPw8hQO05ijqOZ4PApCxPY1YwA0
fxa9o37ZM4AEptYf42F4INOIDEGP/vgk3Z9e9KApuMOSsU3UeyVA/gJQ3mhiIvJSr8A2FRdTVg85
aJ6NsUz2Vvj+Xjn+8b3sAfRBGzrWypbw9nPE8jPyiIQcTdLYz4Ri1Lf4hpHwuWDTTa7IJqKzQ1dY
2l96KS+5Pr0N/FNs/V5TRBiQPosXv9POrHyPiMuazTC4HPr41iCZvrbNvcymg6qjXX/op2rXc1hY
JNj5MztUG2Z7KfX/BArYbW5TulQHSZ6a3hMspvxLXsP6HKyceUq1m1Ku3smLfoqCCOUcfVqluldn
kBfTl/eDVwTkOTw0Mv6wS/aNWMiIbpiKdxdPPXzSegwYzZDyIIj+XDg3mAiAja8oGzpjoqJRW8/S
ERgPe8E+4+izW67LW6JHO+qAVKdXxeUyvDqSpvJSeGoDh+euyFS/aV2IgLpAcGSV8VPtFD+NVN2m
lMUUtv5AYiSmwy7Rj6Pu/3Etisg5gZxdxePZ6qmymyH6GCTX3TKYOweYt9uPNxbdO8gpeQjiztEK
pqFtBEoU7RTI3VcYhAidYlpoFr3DbrQ4yC6HkciThQXdKMPBdH0M/563GbOpDMvHvoQRNeaavjMt
mA19l/4hAF5GsO25wVFJPvjfuhqGiwGIjN2YffAi+aSJGeymP3wICWl81lJ0L8NH1/u7eAQp2qdk
FPu5Hxa0CDoGHAXC+LDSNS4eirBWZEEb0xEYdL2kY50fymX0joRMvrop8B7u4MPYfBuS2nieuDxr
+DpZehFaTcLcBEMx43Rp0z8Gy0+IOwlVE/k9S9pe4rT+JWQ02QhjYKxkPUe9R1BJ9deAXOctHS4J
g0SwKPXI56xuhrg9OxSLsaxuR5+hIfkioK5uMBC9UGu/eAwtAjtesyJM9TXb7AByb1S3ns+txpnD
3BvWhEHu5g4BUlkPR7V9zc2Wq2MKnG7R7+yxVBTjRb4RHjWYU6DbiNPfkX62PNv1SsiyFbw3NT3b
9bQ1TFtRWBGakbqwHZzhXptUc0y1/N6KKcjJpK1Mu9pbdKbadpkoaJNxj0nb6p0ypCH07CTxX/hW
sFNzNHuJ0XIFcNJovzT9PtM6P0aOpUgGlkwrb8sGjBmIe7EpUNseFjvuwh4ipj9lQbbYN93go00d
fmztRNTyJSWYtaIJDfAR7V3ebLEy3mejEDu9at+BLJyGaoH4XK+I5o9WEFytfAOzfp08N8KlEkID
5dEk2LR6TN1Zp2AmkaBX3h7Rkk00pDsFmYO5x5lxhdif2QACcpxmMtsdcyes+cnUnUubcQUmHOFc
ECrBVPLHdqMxLCTE4XKbGM4+ddTHok4oZ54LFKkbckHabWlwnIgSv8WJgWxkYb/u4FWS89qCt181
yHyrti2AHvJm9mfN2DkEHm18W3sUtdiNAG7XRarewEHFCjUjoN6vdDnSP3IWNs06gw58HxPrr+lo
8y4yR2DJWEghGrI9LQrwdlSEts/ZX2t4ByhMiE1M8K9Q48s0gZGUW7+WI6uNo2j321CTWDdpIdrg
BU39IfV0E6qcG+aknG40n7PEtc1PGi4/ZCg35zFnam0yuJ+JKspN4w/AvjJEKoOB0jJCPa/t9Qe2
KT3i0DQZ7Hv5XthwaQ2lDq4xetQBWROAmuuhp8i3zGjBUcuzlnK21Z3Y9EXznBUVdiTnBBgzXGrq
50n6pPrSpNg4RbKfSByH2rncOkjYG/E9G/5XUy5ZiJCt4TQdHtxqenf76QuS6GGZ58AxjY9apTa0
5AlEL+aLSHU2fJKpCpiD6I14HHP3Yeg9bBlZeTN6AwOUVmeQ7b9ntiTRvrSeIvlnEDqobhiiJIiR
uKO7UaiS6qawxUUYDpduLMlzYo7R6e5dw65jrKspTFL9nsCRZ3MkFdMfql2czH+SyB7RAroPDFQI
cMkimM3Lm+f/8RwNkYi5svhKqQIpMwpsCkzwdXGYmXU4Q7El5nwzdgPzhmSvNdVNVTyDzfMZdkYH
zsmgaxJrqzKDndho8K1mWm0107EC79THADtp+qFdIBvcH9CcVO52avU3rSgYtQzmPlIw91REGF4B
Bq11hyAe5VfSIr23rSP1RV8VFBiTu7GpKtl9TXd6fqSStqEOF6RUpX5g1KPDnyEPofC1IEKbW7WW
EXhe9j27yVvCnHKehzLQRtiAmW/OR3d+rUVabCNzXwgG0hU+VDyo8dYhB6YWw1texWuHmp1/lPGu
+U4XcENgVtIZdFrJq9P2GSbS2cmfleLubZPqvWsmSo7RkYwJe8bDCSHRvuvDUP5uIjIy8qS5lXGy
swgS2fmzOje5+bfQMOwmGeT3lTfUyi8USc8MxOudhkZl03LFb33NZW/ocylNU39bzTsfCvA8025H
z9WGUR5DZ6uxBbY4EQqmWlmP96+I6IWk6XcdFRfd1YCaZw3JQpHN6CntDwmAjQ2iJXfT1eb3ZIGd
Kp4Nx632cW18uIZ2cBdF/8RHzWM133UN6hRe9ze8mU8q6mnXmsntAnIYsm+eB6TBQiFY7rqECNd7
xd2USxHDYfWJJAbp9/hLvuVt5BOxnLJGGQSdl6P74hvqPHfASODMkSVvdXdjJz4r3iyQKA9p7pt7
bY1cTpr5Utg61Pe0GnZpyj5Np/ZvmumFaxQZCKL6dTl0tl087/k5puBDDPg2ORIr9JwbphaSgLV/
wUgabaY2Qj307avX1rNe6W0/ueVAtYkw1V5QnBFdjXXiXOQ+21SWqMii4OXaRGRLr7ftkNe86475
0RpoqUo0EzRs/9QcvE01WQ9akdMyFNbbyNzSiKcxJP1n5an48SWxxVO8OAejoEAXMaF8rE5UAJD2
2MN6JuzWdrAQGkMSpmF17yfxQ/PDwhsx+ZlwVqpkfCgEOzWnw0+TTcSiCP0t6QhqmM2aPKjpCQBp
sUPDdZ+544WxAkY/rbgVRSxDNoGXaSW3ztaj8RlX3qc79C+9zomZ2y9kXzyaThWKmJxCIoChgBMk
O5/6jqsFWxcK8UNv6W+DtP9q7khfGaVbb5Fdl+k0YzLu/+6SWjgmxmM73OYtHHAWAGRwK7zZeI/W
zaunxZcFUiFI7UtuOguNu/6radWudbWXgkjijZtYUzDVFN66jZoh4myhihmq2scqLvSNLYpTHcm/
lcBCkQwLUErkT93w6BbibJVOH5jaQE1VIb/XAVSrTNNCsebzDr6xxQpOFH1WfyVlcgBccerSZKfn
9nfidfSpOqaAJKkSpZjuzbm5zR0CRbu2ODYjkamD3mxRhX/mRo9c1CSh2063Wc7gOZPo36IKcLC9
5V84D8mdm1aIhKdLpRnwnRwj2WB6jCbrTySxUETR71JpTyZRQsqpkyct/4CZWNmLGWixjhprMm9n
2GOhJY0vd5BH008f64nJOg7AbxmtBzspPmZjfM0rfNWkLUC/qnnN6XQ759NNnSHPi+JPSohPglWT
jVuPO7uZP4Zm9eXp3Mi10kcRuNSwx03UdtTma6dS7ZniJaE105rVU5MAeJNuQvLh2yRS5H11KQvi
lGr7T+lNggm69r7E00VvQUj71Y3JEi5cby/r2gvKCchdJbfplL6lRSeC39Zuvmyr+Bs1DVpLs34o
oTVKt2RxcTrSlmwJHu+8VNM2Ij8elRNebaM54zN6NLURcTrOX1wWh3kCS5iQDZplOk29oRo5G9Gc
L8IKdWaqMLhivCDVFOiBXFRGUmKa75bYPeOg/HRE+1Esy90I54uxmnPDFfLq5NDatCH0qxoNphfv
zS4L3GlAcKyRFpUtt5iXTlBrl31rW1sbvAH3H4M8yiLwTK6ucdHHA5kOUPSRgStvALLOi2os/49y
ad649FM2FhUdZ3F1YxUvg8hDAlTvu0S+JSMj8PUUXGYiphCW6LvY4UTBP3G7FNGejvhb5MpbOrd3
EaB8dgn40IrW2JJCdC5E+SgT871UjmCjl1DW4qfyfChPQnJjrNLHq1Qg1mnK0DxuDuzGHgnVfmtk
9sXu9wkXqDyCzSdTeYlCfC9vdnPpmuid8gA9RkKJEtGov2gMcjqDsJVhtvOtV5oHVEa09bLZomRo
Y/IhtUvtNtote81XVdLbXQZ3R152Fda2M7GnV/6uXEDRLKLID1V3U9UaAwJ+wdbLtS/2vZsZL4RI
I++gFg3fZAmykpCsWHnxaUwnNo2QE5jta0GT2cQWz/Z+7kvjpBVMsFqcCEwiXDZqXqJjzzD28+y3
R+xx6aabyWBShlX+0eYeaLyb9/vrh/8+B4Y+47rsiyh0sXAA4m9M7lWSsHG3rMkyWNOf1JsnUmDc
BFg4rpqD1p+PtYslHZPTh0Mf2RDoT11r0A68nt1iUKgOIqLTB8Serc3LUnT9fqRC7ybuYWNHAzKV
j+QLfw6yWJ1d3H0WbToKY/T3bvTrktkZzIXxiY6Me02P3C3TRUzOcfGuDQBVa4vS3pmMn6jyuGio
sMso+mtlYghoEXkh2ADhW0Cc9YrX5LAsee0pndaSLdHOiYuGL3K/Et/8Gnvk2zOLcDRER0jMANLp
WEnffPVzoN/2rpm1m3b9c+k6gbEc5FMT5Hvfe4GfB/awIlliqYJxzi6L7vwpm7smE+MmK6bHKmb6
XHjesWsELU33Ljdxk7ved6dsIP5xez/bxUO2jg58raRtqLqz0OMp6DuLK8InBR5X2Yl8jCps41Yx
w5chxfXEZW0dq1EQqGOzeztYcSKATaDs0B2IBIbbwETNLRdCY9xtM7u567LxTZVr0KLKxn1klb9T
uvQ3EtJGTHtbt9kpW7HPDXa2mA9Y1tZP9Ld0dm/8+NfsLWayHXloHhvOJvUqlsfssZxeIiuFLuSx
R0tiK95gsd4oCctB1Srw/Iy9s2tPG2aq+yzVjdfcZ7WGHcvulhaLKsmHMtKzGOi+OKO4ZY/95Ojl
a196xVbrRIrQIn6DMYKF3TP3uJn0AKEHy+AqOnSJHaJzSJNqCNa253Y0MaubvMfmOm1dNIIh7Tzf
E2TKT5lni1nYTveczwUnfznRqoxGhisgVLC4M3GfpGIPp5G75FWFF+SOY+BoGp+MAiCgboF8GesG
WRUNK7v5zrMW9ks1HYqZPrNR2P7RFEdZymEzxwym+oXmk+vmnwNNPu42tbapED30RZ0c42xcC2jz
3cbisqFbGYM7Ud29XpYMVkz7b72OnqKPlg5LYOQatau89PQskcl2pxhr4EAx8hA5nJVVTbNz0PGd
jLcj/roAjUqz9SsbSvrM2MNZE2uGlo5fugwT8zJOGMgI+b5LoFRQ3m1Ulw8PLZnpYU+80QrkP9OX
v4ntNigG+jYKooYx0daklmqO2dhC/OCOkLQiCtoh1W/kpO9KasrN7OKcThcSy4V+5zfC2gt9aHcQ
Io9Lm7kbJ6+2iUlgyxJzc4hj0Z8n+u25h8A9y9WLUyEy1eUzUzPe/2pB+kNHNkr77FTUtNXZt8Kp
zRyiV8YdLAYoEm2VXqTL/LTtaNo3ltIwxcKDLPxyu0iLm/HUv4Ho2Vb2Wn/WWOOW8WjnrKRFWr9U
zmIdXLNGzSzq+ST6dSbUIachfgMNn5t31LUFeeJ4N7Yi4bTQJoEBu6cRyIXGNsuxX8qiKwPXqKIA
5EqFlhPXa5MFRLZVAKDWS/KuUPyJfOYStorODoQQa55Ce7FF9iodjm1kSOeQpTkCJi57bD4vncMr
bm3+JH4iOjGxw7LGSMbxxlfbtxEW5+UF1Kc6x/WDTguFM6raRLwr2yTvwX33Hds9/rbRzDuCRkam
zlRZLrOereM1dZDF40GwcSdeuCRidRDVnmGxBSNm5483dUJ4C17ZT90R8k9pRtsxm1+tCdfl6I7P
fYTXExlQt68IomGJlncqXfgm7VeQEkRbJ/7bWM4Qut5wipmh0jj0TcAo8Uzb3Gm+4TdziObsftQH
jfBpDwfM6BG7UWFMaBv0tCYdOpOwkYGEzYoz2Y7ArXEh4fpvbsQsWW5UZR4BldQLZYXNOSca41vF
9qdu/o5q+QY9Q7gFoHC7vV96R4eME9GHjj6Bb/HTwnR2eoGDgpEh9Joekwl9D20abydmzA4pPlky
bvtEe/c74W0HoyNwLc3rGyZ/7rZYPNLxBDMdxl6BblDpsM/B3EvFyr52D9hHBDAx8pDb9jGzovnk
RDqzDbY+okKS48a12mmw4NEhP0qt0Heddw/jgsJQn19GZRyWXqcrrLpnOTIRcSYZmHHVB2ryDQrF
YuG/j2+SXr4XDiMy69cc03uP3T6bYO6K46iQGrEdGBQD6MTXqNkPHb7xu5g8Eq0mzJpwp3Dqte+u
Ht+tmFyvIrrJB7SVYviePBr6TUYLHnXlk6QpQN6bD/e3cmh+WM9jxPYwg96wxaDzqa3utcSdz8ol
uqDMsgdNNNDz7ZlTbmnqTY0UJTRG9nzuysTvm+pHt6a/ctSpWJzpYLD27Ffo9lQXf9FukF4J/ZR5
Lztj0+3+8Ioyzqoko/1iF/sEBC5iwzDXskOpE+jcRdZ92/vZqe45t602jDnIm7nxkQcyBDda394m
cppuG29roZ4NPSVI2xg+57m+4w6bUQVbG9Fgn+vqCh1Is5uz1bAr2XcQ2oZAfmm+M0xWbBWyR1P3
oyBpab0mtZ3yjMZJEdfDXeXgzNW+6LVPH1p8YPqqg3YSt2PPmG1R1ZfrrmwWwdao6xHWjbwrhr7s
Y3/p79L1wab7VqKkPV0/5RQtUUZ0Hprc4dX2awRNpA4l8kc0uSZrKcHqnuZD8e/GOWxa1uGoMZ6y
Ic04D/TXHrxEaJimG8TWwXMcOxSL/xqnicDlRk+77stp20VsZMoJH0S26VTdHlvVP41us+zNzEq3
Y1fcKiRjzI6Zzlld0e65eAg29oYcjrBiVsskjhKONRaXPpgKusNbq+uH27Hx/hQVB7Raik3ZGN2t
9GVDhvfO46bvNTBZJOMNqGN3XTTT5KfNKBP1dxoMKOIuY/lsMF4sB2Vh0380LSQXHF2UQuXW79y7
kolY2CyiDyhatxHWwZERK8ycNWhj+sm6OYycURJfeMq7Qe0Af6NcjG79Jb6JHfYqbMt2udkkwaTl
9GOM6WSQP0CRo35YcoFHud69YXUP7ZDThnHil2Jm/im4L8UQpDtt/lXkB2eRZdymtjWGsirjnVaQ
jNAa3q9ro9Es5YuSY7QRYJADd9YDt59Zn63lWyjv0FnEZGe/rsMJupTFV6vw1uqupPbTCDGq5vg8
Wc1zlyOmkJxcZv+Ej+Psdyh84ijZRmkHxWMwN64vvlbHCYU4dJLeN60gMt2LifK6YP6yHWPn6CP5
OWFUfDbWmPG40Zi21xwAV3z3BWZLfEQ1zdedijygNlnx5DvMqU2XjCJYICennu9Gi+mBLaL35B4F
CqtKEE3LdjCR7o/dzTzkxR5ZxnEeozviQrC+0IvIDYVUx+V3xvP8Wlb2T7eoGyGGO6pUsMXJOY/4
Ds5ODUFQv8vFwNm9VmfMUe6cLBGUs31J58Q6tLY8Gooc9FI9avNi3AxogUx0wLs6PZQdJa70rR8z
t4ZN5fSvWi0X+lw5NwOOm4kzs0X01HnJWTJLo+f2aQopLwZhsVnizTtNSj/slzrwRcLZkj4UkBmC
mLW+7vZglY5oJrmV57qJv7/5KBzixCJlkTit/cT28JmL/K/skoWz39xPLe+LSAkvJG995yz9R2zR
hMyy1U6fMUGzyHgyay8OBIgyOgxMbG0O89iNO4RPrLCnTGbPvP9/3L9d0/lhTL+ANi1N/97XN9rE
tsqOf1Sv/vSm+9MU8tWb+0emEFFgZhqcfJfgLB+iVBuxHRDGqt5hjqqRGuwIJNlEHniboVxatvw6
U2c3ss6A0v4a0eQFbYVObJ1mVRJ7Pju1IiR25zgqB/jDabbmvcsVVMX1vmThjhztzRrSX+BmFZ3n
Vu1rHVkb9vek+6nc/pWcKbrRVX3Xip0RcedkTYeu7B9KMUI/rv6auYc2XW0HL0VSp4uGXAZ8p80a
P6PNCOwi49s1fxhoettk8W8UkrSwMkAjIL1OWx1Nr5+clL0YmyxNbppaI7XSKi8ObrW8asu9nG19
i2zOprqYgqFy9sakYmhjTUsES/vH5BdDWOPyz8WpY1Ma4+gk3THBeO23khV+PzfZT1K3K3RKHq1K
43WTyikcujiUt2zC1gy0eXoxlsQ/09kIVE/2uGenxla51VPSdPfWQBAEmGr+jTScSrSuHt1y/N72
jZOzFWoZlwfprBNcZeUXmHoPyL+B/qmGiZViiKEId0I5tW+l1myn5k4uunGuynE3VVoctjlFWdMf
6sqgbqUnnFYp756qtl6y3KQlC1CUtNVWb+Qp9ghuj3ViF1AcGb7Wb/1Cw648vhWq23ZjTwkg43vN
oOifqvo7ZqDXZoRR+rGWhtpsfjqyvRO6PJR+MW+lQb1byNyhH2RhFiogskTTvYytv404xxarJjmB
LuOwXx+NQy1sbO6j//8YO7PltpFtTb9Kha8b+wCJ+cSpHdGcKZIiNdu+QciWjHme8fT9IeWybFf1
7o5wwMgBSZAiE5lr/cMrHinPBL+M0nkkg7IdsIGD03LQ2ZQGPsuIwRdnCCvnoFfPYd+C9tD2hZ+k
G43wgJVal0G4M5SH5WhRYqQ4gnUtKvFUD+E9CEuWo+hQmU0HUSOzrrNJv/P06NZgTtk4druNq2nr
FtqVx5McsuiyzUmQYU25jiKikTh2RmG1EOWgr4BRUnJ8FjsFuJg6JWoOlzvMg+3YaRu7aViVEGx0
8SxYFEpyNIbqxYu6l7gmVxFNC628Tcq25UcD5c/LP4rAegkH87XtcvT6xUpXk2KL+D35shFhhZJd
uxV8ISRLwr7IKoJnylnPp/vAtB8je9ipQt+XAUtVpRFH5HegexhgdFoeiGbttIvjN81Q1qVa8MBA
GqJzjY1Z8oRV+y9Vhmxg/MXQDXzY4j1B3RvLJhKXNPnT5LmrapyMbdBoDy4+rGXpfgraGREfBkel
B0gB0A4XiHQ4mim+p7kgwJ06Dyoqbq2XnxE86kBedXdlRyym8SHD5rZ1gjiGoZ1X3KYQGRbuNB6z
1l2Fk4mLEl3ImBx1dFJIszob06ludTN9rmq8yhTVRmsfQJra3bsG4WXdhVZgOnd9o7FgM1dMuWSg
0UgAhms8xBh0QjdBXszUq+dMbVcKKNUS19AhFGdLs/EMRTcwIubeFt5ufuSRF3iasthcGEEGNx2q
j1eaN6VeX5vV4CzJNbLtxrRuoZT6JWmtep2B6ekdkI9DcxAt2WCfdEqlfEXJAatHYquLvkJBElyq
sPnT9uTLk0RjX2rvCcEzN4ZawXNt2rZa+5iqhMBQRZoZ6VsFYnftWixKWCj2sFXmNCB6UiGyE6o/
Ehxg9evVn0tH27SVcWxtGz2UAmfImDkbQQs7J6DZNqe+MJqTloftiQDERFqvV3bAR/pFrRTDPq2N
4jYylPiWbfV8LivyGv4jOkU8Ni0PLUgv8LVlZar19nszHZWhW2NrWJ5lFXAA8hCm8el9kKj3I+Zx
Z1ibU13cEocpb4GL3RUq4h2ySsfe9bp01d1bh7lXgoHphrsNVu8DEUiHpd8LZS/7AbYeboYS+/p5
VHmAW7ILIFSStubOZF1t1c0ShJ2JjMtfdUnoLDVEfc6yB9pdI2iXiIC2GfdnY+i+H9jb3ThG1l/9
Vm+wNkBKpyeh9Vd/rbRQsTCO5EnF9Xt1grXatQ/CSA4q65N8xHoqMC/sRTaFKL1LhKfnfekBnMqL
vrmSRcvN49kDblqHQ9Teu5WfHERJLDHz+5YnR+Pc4IGwTKDfNMvMHk69yuQrLx0rt176gPX2shgl
brSF2GCs3gb2vf6IVyFBs/llqwTVuVh76ypfynGLJ7Iuxkm+Uh9i2Th5jk9Agu59W6Y7ttPKUhZD
mKen3hUPaalwH6p61kutvpPjaFxJKKMqj3IgMwPUV2aut5GtTWQuRzC9sGqS/EYezKSsNnHFTwup
rCBYtlaO1kWf1kvZDKI5v+EFw12FBzOz+NwnDacA1BVJrfdx4noc2A9kW4IUYtM0engmxB5s8n5I
LqTgZ+RAUdwgUWevcj/sbmMkNVc1qgp3Y1VaSw/2zT1rr2rp91by2BB943dn9k/BhJ6dnZj2x2ww
s0WitPlnoypeMZWFLlllT04XpV+HIoM2GOkv2QSQPXHyb83AiiIlp0KGI192asHEMakXb2BFs6iO
RKuA5Kao0BhWBPwAa2KWOx29p3wbkAt5JRFx0JupfEkq+8YG4f8l7KNPThZUzyp7AlZvtftJkLtd
xFEybsLCxxrF1cobzOTR1UxspqDZcFnW+XEBpXJSWPx0ZXkjGzRfs5kkvGIti7KhCgkORX6isNxh
qLd+hT+sLSBmK1ls5gFyWzjrbnBQ1PvxGng958CnyaOZfZkHy6my1Y2ia6gQz33k+C45we1Qmt3b
rcqGrPbabVaT05Jd5PiDooLz7wLy/XkJng1G+m7qYuwiSYGecQtKd21pRliCFsGJn5mybpQhukPE
IFxWmtl8ThPlWphF75MjvpkcL/hWpuYzAG/3qbeEgwVyA222txOiKm55ULJcP9iidzZsXjt+/6kg
L653H3uv+2jmSLkE5hr2AH+gKZ5uMruwPg2WyJe+30+3rhbmG9dKkdtJ6+4KdL+zxbXZO2NrWq/0
MlYfQRRGCCYFl1KNb7NJiGu9SBFa0K2e1AS5wDYOymu+OCSK/Dy+jtk6bXW0Fk5xbCTbtkQlJclI
cKVxP55iU2+2egaqIDNI/reGlp60dhRblG38k+YKa8sPxT7GMUSAnAmXX9lVBuhkW0Dt3+lmFNyw
GmFJp9nWVz+5QlfCemnYhy/qxh9vZdfQnBSiMn91Hbr6t646NOdbFY/vbdeYzL5tfAd6Kjrifbbt
PbRNUVsmnCHrCHhuu7Log3WPXeiqqFSyfl5/k4oaZ+XIm9YinPobecBe1l7qyElsZFGb+2kdTFxf
L8xtwdSGcXdELBtVH38vwnJ4uy6ICCo7wquuSIK/TLj5IVRFpB+s/6UpXGRv4CmxG3R2OS4qYCx7
yMDwEm50VIVXgHaGtazrc8e7YXUPRh/FTXJC9JN1dq+v+hF5JlnqAy+9RqJsJ0tyIPhp7i7CPQ84
M2PIg2mYHsbN/Ibe68BzVqRyLbFvf/Qj/7ESSNudZVXhOhmSbtUur7BQH5KkWamiB11BAKXZKJHB
3w47yGANGxE+pjLFxLJEfbZ5LAAEmCuJTcbLt3JdVgjwEcd96ymLCOcTapoP70PIhtz0m7NFSh3N
aQcZmL4+a96o7mTgPlMSboIv5v+l0jctdadohPjlhbKjPMgGeKikg+eLp6kAPh671t6fN6BlUOnX
HfGfs5+WwFpQDfxM1LAmyWPmF1EgVGFO8HHyloSjbmevmcjdm9CHeOOWxNNlfWq7d8h9qHfuvNwt
S2gxStDSP8sPeYEqlDniNu2NWbmW9W3AjqhviyeyODbiRAP2qhGpy9TEclYLeuVQ23ybFvK0GXEu
zYYOKXNTOciqKoppleW3U1n73t65ENeSVPn2W70s/lZnCkfbp2W87h1iqPhejYdAjN8PqlrfhC3v
dTLAi6eBbX7UIsgHahEXn0navZhGYT0rdvbYaFqzNyzd2DpaFKzdVEf1Aw34RyPXSJ/B8MiEw3zq
a+gyVUn4hOMlpsZMmKAylHWtjwcHlS1vjPQVqHDmv2y4HssyfR0LRD3bWnz0zVoFQZo77Nh75ap/
2gmtQ1ZUJXW/UHvd33lpxta6gdrliPS5cLVP+JMrtwhm54dMIDMY2hOAhKHdlGmRPHUqSbRRSbSN
AoXrs+UtGSBdt09d5RdXWlklGxWC2D5v/fTRGcc9wcjsWev1HNaT5x3SoItuPcP/Jl9uEg5/wXLI
z3aedteeT5ZhmC+Y7wMEJTmtCGxgZvnGFjnJLxGSpCd50LOhPZVGC7zWdJA4UNillwAkT7oIjWEh
+8DlnE+BacOBMw7fiz+GkN3TonhK0yTfvQ+d6MCCDaVr1m0JNWAYpj26Le61LGUxBDS7Q/ZeFqMK
FAvw1H3v1Nc2CcFmXxMBAR2mhsu8VKqnsSOvGmVG+cmeyFuHQ1I/50n6BMyj/4pF86llPfpadxaU
rMzHwT6fFrkDTWChsJGfw9GuD78lHUDIOL4x0+1TeOINPOVZXC63SxTmhFYsQqylt7L43hAnSooP
MjjLjnD3OXxUOmzEdQSpj44VlO6mLoD49oNV7wO9vZIleZBdzLmfLJYzu8jofeJljX0TDqqyzxx4
XSksdXbpHSIKAvLVKpybZZ9K8dRlkhATrUyTPjxWv7KlV67eLhFasqyEb57fOvN3utZwljAr076B
MMQgP17j7freSyu+WbxGDaTgMBRNv1k24LBv/TjNbr15yxGqFVidH3VO3TarmBAY0B0k4WCuiEul
Os6xFFF1hMvyxJ7YvFehVaE3Zl2K2kZSNgJPbvNFPMpGE1X7FTiQYqcW4ASbTi+2mQ3eNWl0/yH0
cntddIgjiGiARwW9E/OcDqrbkFr3UwLKxs195XVDfs17zTqWpHrVmPcpY60ByMbHwdSDVRElEIhA
CtwRzVwPjHXRTd28myqPwKkt2GFCsmNvjqi7bjTRQrbaOpnOsbG9I+l5BEbDMLkuaqu6tkGskUKv
wi+lnV5VWWQ+Vnphw6nwkQOZ0vCpUAggzB3sX68kl1oTVHeCL+BF3q60mLGWxViLC7klIu52mdz3
CQwlBDzDm8jz0I3SmpwUSWJv+9ESh4hnBHCYtCWjHeVH5rdmO6aqfW3w+aztONZv8gT7u1BV7Pth
lixCj3dRloazrVtvGhfp7MHQ2qN2ItWZELhEdWuuykDwn4r58NavqYwcbwvl+xWypRlHHJJ7w8OC
EHI7Oe41iMT21tLb4K6w0KwIEXpby6I80MGwrfaWlf3MAkJ46L2DrKODZhAOJALS7z23NXCm7fyD
lSXVqQ/6dB2nSfMowuir/FNr+rfQ7IOXiO8qwfQRo4v5GgepooMxX5PYxBSqyKgfJ31OH/Teq5G9
XZO5ibYQTvr9mtIClxIn2QFKlXvQmtE9kPIkv9ULEhJllPmbmGdDhRs2TZls+v2URbC+Utpwkwxl
2mJSYMDjw1V3UfPuUXnGR330EWFYmKrDMZsr3g9NEmIADOr1foJIu24HHNfrcNCPeSbidWhGyhMk
+XPPt/DFDLuLUff6E7yFjLR4/beuXtqe5dLVCIZL4Ybfu/42qjGpeKznZUwY8VlUmf6gelVx73c/
FcLuWess8daiuT+1/H5N4Rb9tq48QChT2eEsXqsDz1gY/yREVWMtT2MNQYBwPhRuhMKkc1bR7TpU
8bxfk6cZGrQKnqq/1soyyvDV1aQTsnZH5Soz/QOUEWObkCq+IiuvXMl6iO8ET2Wllg4Oushzb5J+
braQvVpLa82d7FDLWnkqD6Vjkiuz22hRoJzxvb9sGTX/c+tWwWFknr/4/DR2yUBgTkvL7OJlWnaR
Z6xCHxuSqVfv9YPnaztHJ3EvL/21L2jT730btHsXaBy0yA47/kkeTIQ++R6lxtouU7RLmhbutzx9
71OPpDt+7yObLdVErKXDWCYEZujfK4i/H7KsUYlPz6dCAfElz+Sh9nl2AU8KFu91nXDG8vRejq0p
3kQpOmbyYiiOKDX9Ng7hSpI0dW0xXTnkyH4ag4WTvczGQQVfU8DVQq6vc8MLQgbZxVeD7FImow1H
3NNX7ijSnxt2TYeA33ttoev2ikyrvpIXygPSytml3lVzT1lR9+DDLJYcW3gaKU4zTxPpxhNmCOVC
FqEy5dtaR2lJFoUBZVSBq3mUxdAKVzwgxX3hCnGJU+NeVvch2q2NgYdcNGbjU62R6mULYe9lq2Kq
Z5w0pxuMso27OpvehnYToz30UVugp8RFZDzGNbpC7Efn29IS1ARzU9Gve3yVnoSHM8nf79aY75Zl
WLAhkzQ8vd+tHDLmbtMageYSlv5WKqGnPC42Te6Di57F0t/U0Wc99fdiWQcw0VwgNLJVNkxDwswu
y4mafUq0JNvJ0piWB6ZKKD6JtnYj1rrQAsPwgrbbsKqJZ6+H2h6BMgXp0kOo4DpnKYR1kmeSfqiQ
z5K93y609QDsdOnMvh7hxVTq8ALezGdr0d/E+F8cEZA/tMrgPKmClx/dAdaR617KLn6o5+rMhWdT
xaTTmzZ2noZGj5YE4sOjbG2sCE+MMX70NdDTjYHFztArzlMFaWyTVdGwkVcJ0ROObKPo2lUS93GK
jvIlHaVTjyi9kgGcX8qLIhK5VaZsZXGMx08TvrNoWNXFfe17a/mSbkNuTJtwvm67RDwasMbi0Dk1
iU7GQ1UhF2NkdcIp2z71pUnuJdIsD1yocTeOiYHc0I/mQQHD8H7JNE0jkygS+yaPVt2EdRJ0d37Q
dncYLRE6TACHej5FJG8wkOnH5/ceWus99JGenGR/XE/qrd5BtJTFah5wzuLOY8lr+io1l2iKuFtX
N7dNO1bnIYNvzwIAqH2l8GtVEclsdct/CW7aoMtf8HBKwQn6s9eAAdt2ahyI/n30YFr1F1dXspfY
E8BfrPKjLsxy3aBMeCQaaZ2KSSvxQHLtz5FSrmTX0iHPJ3rVuZ0SvOFGNeRJYlb97VS43UK+ngVJ
Mems8tkrgCoq5cBiTInNQw2pcp2HlvMEcOAkuzaR+NQ5KhxEYWncFBEd+R5yry+XNvuov95DzB7q
7T3kKWsq+R4qWEMPYVZ+Ab7bbbwyNjaJGk87wAHpSiDs8SCLXRVnKxGo4sFo6u+tk+vrPxXVWJQ7
kkbpBrYzeRJdiR5VfNJX6qhW14Dh+32pxfUO2WR0RJUwWdno5n0cx+4JCLTxzakPdaJMr03JNIEI
eQShnKsn16uua+KZeYvgQq9nz31aBlv0slLk75K+OBKZwzJqPvut2CLyjM2w0SzZB9C7LPsRdgQ2
0F6TWteJpq+9QQmPpI2cZULcdS3rS0eABYLonB11M1/nTY9lhN9yhe6GGL+4g/M2QL/XbQNXLW22
17Nt9WgYYEHnUhn5oHjyanxr7KpAW1dVhyLB3CC7yFa3E/mBBAIq+hEJKpTANknlmyeD+ObJmg+y
GCS9dZgwl5QlWS97aCn5I5I+NsrUWQT1fb62z/E4Csx0E+B6s5QC7DBdHwqE/u9CH8BkrYGzkELo
9lQ/WK4T35FOD97qi8RetpqoP6O2Adu8e0FtnGcY8JcbvzC8nY900NYJkuwu7klyNIravei9ukQA
un1WUW1aIeOoXSOdigNam4SboVTqx0rVHvwq7pHUwShrzNwnM8JDJdLs+NgWZY8HiD6i2j/6F/YY
kLEz/wZaeX/URWPdmPPBEOAWzfxmjEJrVhRrT0AwD/D/wFpWRlztxcSy4r1/W9fhRm3Yssk6eVkX
gMIfwzbdyqJsUMPqFdl68+q9mw2Syq7z9Ax507pJSq8+O52yfO+AsgxLs2j8+j5Mrdvltpkg9cmL
ZEPbhsMqTgIPygUDyTqtyQbMrsN0L4td7lmbLCxAQ6h447i++eSwpTv0LiAAWazHMVijVKPuZNGO
84eGdNcFMpV3B0N9Uzet+VSMPgQ291YbIuNE6gIJfl/9BgxL3UZVwZZG1slDGGb1Ec4VtGX6qlOu
b7ypKvZNl30CCwz13PXESlOd6LYfM/NiiC8tsQWIM9hV7JExg/I6N+ZVHt+qRqiuVLJDa1n31uAV
n/RRaAdZQkrRvLjZF9ld1oSmpu5ZtP48TpTkKqiIRllXdtdBJG3qTz4cqrcx2FwA1y6nT5BfnGXl
kpmOSP1r8wQUovd6917yvLeSnKsGVC7e27pfSj+uk5Pcj57yOnJO/Z3oyVXPE+CPnm+vN7fNgjv/
cJ07+KAf/X7v92N8gtkYn8zYu23TsdshxxKf3uvl2VtdOZAw60E20P29OquY6ReyXE/d18QHmI8/
w8lLzfwkz+ShLkc0VUTSYiD2V4OnqeHwU9mww12u+ulV1OND+TbM+whdrYxrLZq1++bx5UGOxaKg
W3z447/+/T9fh//2X/NLnox+nv0BW/GSo6dV//nB0j78UbxV71/+/GCDbnQt13CErqqQSE3Nov3r
822Y+fTW/lemNoEXDYX7VY2EaX0evAG+wrz16lZV2agPJrjuhxECGudys0ZczB3OwophigO9+OTN
S+ZgXkan84Iamtm9S+jvKpZr7Ux0HQ8Y4LWyizw4aeksswq8b7lQwt5loYJJQLLxo9i4riZTfzuk
k3ZtMLVekRvms0YtybgGlV9sFc1vF+/9ZAM5Nww08xDJ5CIkKGpmuzJz+pOZpcNJnuk/zuYeKKdk
LOPAnQZsTU6e0PZN2OY3RQiU1jPGn0pupu7NwB03//mTN93fP3nb0C3LcFxTd2yhO86vn3xojuD4
/NB+qbBxPVkiza/7Vk2ucbeYz2Fv1+Q35ppybY44kwHbGJAOmQ/fq6PKRTawrL2TQnJzlRqqieDN
UN+4oV0hoUDd4FkmcFK1C2D1/VUu2uprmVQt7jPBYwlc/xySDX9UxWMSN+2DDmnqNgbLLWudtolO
mgfFUBYTjaTKoCuI58/XmHAP1n5SV5D3W/MRrEWynOwsOcjWLI9/Gn8ofhpf0dV931YQLT0N11PP
axDrqLsT0ef//EG7+t8+aEtT+Z7bhqNB+TKMXz/o1skcFqx+9kpEpEcvhs9PfsJ+6vKhmkhZQOxD
LU9+xu/NfY4sap1lV2/9grqFKYyO6FVgTNWRsA582JgvXGqNLaaZc2XnzPhheep5xnxqi++9CtN6
7UrWXaVfuHs0q/R15zTTc9Msxpp4+IRBzEZNRbtvU8O5Nz3tIttTdjlEzEUBk9OzrivkjZd150zP
Xh3fD8SY75kDfhswAX5wq7o6QMPlkKBbOpnDpbPt4Nj2xUmWEAkcL9/ruws+zyjwdUXmLTod5Udg
LvrKM967cGljZG+XCsWoVhPrk10egfIIkA5Bwj4cblWvvB8HTcPgrSOW5DTze/GVj7a9HltT/aSi
/r8DLGS9Fa0xvM7gsN7pDiZBYW6mGKZy9T+NOl9e6WghyK/Gf/0y/dVyOvyaF2MV+kHzW/Hf93nK
v/+Zr/nR59cr/n0Kv1Z5DUjgP/bavubXz+lr/XunX0bm1b/f3eq5ef6lsM6asBlv2tdqvH2t26T5
axqfe/7/Nv7xKke5H4vXPz88o59FmBVz1vBr8+F70zzta6rKj+THc2J+ge+t8zv488P/Tp6/PKfP
f7/k9blu/vwAw/Jfjuug3eM6KExrjm1++KN/fWty/mWAntJtzWFzw5FpLUP+LPjzg27+S8Xuz3Yd
VTcsXGXtD3/UMHXmJvVfQqB/65oWiHdVd7UPf7377w+xtz/bPz/UtF8faqbBMA7GXZoAbifUv02t
kVYIo9YNZQf/y90InM+WGBsivNHnu8LfaGmR7ZAAUzEvniGQSBwsp86L375dv3y5fn62/uNt2K5u
E8fQVUeI32b4CaXMsZs6dHoKBOnHRDgHlshf7BolS7SG/TISsBgLZU0kwV42qDGvAjHo/4/5T+OP
8dMjXn4arqbpuiF017YMc54ff3rEO4YW1W6nezu1MoqVhyLeLDwq9oq31LHVwaf6Y2x5Fyt0PzJz
IOKcN8tCS6FjZ8Qear2DgMOGdP3TN+ofVh6aYcxri/e1x3xjtg7ExFQ1ZmbdVuc/4083BmzeLNFh
8Has70k1qW2+NaLyrOWBc8SO3V0MgzGsZPS0mgTRduaH1RAJVFHLuiXG11n52rQMa+thZtcVuXvU
hqQ62vY2BjF/RNFq2pkutoi5MI7jj0NS2CA3zR5v29EZ11mfmyxqguFM/m68CpXxySMVehg8cNp6
qOQnfwQlZeXqq1I61pVxY/q3JR48S3fot+OsMKNMvbLHneOb6zkDTDOYvQA61nVT78innDwtqdeW
qgdLtu3NSU3rl27AjHHqiyVvOzup0XTngC3YKONXz28g6Ub5ZmjWNgnyrm+2jp3kq3jEBjLeaw7h
hq5bNlaqb0qlvLajF8wq0QjsAxQjEmIoyDQvdKKa5Hf7e2haaD+3rbWu3QMJl2Uk2EgnqmFtNDdq
F6YNDcXpj3kYR/sqIHTZIYsbj46xAS6GeMfeCQg7R9xWnH4bSxWHgQLHSz1wX5v5D5IFQN/Cp9S0
xu3QtOlq8ju4JIhNxwjRL/vauHKB+qzCxtmi8OttyzF8JQfhL4jOrAFyf7Oz6YJf0aVExzoyPLEY
uvImusuS8gu054oHHqYMUQ4GlunkDLhsgdZ3Ty+oAb45Lk0dypcN1BXh2C1KAYCQW/JMClJKeoXy
u1ft7CyGLuOadxqLsq3Qoj2+RNHsTdkvCtjqZto/OAJpKtwb2rUyELMphvILKwu8EC7aZH/27UnZ
FCZMYCXwnkCeJogBoX3NQuamGZprO05eNWM0Fk1KsqBKJ3tJjBcKcN8Fq8z+pBXEvJCvgk8YniP1
i98VOlYtMPIAggZpzA9gUJGi6l8H+KYmUSZIZC4SZqQ2F1GRAIl1WnjV2XBqRw2ktN/qFyPNEFqp
EBlxRqBcFfJjBMq/jr5GgI683TIf+2+JJXDyBbizSFqMjRH681ZQCbHaRpJjgwmsvYqMwjxlXkWq
sfdWYQlto9DAu7iJjpq0bq4Cy8ADy+QA2W5WJJ9PsRv5+ZA2gbkqI3z7ZINill/GMJnWaKY2fJrB
2fJrcwOMAJfYuarz2SctZFkemjZ7AC0FHeRHF3kWz53lFe8Nsu69KM8qc5i2kWLupEgyW49wwsLV
eIKWY70JfEtxa9kqRb+NMXlCtVabwKuh/N2HRo5wxqwELjtqMG7gUNvWm/6y7ANvLphAQ9KdrwwA
bD7SaonCBiCL+cK3yrej7BW6MbHoHlS3LP4muT1ZraMjSTBf+tOdjKoa7LxRWze1CnW+1LBHmV/y
/d4cEJKQluUtyNpR3rwcHu4vNyZPS3m7TCHo9MGfMKwE+ZLIfW1BzgM65uup+NqXPoYjJsj4bH2z
YbOHjlsT+M4GpaYLSg/bvldR3kLNrBoqkLhDdx8a9QvZvg5oyqNliWOWWshXZ90NPoCPht4CuOyv
kM9EW9ZEt8wrsPVli5bu9AnLYn4X6l5hYkedxncIRVY7T/VvDcUSazNEqLOzo1somovI0s9erLq7
sWxuhO/AqgY0A5t4bbeBvrDqylgFsxiR6ReQRxwc3LLRO2bZZwIbp6FwoMNFMFWYv6HhucVr09mY
dVnVLtOhAXmigtJkRsg4qRiHZWq4zbviWhm84GoKkr3RjdO90POtp9RfyTFg10bUq8r6YcnePmZ6
Lm8yAs/YhKH1WwRGC0YNTjr8RHOl2qOyCMfCX40ToVV2mF4TRkwHag2JFTs4QCIIUg0IWIWjs7bD
VDD9TmcYR68lv99PZXu2gjZfhYo+bZqX2PatIwnuApxNFhH7Hdp128wPLVj8rWVgPOrA7K1bgDxQ
cdVmk6KxSwwhRFkvHx5GS+Nxlolq07HAg/t3qAcg0Pbk78g3eysB+2MTti9Vn74a0/SlU6sHU6my
W6Wzy51Q3J0b86jzSUSd0blFp8OvZ6OoKD8Y31jvuQsPcdMciYgFjrEJgJDuuR5IiNhVqy11O8zX
8Mmg7lfiEMREGVz1ChgmEwCCAF3j54sOopAyoV+RQvZdYKbboQKxwgPPUaFSCw1QfVEE38K8u0pL
7WBW5YvmFP0GtfJ1UZ5h6n0ModmthI3qkl22VwiHrFFs1FGwfM66UBw0x4SRkZTDDsDFndZCUOkM
EM5aCKlKs76ItHzFs17ANyzLNbFzmFO4uqzy4qBZwylxjGmJvMT1pBC0mExYR0JBFIuoxBI1soWr
8g0Qpb6pbX2vReZuNMUxTkYUbfOdinbQii/22RLBuFF91puG5Rc7kW80gS5o2w1rfwyQYGywX8lZ
zey74XXCjWARe/60AZW5gdr7OczVCYWkZFz4wU0Spl/5ie87wplhbKdruzBRN0pXyI88eE0WsZqr
7i0oKN2tg9G3M0Ae98g0K5V4rrpipweAu5SCzE/oBB/1sFhaqoOSSDYB4C7O0YTaQNkhFCx4QA3e
MnYJ3nRYDB3Dyr+oAbg3c7rtLP12TMGnebqztB0sc4gqbZTOt5fCurDy28cYI2KFkO+UMMBs3B9u
K43MhDWzgZRJ/0bQm+8WCZsc0mZmp+66K9CPSdXPQwnTMHCLr0aGuB+CJc1CArnLkKdYHN6Bfcc6
oAMGAW7ZPll6cR4iVER4/ARwrd014SJlMewRcbkSqXNx7PJSWwjFDQpWP2P8afD6k2rYj1XM1OSm
fA+VK9zvUCnrx8sQ+nzQo3PjVfXa1Lp78Ls+Xw/ouvABUNVQkBv1YHB4QQB5wQcdaiNwFmEHRm5T
7Aq7e0Kcylw6qPJEOoIcXZBApiw3TYYqLNrHRwsVBRu2itWFiKKNR6sZ0GFU1GOWQEybuvZQTbdi
CsTaESCofa/4XOjIwoIzfoyg8oCG0e/t6eCEs8KTF5xUWPRjZL06g/o8DstY8R6UwLqKDZwjWdIG
+KHgYVkhIT8eDdd5yfr0KS90NP7CnXsYcTElfW0jwIReyrWNhLa6IH2O/3dp6eswG9lNzS2y7q1Z
SyzWUhbJ5by4L3nIgAAQH2Uvr0irddFi9Tzy+L+GddpuhcrXphEEnH0PCiS+dNn1hIb7UQw4cAXp
eA2BdN0IJV0neJ2gXeXOKj5IpYdVwa9RwO62SxehL1IBSGdWS89Rv9m7Li/Ho46I3zoIMxA/6AyC
+TrpjSD5qbHSy9EN39hEI8MiEUtr4pHmwQU4acp9aNu8w/lODLWZ1jg0p8yqNh9fp8ZrF4k9zO7I
CLQmCg3hN7+ZsvOg5xxQ6sQKoXvGq7hDHMLFoTHHuyt2Bm9GOaHJzt974v+cXHQj8CJzC/Eq3J6Q
nDJ8Vgp9lSBEwxbJO0bN4Oz/D3vnsd04lm3bL0IOeJzTJeiNREkRCkkdDIWD9x5ffyegrGRklHm3
Wq9zOxjwpEQSwNl7rTVTmrx1SMRAlmEBsYin1af2TqRxuCE46aei2PcxEbfHqfHve90wuOk1xp1G
HIPjJcnlq4qFgUPyg5rbBz3v2mNvVReTuB3COtUHK9HVA02d9FyM6ToQSs2xDlE884dYpClMFVok
hKiR5TXW2rgRJTmehdUdxsrZAN7JVwqW09Ys5aEpC3LWSB2+Q8HRZ158R057udfG8muY+0fDJO9S
Rn18lMP06LXATvFY0692Sspq8c/A5j1K4v/rjpdJ+WbFk0V504ov4NznR3DrS5lx3UfWs9f0cg2b
8FVYfCoEhheM/fAs6RWhv7G65740HgMBZi7WPLTBVeXCt/MoVZUW935cdxpAibTOy5Mcg0PWiP4u
mSdS73+g7jS3qcoX3Yb9Ksd0Ze3xTDEYanhyMZ14dFVKlERKhV+lP/R7sqHis1Pl6zRRUejqE7yP
4WrJr+gh+Fr0x2XSzXNKjtSN7jazdatNmrtsMvxWcJNiRBeUx4JwhuMyFwV2nqxuy8tKc6FqLLME
xbOdgfyf+//LlbUp17FBJGvW5r3bBPy37RnJscyFiCP//eKyC8kRf+58O3Y57Lb426mESfrWALCc
ZzJeaDkB128L7sXBm7lAyoIEWghBf03+7TqRzcqJf3VciYMntPOY6uRUfOyx7ObQrsVH+9ep0zKt
j8vix7luLxUuBJllkxmcUq8zDyWBsaqDfWU+/Jftvjnn9S1r44XNs8wuk+V8bUtKsxh1Iv2qho7r
/JpxiYh/s8wmXX1IfP0z5CqeCrzoHlJCwoOnQdKbhfk597V78urlqolHIgMZ4h0iH6NcFkOWQIPq
rUuqhMhI6a9EGKoHIjyriW91S3OJCHgE12ZO9m7rICbB6rIt8W9fUBZXWyWoUVzOi52vJZdQIQRa
CawBAnRvnrXaeI5Uy9xNkFlWieXpZEMSorQm4mYfZpV2EEIYZ4d28qRWT8Cq+sCM9i1K73MUhMm5
CKqZQ8k9TAtsd+rr7iAq9T5yJOXsyRqr88jbA1ChB9uROM5mys/gnj4zEJ/OXaZM52VOVDoPCbnk
Tjtv0OZJZpDaysMDKuvwz938SZvOhj3iTNM00mgNLOi8k8l6DVM7u0TEMK+mkTFBDblwVRjemsK6
tlEbPNyGrR+7xPPPzTzRqF3UkW8dorLUVgFpnWtyKRXlojNSOfqEtp50TLjc2PgfcUKG89xepnw4
czXFWeunn0rdcrgus0flK/05VnpylqDqIE4CFaWQX8cwPaHCMITPjl4VZOxjZkVGi6fbzL4FkmAE
r4VeK+tyLwJE65NqndCi772SAd6UkMKayyjd2UP47iGc3zZR+FJJO9yBM1HPaiIAi89zy8ToRzwX
ljq5ekL1PiLYldqPYvARdFNMgO6yVzHKDOVRSlY97ahTmWb2yTI0ou+Esx4155tkOH8mVQJbEqm+
yrzUzt8UxhfUKU274071j3WBQ2kFQW/d9Y8FIodVNKXmefliLXOi6/1tZBEOimxh5MGxoe3Q2nsr
nYyz7BtjF0fRl0mShbOGnxFb2tmZNy3b7b4wzgKFVZDw0Kfzp4Q9KDg1nw7Yx47FmJOfrBL87lhk
/gz8SM66mirnZS7xUfcBNSH1Ni1w1p+dhpzZsLWQ+RiWkm2SpPxCxuSxsonIADqP3Czu4rOtJ/HZ
cBpaDDtpDtp2WYvuuFrbRkqFJxfR2flrz2X3ZeKIU2S3nyh0xtt2jJuj0aVybY7ciRHrq+dglrqI
+X/YzF/6ZaK1YQ6+RCu4txYMBK3oNAX9nxMl9DvSm+blj1liKcZ51E42rDI9Lxva+ZA8atu/7bhs
Ws62bF8WsSjg74kN7eNlbhtur7qsuy3KpjTWyMiRD//9jS37FUadHsf2ixGJJsfuFca/vHUMjwwB
TLlddv14f7dXvL29cnnnSUflzKMX4C5ber5cJHmru9t+y9xvb++3xWWX397G7V/QNeE34lwvFcyx
nW8mKvddAjisIn6K4SeIPqBjWoHuMOmiXHMKznujMF6AGUKjrfTM9an8IBszQxdmmnWRxB/1oKfv
PPBphjp8UyulcCd0viuU/e06sxLtmCe6fqb4iFaXkF2e6oOxmcCefakddZdQs9joVfxN5zl3I2wp
uUgx0jVxnYE1AKjlU48tVEOdx5bQ3rJdmCcOJlTg530/TEcz1Ilnagq+wbq2M1va79moIkxKXgLG
NTuqGwxHDVCiLOoH3gT5TjWPg5aMxFbREDuO/mXysrdUHcWXLngvmmBbVINGWOwqrbpqr1TdQ0bO
36qhIQ69ijL3JLpqE2fxa6BwW4Zph3u5pJDUt8Y3kg2+xW1iHuZKB5lkBOw2Q4T0sXutPXFNLdXe
KiZSPzJyIu0L4zTrlIzJBpanteF6TrBwrlFSFcTclYL01zaQT56l6m4ejVyJUkEDYCBjmtwdnvsJ
yYHWMnk1QydpfsW9gbFc7Q8ZP8FHPY8tKujIQBu0TTupkkNQ4JcbKlZlyMaoBg+uZqJMnlrsa3qt
fu3L+q1RLW1Lgtma4DID6+7LFFn+U1rHO9K77C1fkkvfg+bLzejaIYbbOtVwjwvkrhsp6PBTNo/J
fhrMmCEYUXWNXT2ostlUMbiYtlOyPcbR/mRNwEXCe+KV6h3mgWMuTfs8iHFaE22NS5ecwLvmLfJs
ce67sfjUyPDYUL485F1kAtHwapfil7UNMA25WpHb92bLcClPzWxl1tO26wrrUYt8dKbwx7rcvvRK
r1082GlRkRpHUp/gUXmBOJVh/0Mn8WLHhDb0mIz7oenbDbWzmNiiadp5qa6AsiUQljgb5cADCXEY
wPVihsQbNVUbNyLQexuYHfGh46Q8FGNw1+LeO9hZSpWjtedI3ELf52P0E2B3fK+aOTANvlFU2oiu
Dfsdfet2KxWCvJHeW5s26b8y6sP0ZE+bWFj6gfyKQ6zZzf81ff93TV8iXH5p0f1z07cKAQz8vem7
HPJn01dT5R+qSa/OIuaLxuqso/iz6atpNIQ1E2k/PVchSR6/NX0dmr5CtYVK/CoB5L82fbU/DF0I
VTpwtyypif+q52sbv/U5VcnAz9CIy9BJ9yOx8TcpU1o6eIZjuz8L4/9Ypf8/WKV1dgRR1adZcbRG
D2yJ3RXH22KSBKT1ZEoQHUtgBHnTHLMptlR3mcW5TzNomV0mCiCIoxhKk2Fd1qrulCNhyuc+yW3C
xYEmiI9AgXzzmRJLeD7PuGnhrFtac8egAGzvdFGhwkvFPkebwNay/bJ62eG2V1/pz1YPWHWixbgd
y/IRhTh54BljumVO+2sOrjjJk79tRuDnQRA1onSrDNonT0BsjZuCu8ay47Ksd8sg9bbpdvZfzkkI
wXxUU5ZE36fY8ef3cXv14mPzXyuXc3y80jJ723M5MC12VHmyY6zE80hIaB9zitnoR8NKUsNdZpfN
y6SckjekH9gX5yNuk/SvRatUxn2WRx973Nbf9rVqCK856QiKBm00E/zna79i+jG/rL5NCKDMjx/b
l5X/cvmXUy2zIQmFW4IXPt0OWeY+zvP7KX553X+ajeR3I+3zw++v8MuZEnuE79GR2fjL0b9s/w9v
/pcDfpm9velfDv2X25c9f39rv+8Z2hEcncTYOrBfXV2AKr59vZe5f7vu43fx++YwMbL9byuVnB/T
8tMZnaSdEKXzC7tNijqv1I0yzbAMsxoYAYNfvh1z2/G30y4b7OkhCAsLaBVfBWom+XGZ0zIuJbfF
39bBiad7ZM+H/NPssuuyaZlbJsuJllPeFq2Fa7ssp8vpllmrbzjzf371ZcdlsryMZUJQaHuopPP7
0UFPdC/LbEdorbqJ6knbqb2zMygXHm1LFMdxkjzyR20CjnheuUxEAtjR/di07LWsbcLeAog6EXNX
l1G/Nhslgms2HzWpEJ6ellnwiWl+/8tpdNtXV0OhxbjQfKqGH+dSCEmNThXZMtsY1d16TLSLVCrS
mu3hK4iSV28qaLFgO80CcleGqv0aJ1CWqmYYANx8HzEXpPRuN6lSI9krMkKdRXii2Ute7QCUlpZf
mx7BLH4zpo5g6GbgwTcmet6rqMz/8i4//ozRpPk0hsgO27nFzeMkk/k6vyz+23X10g//a7IcsRz7
ccR8gt8WJXUlREN/P/X/4jSGsNodHqP9cmaS9rjnLKf+mF3WLqcRS9/9P78TcsWOkAby3a/vhlgl
YqjGx2K5k6kzC1qmQ3pc5pr5Dd/W/b7PbfNtn9s6rJIUlG7L/+q0eldx/1yOvp3iv3uZ5bS3V7md
Zlkno/iV8JLsiGm0Og7zrUuf76bL3LJuWeQOfiUPYdze1ndB3XMvnA/7mF02Rct9dTnmtzMui+ly
h1w2f+y5HDTNL7vMfWy/LX+cMzCV9ahYyXqClEdgrnJnMRzB7vAWDEp6CqYUrjiUGYLIES61/bCr
idcgNlaT1CWJtxWxSkqXgUvMtPFbBsXXuIOCJEZJAaEpiLwKQIoivJU7rFLnWsp83zUaSYdq58ax
eDNMH0VaeIzrN1sRBy0uUlInSkbCnh6ANHkcM4NepArNUKnLb9FERE3HE8YmNO6E7VNzKL1dXQyC
aF185klYflIdhczAvH5JQnLwUga+o9bKTT5Zdz5uN6Rgk4vDpZaz8y6kHmGRBmnFAaUFNAWJOqM5
s25lk35bl8G32AO4O/b23qjJmbW8HrhHvE2LoSZ9Kum3mWNCny2vmMl+QvvwVow4VEQc9pkhAqTz
XhKMHcfvYyJgVNPxBZcy5GthO8dEV7+kRjzcpWFxVscajRsBn6PtPHV4JA5WuZWE0rhlXkokY8qw
MZsR2UAfPtpk565tHybge5flNLTaPOCTVBnS52FECONETSd8pwhtbLT+Va2fWr+4lqYF7Wufp2q6
KZz5OmcFu6kipbYYoQHEoUqEuYAG2XrgEZ2JpOAH6nCLl+Go65XuGk2O5kfkb4Sa9StB2BWXRc+A
O2k86MZ33JHGMQWmDDOPEk4cjI9pY5+zsHy1LG9Yt9R82vHBT/1jpBenqBh+EkGVHZWyIjqelEw+
i6LZak2NbCsYp5WXBeGhGdkajyBLxvjYN1xUS9DfW1jTbtpKKBMoyF1ao98iVJQrvdbFeTTStbRL
f23JPDygSAeqRzebjPwiZDxempVYk7+10xD6mL7lbAy4imTeU0sugKjyZ9lTfxh68ZoFenTftcX0
0L6IJ2Jfu50T4omxauWHgl6pJIkjCdTnXOIYJtpilUBegAhqXA2o4jksOKtwYBgWEnoacd8apIiu
CAgYyqrMpRUHPoECTJAl9aGM6JKHxMauS1E56wBKkRKGkLA8f9NbabkHR/bqx+1PEpkHQr3gPABo
6Uj/BLVWW/eWdgoIeould1cYjX0SvgdKLAndofiu2L637WVCGhD++DJXW7dptaOsi59ZaV6t1tO2
CE12sGsqyGbmFBY7GV/LCNWlhWTNteuZFkyJ2jXSQq5TLwTWkHOLJh0cudaMYBF+x49n0h4L2iMk
KJFPaXphu4r612YaHmyKRJs6nLhV6kjq5iPGIgjWgTpCo6mvmecXNDqTfahNJCM725TfRx2n9KtN
0trJc2952l8VdSJOhLj1a0+kq1jFCCR181jmo3bSIwyI/D3+xvS1b4M14wd6MwHAORbXIbMxIUBN
rxJJYLcw3GFI2gfiKfH3hGnH3Z7MOEsL0ysSPkgNACvddBSfp77jHl6paCBar9k6hq/tSphieotp
qoyap8oIxH6ajukUUrYaqwIeYm4xIOMRugQUd1HFkTQ0azcYyXXoGf51sTlu8tz6THkx21bTuO96
2IuDOa1AEmlzMa/eFKLZTlH3bqLUx1MNZBYNxwT6scqhf63SBqyQpXi71vKHLYQGREht8Vlpwcth
GTPPXjmnzY5vBg8jNrYOrqdF4ioC4IddcYKwq6yNT+G+NsutJk5EH0PsqQjdJJ5otLgkWBCEsHon
X3KygcgoQ4zEOyOCtr6UvSR8vWtKhJzo9SaCGVaqNrw0TZe6FnDegg93pXfBD2TmP7I8uITdtLej
4cnLEKN45KiJhvAPpXS2hUa3osGsu4KP9ykn5oBA7ryCCgEOsjGMp87QzPUUygOxhHQ6lGG89hES
GZTKuw71JjSWJN42KdTtIp+JI06xbTy93eYpsfY0FMtyuPMM+wWVmuaaMzY0lVDe8+l1PWb6Ixy8
Z359EVVt+lS9BHecsNQQG5n3JuPROKQ2PvmnSC9RnNY6fGLgV0NKXA4/U6IC3rUcmQX8Fsy3Jc17
Ck9PgyfjtdMFwh0b5EpR46xIFTvHvvYJrziPKLI7q9abTLxsV+jBXjawg1IPGpFWpU+GR9IWNV1Y
yllcUkMkKFA21hOBNV0n9BNKOZCQp54fGL80GoRROK6EdFzMeO2qTqEOjJ2O1FmIjW8/dBO65bDg
N9l7NEqzEjX8YF1xOt2VA4yR0uG718ctie51fIibL8A/SHhD7eZxuWua+I0BAuIIZM6ykXKbe6jR
LRt/uxkjKWvIjNrwJH2o1AjE2FhfYxFuxsiMAEaT908QAA3L0TyRUwxUk7j+1ndUF1dz75phdDEm
SNWNxNAPwKt1TLKMvefJHnPXHOQz7NKJfi35KUmbuM3ovVetdep0Qv37mG4VPPMfaUVmJGiokJRo
n/ozI4GVX+hP2TD7pYmo3yTOSbcJvTVLjwY0XNltE5B3Fmkhpjxbfy0Foj1ZpUDDBKsqgmL3o6MU
DOHz12GI08PU8UTU2uFWsezPQzdu4aZ8RjaGABoIE8pih9ZD0iPdms6lIOwutupPWWsCwDBgzGH7
u4M001N/tgi70ULPrQXRB1Pvb4wM+sCj2uiwgcmSIGq6Oeb8NpzY62m0URJuuveuDcnswSAArupq
zHgzBngWX2j1WCJUpPyuHzFojTQAzXhHE+TZS6PkOEXKHTSsryawu0Cb/KMqSATGtbIydbUiBtG+
yysl2ZkhMV32ePbm/3ShdXd55jBYKrjyAf7QiKeCF16JlSHC74UWAqU1eVCAiEVCFcVupOqgPlCH
Qdrril0bZZ8EBaKW6/HR9uU2qLX+AgYAiaOltxsTBU0LT2dDqCJ4WjV/qnlyKAk6WTdNc5VGWa38
znCTRi/uLVt/RvVyIg5ssEm0tw0gmE5U1GsCgEite2pj7cxOfGzGw2CRxDWl/jnUu68FVX5TpRWU
qSha8OocK1DkZ00PHs0h6fiONts+Cr7P8B9EO6M+/Ex6BcKYowDA8rVDPWtfDTN2VpGZtjNoEIvZ
TwNIJ1qsJCdZ2fwsZEBgpBrceZ1QaEQp2qrE4bHKskjSxyATNIwz71DyCK1W+bkoJvKaVJOE9M5N
HAG5TDEObYDIoUViwyu6UwsIL8REsTZLbIOlM2xhBhp7rnGbVJNkq2QR8sbuW4uTx4yJow4F/7gA
t3uEPJsnn/ZUBrZ99Er7VBb7LBnDgzTUtV8jTOy1UyOnjOf5OY1ugEcbK65EELdj+AAq4I1gZeO+
1uZLZ5LFdOaHddp23zKVzjSh0PzHURn54hMjtoJhHSHHxW6ka87AJX0czEysFRA5vqE+6j0WTEPN
nqy2/Y7bEaFlocJ+D16SCBmEGAL9TDL2BuphuycSDirpwKU5iIITzqq7uDuOWLtXWHpeiKyWKy6G
NvjH4sx9kMctW/Dvxn7fzuTWkAeFwsQ9iB3F3BEY7sJ0QXhATjTpNW9dM74pVrf1DdyLmpE/plKE
O/gxHp1Mf98m00jG5Sxs9SZnRZDRtFE7/T6yqyt9dvIsSe1qYye6FFF3Z4XfK6HfVb1ufzEyMpHD
Y4GqczPEPrCt6McIxdptOqib9MqDjbAmvqN0uhVSxbYiMVc8oikrwPOBG+Rauy57jR8fLF8FBt4w
PGh6DyDJ0++UgnPkTYVW1MN8GCm2AXvd2zRaQqWhj2A8q/EpbFp/R5jFpvfHi1cF6jbzky+QOv1d
Vk0x/AnrDslH8blBu6yTy8nPi6cDAprWSU+5Y2gmpKXBezuGn1Q/t9eZ1//USTZ3ZKcdtLH7afuf
EQ7TEK7Hn306GM9WAJ4nVor5wXIwNiS5krSS1+3FXkeaLvc+0UdK7Z+LBr+sbFV/J5RLKvuvcqxj
AMz9FlwJwrhhxmeHpUsSx8GnKrwnXOXdItp11TeTterUgx14086RIK0F8PAEvJQafuv0uCKuglyk
TIbIWunEBUnzvQK4vC2R4wpiQkNal2sN26VbOPKbTZwIXXqEwPJiOfXOrGzumLh8a48o3ip+znVv
32vis1l3QJsZJK8MZ/xUeSWfavtZ8yE/ax4qWUeN7zq1PnOVDt2yoXRXRZtEz58xeL8HeX9G/7Ya
wSu7I7FYRRxOd7mS1KsY8dC+w1+4q4h3DBXtoZqFz2pkedcC49C19E4m3B1iLOdV/dAdqiGJLx/r
NMdHNpT36eF2lK97AS19koqK+UzLhm4y3pvJIW656dZGMD3V5VOdmP211/pd44AsXbCU/RR3q96O
It6I/1kpYCytPJ5io7J1Nl3XDIASTpbJr4oSwV2nDf5DM0/GhNBaqMxZmp8cv0dOP08oR05uNE48
iebOn+uIXShpO5Obq/61rp2Itddp6u9KoRAKaXn36Txp+TIWyJT5Uehc8glfHFKyoKZ5Qmm22IsR
UdayWDeBcY0qJ7zv6dYuq27ra9v8Ap3cOC6rhFLq16QYJmh7dQ7c5h+nNIDZE4gE03fZ5ZcNxkpA
ufx44WU1sh4E9GOeHZYXXtZ5AZQQ2RhrBqfFelm1bAxJmjoh0Xz6ODItwjvHUda9H0QP1ApzRJVX
ElLDh74cfg5h6R16zbioY5Sch8Eyr8sEqFTrErdtbW/rkrHLdl4NLiXGM6msoK1i1SakMbZi6xrO
k2XnljTAKffiOVKzdjMQTXyoCRzjySoEIq55ucqnclsh+nCLZTkoLJ0no+EK2PB+klxDOrL++e20
5lXKWLm3wpM/LxgMbz4mDK1eYQJMx9FMOGPiTzWmOIObw1/7AUUkFG1CnracyEGYe0JIe02hA94V
+bj++EbhakMRFTQrmaT1PYk6/gMJNP6DjmIb5/lwWnZbJnaZz3zwrNgvi8u+msBVapU9qOf5qGWd
PuqkFZF0kbQDTnDVl+jbDHlFNzodDaN9I/ZQXpf1upN293YPaCESIPeW3bx2PBSOTgrcfCSjQJJJ
NYOyDd+/nGzQveJL+4q/1bkWWVButEAQKTVMznXZoDVRfVABhGEzYr9lgx+rJqCtEqBtTEYtiBhy
kEHXwYEaeXLrrPNt36CcUzDi2tkleomLccRUCCkpmPNmxJqMkHhjOF7muw7J6VtQ061bl2X40M4T
gpEagiXxFQTDoH4EZ/yfdfz/ZR2XFjbd/2Adr+L3rH6v/+YdX475h3dc/oEH2XQcXZry795xaf5h
a7bEL2Y6liUsicLgH95x+w8CKmefsDQMC081zf9/eMeNP+j3s7eYrdZ0//8rHYGu6b+5xzWN06Gx
QsugWcSB27yLX23JJfdJs9Bb8wDsEew9mra1n9YkG1nPCckth1YPqUHZJu2NrVO7tqHZB1tWr85Q
quh96nCPE+JJ2OlrLZNgbU+iYnSNyFjj1iK5xOUp2HJjaoeNboT2EUXtmuzFVoWZEOlpt448ygld
63zxx2jYSSWizFqvC5/8b9A9q9Fypgu6fdLkIEUC+NFGa6vrBoGdnuEWsfYVD7IXcUtWM1hmAb5S
ANcMTlLN6Ch3OT/jzrCfagxwvU7KOdeue0TA+6RuePZrGVMXcqRHNKjWjnsExgRzwBVkqxtnDK5m
JvVDojK8St8OVRF85vmd8lopxnVbUurqJvMuFfkEUiPS1lhq1HX9ENh9A7gZ4I7qMKTM81juSXYb
Z8txCCf8OlmQxnpJ/qwOV8jK75GLzNLXNtpINdV4CsdfZqbe4Ppt/iOznB8e8bi7sgL+RgDNKu2z
7NRPp3ECOxPkmeoSleWt7rSu7omq5rmcMDgg9ZcaxZINRG/nRONzn+pPBKIa6ywNvkiYqJuBNL3t
mILbJtWW0WD/00uG+6byrgnx4mtwARRJO67yYVfYLnX8fdyG5gk96coqVXkP9A2bE4/ZfasXq87U
vng5to0mU/GoxN7W88MtxYRy6/HoDbEj35qyU3d5b10sTWxF6e8iKY5djri6mDWwQ4LCFtmav9Ni
SnxqVoJKHIORsr38VFiZtSqrqtqRbICBqIj2U5+95UAN8ro6OHWBPr3FDJJKZIsKdei6wTzGbS08
jLK+0/3ySHMGJIQd0PhQs7cSHk1Z+J/raIcpew3f8ltUNm4bDI9IuzMuwPA/8SpH1vAWIHF1E1tz
+9SkhqSiZm/9AzBRbd/Y4kVFFEl4WhdvGql9V8rwM/VpPJjwTgSqjCTl79Kcd/gDr6bgodRu+XRL
K393ZqKb35Nv5wmoeKGiOPvU1y9pTsWfZqt3oqwSF9zXdeIqufRTfEEn8qoW4Y9Jx/um449fGYUJ
vQ20EnXLJCnW0dSQtjsqEW/Xf++Ipj7E3lWJIAHIdHyJDH2vp/ZuBJxHTiIqxtrH2ZWSE6X8sKZA
fawH61sXJiZUTEgsWf0dx1dPmthIfrTUH+pePIFMNTbPeQSsMuNdr1oyuFcqEWRDa1+r2HAZxWg1
ZF/FKaF9xtGpMykmGFEOtoz2ilYTyUOjkU8SWaNuvFFSiDYdZVs3l9j1oTM6WkxtwcLLy6M2jpvH
3O67nT119o6CyHPQRoSpwzIZ+EEHevJcqGCAiJALyDDzQ4xyBR5OFfhBf+FvynuMNqF4jPjFNUKc
rVC/8yqHh1IiXNwMkgYme0asSV/tQPitFaEcuoROiCKpKvfgY9poP5hliyCcZOOJLnKgpt/0jqeI
MU3JjmvEZkzCT74CvtbX+4svkSqkGfyltJSAjLu4pUbV/8TjOqyUhOZIS2A08n1DqaKjUMy3OgmC
O7OqDt5raQ99sBrwsplRSwOGlMYQoutKa6yflODESk8G7+Q/igKQXeyVypOpHx3d+Q5wUWyhoJqb
EIISJufUzX0z2Kg+IDWpdgcqjfQkq2YzSP8lFgZubLPgaw4Ce5VTGnZ54nnts/FxGFDn8qPsDwUY
rAjD4yUSSsZfU8EW4QtqdMPF1xvs9yQgu/gGiLdgTLtKp7k13qHd5IF/WKXh8NZjS16rFOYZB3+F
6F5Z1XfKET4kBhwNTgGvvgaqVgVoffnUBjkl27SN7jH/JdsxjjJ8lHVF+yGaQe/EG4BLPkRZdQz4
qVC/JFa+muMUm2l0ba4++zjBnJt8zwfC0v0eCKwvrjp2mtWUqOpaxpBYysTpKO13G4Xwl1Pb+486
sHtGw4RRMgCHTE7PUbkQws1zHpIqN2TU5xeafXRSZAOjXSe7weKbgV8i9epLIPBGTCrEPpFUhA8a
kQL2j3wzSTiDVgC41II8dJM+8LdNmT57BI5xMxtwLdXhxvB6OhOdbeMRjfR1DtxxDCAQ6OhT3wfy
a/eUI7nF0l7cyCa774bilS6RmH0GdwPNQqJhhxdUy+phaF+UBlov/okcbCKFKTyuLj0XQZsjtuG/
3le+b564GHBRxqUD2rPfWTTK3NrmiidJAhjiXUS20qarkPRDEXgWuf9c2jgRyq5S6Jil/lqzyKqM
PCieuLrtVdzeEb8AgSUhibG3lWSl+/E76RWfo7xC0S/2mLXEuiWFAe/gpjP6fYYKHPEN/5+GSgzf
GYZ7LcCCobzPugn2ojz6Rl1SR8btmivcEe3w6AljX2VM4iLECtfjQtPkc2cHn0PYbb5lYJuSBDIb
DOmK7kyFmrfa+nyyGO5WugFENOCyC28y2XWWx6tSS+UO1G368pnCdL62PemBdmXHYlIcujb0rDz9
mMXjE1lh93bDe1S4kMAPD5V9ODenlaa62Ph1k9gbH8bUfqNDPfGd7A9TqMmT5fdANueoAjoqXsUP
OaewrxVtcPEi+xyOKZh14ESNSmxP5gFnDMt3LItppJ8yz0GjXpg/pVHwzR+3KFLqzwFgncLPueZi
oYXLnK/bkP5WqwT3+tQlF+1UZz4/PmswLt5k7LWwtQ+CpyaR8w8NW4lL2/shmy9pZGHwndGTah/v
gwZ265Ck9OR7b6M449W6b4kLW8da+WareHGVnhs0ldKVw8VsTcLjtGrI+ojJ4sXtCkXZayuuLeZX
GBnxOlHbl07JazJ0ix3ifXs9vThq8zbmZnpWkc3nPL2dknSstwjA/ROagTcCAYttqWN95Nb4KVIU
6TrzXbv1vfIgCPc7RrN6m9gxYglqb22k9Qs2dXUXmMXFIVqSPT8xvJpTxn7oZQzMZYTHhkfN65N3
k87Bui64k5KTAsjU4WJVh3W0d9TpIEz5oOtyAE7Lk2Bojl/GEKKzU1MWyajUUPqtlVWmog/iF4ZE
odEPUUXZ12s18CHIv0kr0HxXlsNh6q1wEzWBwPXgHYQzQdGYJp6ZJNcungLbVScOg8GnHoOHWWsG
4qAuJZm7C9tzQY7turEgV1dBrANflftWSummRoEwg2jnJCZXOs7hvEzijvvSsHFyckx9x274RvIF
xST1RadXN7WfOuJjXK/uVRL7EbdHzrbLohxnvf5iOWWxyWxrJUQ9fDxzxfA1R9QYBxEBshm8Y60A
owSkrVlJu0+FfS4MJzr0NrfAUS01fC08WRCngz+AUIDI+h/2zms5biVJw0+ECXhz2wDa00kUSfEG
IUd47/H0+1VRc6iZODMbe7+hUAVcN4EGUJWV+RsjDdQxN7EnDZnA3nkzNHJjWDmlVkV1uDkOUfcp
SY0YpysEXgGMYdVGB84cdtSMZ6wuViQFcEfOKkzBVANDRQ33NIxdHVQCvelYDNYBI3odVXCUkcvF
9kJ8N4uTbarg9l8KYpfDlGVDoC/ddOOgaKOV7fcxitugq+Lv6TaG+gSdWsvgnSyigpoVKN6N2EOs
TDn8Up/etD52dnie16GDjA5QEBgyZpuIsM0k3CTUpCDzdapnJMXfZqP5tib2Hn+Bm1IHFZYWpLuS
0XhpKRCN+WAGZoYwTJFSIEfClxDRpXQNOEDf9V3W7Pu5cU66hlb2NI5qMCfbJ4dkZlCUXbY3nPps
9ctjPjWoHDYUaawBCwO8IfHK6cl2dyowWtvJP/U13bulZJ83Z7KCbEClwhsIwUs9+5aq6h1pY8JN
6Iq542F37AFRsCGTVifnp+vEoaWOGonoivekg9Q9k4Etpktd/sRRVtlZE5AG23UvzFzVx3U+gZog
qVR1+7TufxArvRLpVVizMekxx1BKnueqE3br2IfDAtNej8l168LQ164pbVJN2+l2G072BCiM8lBJ
jlVl2hKAtbjGq3rKtNG+wdTT9uc5+rHZc70HGYTdamWEFeo/ft9j/OYqpGepyBj7PJmcPexywHpJ
QvBVDHcm7pvWNiHdakHYyWvlkvMCnjpDv0sguPtxhnExeuq7fMpeyx75/0xpqEuC6Shbe9qhnjkh
ITRfwEF4D+Oa3SiJN54Wh6Jf7AKyGefUN7rt2DXGW2EUn6eWrtRGAj4h8zt5ky3knMIiV+/ifq+i
Tn4wo/5a2Q3TmM6A7aTbpwkSY5RGJyVHl8VtjafYEXCNca4PdgH9iDF0Yxa2c6aLrd9NMbEEjFMg
24vtx51KxZU0fmwpPxBwUQdC2aqfTEiiJblHHuS9GUVBp/SHPFW+Z7MGid+iTBrVjHCWQUzCZIeC
nZMke12Nz2Y4MJkf1uTsFrVJGaWdoNTyiOkaKpIJgZifg99y+7bctVVuMFvFupbh9M11ndukd7BR
SbxDjfWfDx/zK0oyz5oaDQigK5/UCs2FrDkWJjCLLP6CgCbjaEq1M2bKXq3MTdpPZsNs3tsmkKB2
ZAdxs+50tfmm5aDD7DT39nZPlJVtFWpOo+kXdf7oOdMVXBe+ZaP5qHgJ9Nhu3eMKb47qY5YZu37B
57sdAVEkGjWmMUXlo9xQNnPbJ2x7BXp9aMI4tb4rvfWlyTJuu/7iWTgeJxl+BiKMMrTAStDwnOcs
DSAmrXtcl4OpQHEiByCBc66xSyykuHJt9qf669CjPFenKuZd8+ucJtiB0RWkleseskT/jHqIjzpZ
84gwy6TqVNJtijydeq/2sFUnfBICrA8Wa0CVIe7hBGQ/sFV6ztzWuiI/d7Mpq7tjvFy0N2Ctr/EY
ndH/3GNj0KInMmMi0c+hXhq6H2kj3Fl79RWLdxg6MGNIroHIgWSOhhlkWYaoGDCOqPevxRXvNQh/
c3brqDP+5W/67HlBDR1up46jH8Ea9a15FhKs2EzbZgUccJ6CbXD2lb1oYRlnwEtw0rFxsIsUKuPO
0p1z3aByo+EAMbo3sAhCZm8K2Fqqt5brfioi9PEQePLLgVml26pMT9cRhy6s9OpiQJYTY9hkJEfV
JxXUY/VRn1vn5Brbc+nsayXH1CGjc6kj7SYHJXMciHjsDCnNCXfioIuBoXVucxuJuCSOmDcZRXWj
WeAGBxcBqm5Rn5rJ+9IZvGn28GQjlb+HVf1jrkmk2xnPstleZ5fIYSTrDxURi1k9viGz/TipdFGp
KA1PI+9mmX1eEnLpVUJaxs+K+DP+SWfmYuvN0JIaGpp15nFSdRwZ05dcV/tPWoI+Y1bN3zbrMPdZ
c3IM48U2Fv9m8IbPGI8+boaLdFVPB5aaDSXGGCoBGAMkusSibLLyJ1CO+qRgZXVslQ0raqgnstFs
92Dzzh3kmgSIt1qF3p4Z3euw3NbSUU9RUnlnvUD9LRrVuylVQctiftSXuM9HGtwKa3VRGpOLc+Ee
BnJvh0RL6cny8Sgnk24HMbaIFxRi7H56SEC6re38VhnASzAe7MJYT+57R38a+y4GjjVVR4PpnTZR
Nh/okX/Myr2dWOP3uWhObQGMcuqtCnl+z0aBye5IccxCqzByObOFjqkt+D3j7oftLCdbQeIps0Z6
NM0K+aWrUOjU7zQ9vxOvKwiNHKrlZ9VJzJ2qzvdG5NwoMyJxzGfHII2bk5BtB/CfMqVTAX8O66dI
qReCE6QPiuETUjs/6Iooyhr2jemWZ6ToX+15vsUbaw5qRfWB7tzqzqVLzS+z4eaHLQWqAPoFGSoe
7cYtw8QDi6qqr5T5ATGMk8oT4va71dU/FciQBoPTfGV4AJA7nNss63dlBlHRtaxr1FREdEpuHrpG
8wKncG/zwf6KyMpLQwG+bTAuJED8MWK9hxMkqJtS9U3seA5ZK5jO2Gbw0NOtbA14TzsA6ZOq99ju
3FDpBf9SOxr5WbTHK0zYmhYbuFU1jhaK+0JlPcNL1VLyA3QmihnO9FIi8+gYUbybyxKMJpXYIs1w
4zb2XZX4uQNuEGOULQKLlV9IJ9yahn5dV6XdW5MJX8ozBvDFkJNVFHnP+l+NIcgQhjhEbrMSCKGK
sVS+pBnMSzmFuqv8aMpCP6Nsc9fzKCHnwhpqll/60v2eTmRN2h4YxVZU406+HHba1GcT9VI6md53
MdI+IwRpnIczLPvmXHkoxBWzS00HHw1BOJglbYEYsoFOBEagN9GClGeuLNt8SHEpJVcCNE+e6gC7
tGBSlLiHNDaQW8xfa3N76DJCflewIGTzTk/4WNe4UfAaEiTw//kSrzi4F++nnOlHk3T6qWZmNBiZ
twfb2umQUTIP711K1bazB316E/d6tuF6SDKH2WZ7Gtxn+TIauDMYgN6Pprh2+SeQofvnt4u/baDr
fEJVrAQ2wh8plKo8yCu2nLH6zaOQ61XidXtHXz9Zxvgd74jLmJA+mZFqPlhjd4iSNi0Za9HCWzaT
cIr5GLRpzojJWDyfTW84zWk+YP+GALU8U9mLyNW6MzYf6U1ULMSvIE+9M4qXltGKIQZ+mQfWd7Qn
80i9ZThWUR26Dt1vMs6Ejfr4AHTY3C+YeJEfLXEh2S2CW6F4iEHgAv3pN1HBhA9XTwdiMPqE0vOa
Y5JtpKUgIazlohwMMD6YKGTqRU0j86J1IzOyJZnxd87nsxoP5W7o0EgscZDNGehxdZV/B3El5jIF
ejejhjSCozj9Ga8hIJu9frQV2KQ+ycW1OYoIQ/a/eaIPZ6/qbwdw39xClPTQGCIaFRI5EbpC7xI5
clU+cWqqvG3qAuS3EtRCHbAuQlDF8f1Vke+LaHRB3yJOd5BcAJ8wNoKQlgmWkceHger2ToDw+8iT
bwCZ7SuAJaNBoJeGwCNPzdomzDCsX2WMdkRZWLcumYK9uo7TWTYGOkChNfDKO04xnY2mdXnmjcXx
8dQgbxT1MfluepthO6c9oTqTKwGvj5CpzdILInhNoA3MeuTLKJtGPM9yKUmV7jjEQ4AUXw6D0YPc
FbdQsWSziUfjx2iPjLLaWBvnuFmM82h/USsMUuV90AuYF+93hGyOqys/lMliKmhjHzijucVUb7v2
FEthR2bdIVa3L4sOYNdKy7tVcanIi6ZNk/2o6CsWW8mTajGlW1wkreQ+rVMOVmYjZ7TU1rWI0O3b
FCiXDROmkozE1XbJdBUIWskDgJD1lNjhGIl9Wjlfezt6m03sVIxWAYgyrwc1Rz0dtbPJ3MXIEhwM
XjRAiFV5O4H7mgqvP/ZkQ7Wpq+mgIiu5aUGhI+YOu2FGkuG61A2u29NncgtkcDuCJF2ctNpR4wKa
hOM1gcZNIvQJFTSaYUFuQHFGhkdjvA6OeZn66phv5c3oFaQvQPTeROtbPWoJciE9OSQSbgh1rPkp
7bKjG9vqPhuYPc/zaqI82+vaDV2mfjN1I45hLgUFMy+uSd5uWGUraA9MxX5gigW8UvnaosDajxlZ
zrq8uFEFBm4EaBMgf4WSQI/GwFK+QrFHWUwtXsZ2m0NkLGCoze6PtCvvSwHiXfspw5maGFu9pm4D
eN1OrxoklgvaxvyYa2MFttZnTE/Q9vSRiEl9aN7l5aNxFt0G0LhpAJ6u+uTY+8T1HkjcqojirW2B
w+rq1+M2EIPEkz+mDHUANAOsDPSz2ys6oRBLZqaHiqbbR4ToyouxucV7A5KUJBCgakCtv5YVV3tc
ccLUA9Fdr7F+1kwDBQ2x1IpGLn3sSPpGP2M9qPs5FVOEbTlETUyiv8YCyvTXF8hvkQebWvrUk1/f
t6pinydTt896nfVAw8Wi52jKcTWTAPWB+QyjV279aLq5dt4/VHVClMcqcxgLBiHa4pyrYVDR5RAj
CXnycxyBal9UHUBYqR4xTg4KIsK15+GcWxDhUzd8J7kiKA9a7pfzwZuj5NKsvDFeY4QMBdwXusfY
UM4qA+epoVfFfgTZWwXIfovdkO/E+XzRVtiV2YzvGaAzX4vmk6nTrw1KXu8teoGdYWk/rETl9e6f
06H4RXbFr+3hBcNFXi9we2PdP6Y5c9zcxXw9dzEpMho8C4wj6dbxtoqSnwW+QrvFKRLfmBtKb12o
96Utc5hnIy9eQa5m6xxYOZm0yYY+ghzkj0VFMdPgJyu6/ofnUPN2h9BbjMfMezFXEuOpBYlwMNcv
DNk6MhMDONeZTFeNwhSqpTvXBr3XDcyzSwfMI5DFJH0E6Y3J0uBaCIO44VJjq9tn+8jQyTwaI4Ms
PZ6VgLvt8eQdLNJtVXbv9sk5wj6KClvyOJWv8Blc+rU7Y1Vq31XLO1D1kB7KCIVM8bLXoYomOv1g
c9KqhexQS7CwJT6uzkitOVVzi88ROHSbtz6azq5eDBeRlhVRv4EgH7Boil/O0W6ze2M1rUB3GEq3
YvjOyDDvXf2uUJYzdfx7jA4P4Gtf2pUam1c8DhROebB4Y+xdN1ePnRNBk0rBuW81TwA95cHzFhtM
EVh6AwmxjS+byC4ib8dvNKTwvWoyxjA0ulDtzYtDpxhbyJLiRLs1622Zg+IrHvsh7YLJAEJGB8gb
jIEtE1xfbxGZVjf1po2ir4NGmjJthXbZaXGRsy3Tbw2VAKdM9nXV3hY11Rwsi/XmHFEnsb0C0/pg
GKGaDVF1a2veTkudU7J4PyenukX/nJLClH4DuBEKqdrGmBjRHiIXeVGsTUKvBrfTACZSsKlQINWV
EHZmsJ8jOQN3Omik/OpMATGK0J+pX0kEQiVw1Zs5gmQwE34aakgV4kr63AQpXrwp+nRMe+6q1f1Y
mu3GrYognzH30+OnztY+a/Y1cqyfeJvnJUp15P8+LzPJNQrIuPN62WVV7CWwbAiyGyyLC2+7dpFL
shkN9ElXl760TLJXXOQq3GcJLnNzQ+ZML591K6phuxUVmf4kobKe7JAbnHfUHFre8VE9uD3Enfbo
CQkASTtUBQ/S7jxYjnK9750tSGui7lkfvF2+wADIyDCOs9kyh6PnnePc+JoQe+BQvNJTEqsZYp5J
roKbOZAtPXei0RMwtEmzZrydfRci8n07YjCQGnp7HmMsTTWPeWxqg06eRVgoG/yCHvpy6wBQkjre
AaWrz6trYNLVL99tuMZ+UTKJcQTHGb2Zoxs56yFpIgEnqHeFZFDLncsdlBTA9mL2ookGlXgitFKd
Br8k1QxoOgN6ApMky3hXYJatwFfRL3Uq3mHp16rYKjeeAt0OlAPSNxuajGXu+RPK/dAHtjRFeFet
qOjaM2KSNCVTnrP6aoh4e9iUz27FlVSKGPLkQQINe0yQpoHH1qEyh8ghkzXE7uXikjXRaelCLQdT
27vxsy5Z4GUqhAssccXLe/RIMQjvxoh5kWOMlyUm2NPHklS8iFBR1GsZNWro1h/rlWad1DkeDt4w
U+39+POZOBEKe1S66VuERGKZm65vt5jLeAqsV7lNLslG0etrzatPfOQtZ0IV57g4SRgV21fDRDeY
UvqTNWlAVe1RIwVHkgnaAkW6GjHtahxf1B71TmMSxULCX3tUIZ+JJnaMDRK2RRHI1hiNRBNvvLCx
shwqcsNIddBYiRO6kZIdcTzjCnsEZUBMzyuZgEyHqKWQxtKydJ822BQqdIvhUkCORLm5C5pOpZ8e
8W0rRazN3IvpRmrHYd/To7LIxqK3h/M8eJ8lBO3/wXr/C1iP2EPHZOU/o/We1xpxs/hPsN7vz/wl
+mP+Q0UKEG1ole9yjD9FfzR2gbgzDLxgJCLvN1jPxOhFM0Bk8Q+7JU9HDug3WM9U/0FBzsGABksU
1XE1/f8i+iMMVP4wEKGqL7xDDOCFusnfkYpAfxiIaJve553XzrdG+5LgAGGNu1bZ4+dnmfcIlP/x
y/yNYYnUD/pvf+3f9IVaCBzNMvPXopv1jSSb/VTjToJO6QODLYwEC9vMS3xjHOpHakDmSxOmv+JD
ekJYFr8yIg8/uc5P2hVr9RMYEgY7NMQVXMvC+vLfT1Wz1X91FxNYSSztDU3H9sWzuHnqv4IYMYjQ
Csq12o0jHASaduvPlWi82VgIIcVknIqJ4zeDDoepekTYbjkp+OIVu7G1urMcSORSFnvoNC9CaV+3
tKA1K+ZSFAouspm0jXjMVF/bplrOSjwvZ0PbZpLOTe3LbXAnEE+xUURuM/LleUoyG63Lab+5JfAs
oeAgG6I28gd4r2ehqZkxKTnmralak5iR45Bcn0QXLFdhzd9XbjvvEd+kJ7OIxWqNZKKB78H5o5FD
HdGWvY+3+haluvYsm7KLtEMD0eVjU6ehCg3uBvoQP5IXaCLHpYqc1whXlN9lbMCyLaiwpuJPWs6s
H6u2eR8NTSkkYstWjoCqyDxs5gRnFIAmEhldhAXutK+FdK8p0nhyfJBLRArt+2rfXetB00+WGEb+
GJzkCNWKEUtblCaYhZ/gxwDhSL3cj/XaRLwUKNQzMOvj0Kr6gWkHcwmR994slTID2ixyE8OkSjpS
N2wyJ+lXl0r+OR7yNxepIkhZrMlNsvlY1drsxRLmGIoAocnLlQNkhkMdSVxx5fKuuF0MgatMgUxy
vfIq5VKE1S8PodiI2HyzL7cMvhsXJ68Q+hWYArnuyPFSNcafIIVI7rQM8O4iVJU+LlYuaWZB2kfT
w1UkxhTV6M9yKW1JbU0mGIaljfeeYz3JfUUaxae+gTukoxRvK73iLylWg1DP+dOePsQ45tRP76tU
GJCuOOjiSQC2TD5JLMmnQ0eo8DgD+ZTb5SbuuOsPHs98LNORrcjktJFQzNESUsRujxv5EivOefAQ
pjapYwWKzBPKuGWeMYKgxL62YYrpKqCvdCF9iXX9bDpAG3A0csQ5yMcWTMTvx3naxofSgpD9x/Pa
MH0hRyCe4r6u3X1PTlSeTS1P6a+GijWZMCGVJfcKYsUuRSLiOIkJaOTSVZRCrEuuygbM3Z+r/3ZI
IZBzXb8qAXYqBGRCeAOxb6JTq+ociLv1gVo5cY/YS1QhQtF/Wa3wlNx5Xp+CD6Bi3yNGtDMMPBpD
+RF4307YFOPLx9fLJaE1Am9tej+qS3reugVJ8c7k95p73vxVNHJJblubhe67oiiByDu1CLlxAxUF
ltcrwvfdfxw5YAA1KeUpE32W1BuTS4uZNd2LXFxjYSYjF2XTutY3ij1z2EvVmI8d8tPtx8aPb5PH
KC7gqqJy8Y8Xv7wURJO/vI2KO6+d/mmkknZqGWepdM3cYaQVxM0GVHmcN3M3y0tzYp4Peb2y0Y0J
VcxYvbzvNe2N/i5ZRa/3vj/RXXjLxnO9LlAyM+MarU6I0RUdljxWHiXX0ez8/c1yVe6Q296/7o/P
VIpw950LEse6czBUZb9k4iX7u6/52KZTJULTuBt+4vvbBIg9+AhEwS2brTnUCuebXMNqqD6r4nkt
kg0rT7E6S+E3sSRX/3ZbKWoJNpCcg8KvUSq4+e7k56oteVvFxf/tZ+XHPvbU8nMf63/7p/71lOLR
TNBDPODGi8SCqr/V9GbhJAZcA0dqZ2mKo1KpL0hFWGEmZl+ymcWoR9Zv5xSKvjSHCTM0q40HbAVq
2Llb2k3MYnGcmM1upKOgcS31k5GV3f7fcuGyqPRv29Ak+dWnTRPK9Lja1BlJ8IyJpxjmqnko1XCY
dbycYzE1/0tySSaWP1bl0vs2Mep1eYt3Ql0wu8ucSA0rLEtIaPQaShBo2vTWhsB+W+6hiZwoO9X7
vBte+Tmmk6KpV4o/xSGlermrGGnVcqJPnz6bd2ae5+/CULJ64cg3qDURhIeSjszK4tVhavHzdB20
L6t1jlWaDqE+oMshhdsn0Cy/peUTjY5JNtgXWiiqx0KtB9+1eY2O1Avlr2ThJF8f66rZTr1+KyvE
8leSol+5099l3ob1Rd9bYTlbb2NmtJeRCeO6uN/aHlDr7MRHGEzr0aPoo+GJYMZfkoyXFwJ4d17E
TNxzRiqSUxN9Suup3ctt4nEwdLM4dkvGCffK5p1m/TprDCE9SpeIQuQP5FyeBmLddY3zczpf6k7L
zxO5uoMVJycs6sipKuRUZbOZ4x1ohxzRofVIXcO9bVyoUfr22KKCv8/W8jzNzacUZuWuxpYvsJg9
dlHlPGQmNGBdeL3JqpBs3oWd/hKpet+RrsD2oEj7CZrLyFzRvD8BcjG1Eadz83nyU0Fx0x2I+MjR
+Gq/4SyVoCGOQJDv6DAxh60/Te4c3w2Lpe1w6iNe1olb7dG5s7GkOTSqBQ5GK7W3fkHBRxbjZEP1
mFFaFEneC3TGpB02qvxVbf5sFu0eT5WJWpoyneVSm4HS1JIEP0BwP+eSKwA5vnFn/lj3VDq77H1z
7iX9+z6XrmMCvH342CQ/+P4dVLDRSmY66yF9iL9gLwahVjRFATgD2R0WR2DspPumIXBMUVhUZyEJ
Jw9tcq5DHiSXFjFyyaWPHfK4949sS/qzyHSMpcTXOpC9D0AO9nZT0ROIRt0qDL/kOg+7ttO2qgyI
2Yaz3IZMFLsbRONXUhVyk9yZkLVCVJPDQJLE/tRyesUIBRugSdjNkXtCkfgej2GTch3Ac1NPTkUX
zYfZhubnv28b8HN3RRK5ITKXm6xSUwJcQFEVEZ/62PGxOt81RLggcgqkpXbTHIJn4wHQQNgeNHe6
LQ5xth+Mi4ZmFXCx5+qXq5U36OBAKtcPfWA/FrdMOz4pUE70ZBdMJerkEAEPQxayoEeX1iY8D9bu
Uz9fu/RWzJKyIIvP6/Q06t9QPN4l+aFww1wPk/zJzO607FAis6Qgvn7nZIdB5505ONrFRQZEiXi/
r1WGfsh1XK7o+kRCF+gyKCfX823rAVDtDI8sPaGckaPk0S37iOvaY5t2dX0hNwJ65Qe+Nm1YvoGo
7IbDSKJNee0wP+H6Pw/OycoyX13vVkB4+bPe7ZCtQWD8C6C19jsAItLrk/44JiGFZpOq627JdqCc
BmVP+cKE8aTu7fI0CjjXPh9It925gGu+dNk9OtjFjbpvdlfr3HwDfHqLCgKvqI8v6tk4W372ul77
IHtb98Y3pLensA6Ue/y/qaUsr94BG6ST/lN7AAN2yl9IrT+1AfTMowc06Y5y3RHq0C69d0JI/thB
+ShjqCc3KG+0Y/M9ZWI54EAD/ifMTWTL9pFyAnJoX3GCakbMsY4z0txQd4PvADnuqpO13x5tjLjC
/EG5jX+tP5On5q2+ttCGd5bfheULtCgyuc6XoQpg+j/2L2bwazhul9P4Gp04KwTAD6nPCROHnOv7
s7EcHXRSd6sJJQQtIoasALa9gfliaLcv4IbS5BPCJDjQdN3ebo/RHoLarigPJV4E6MzYn/F4Q+xf
/WnWD0nir1/jek8NFG4ZGAmKzOS45/EIKt3I/AX1DJIDC2w+cL6C7NJoA75or93l6jx4XFZ1sv3q
s72c3Sn0wvSkzYESPRvbsY4PGy5LFFh5OL6M+y26opXzoAfVTbxfXhGN6X/q1xhBpD6AYxen1BCD
9TMlTNvbD8txoDwanUDP1PYn7Keqb0ZzUbf916EMMv2hyo8N7jt79QemtFQQw4SRVPxPSXV/d37i
2jTNfm1d0P9w1EtEKDz7xh2Z//ypXf2L9TiRALygnhXUz9ZPynRIVfk9T9I1+hSrgfMVVtFKxenV
o54N+jDzzYtpHqfX9dFrrrp5xPQqTB4oMf0CfUVmQv3uVX5xnr6pPJUIldQ+0c+hQifP9+IT/luZ
7ScLygI7hG16NJaeqwNEf7QBnCf7+/RQ3rsv7Wm5KVHZmHdNdeX1V3AriYL582Tv4KChw+F3v0Dy
mhqQbz+qIU7sCygg5oEz5OuLmUm/Tzn3bDxUK2oU8MWOQIbTX5Qivik/inszrH0maY/6S/wzf2yh
ZlG/HX17N/jRbf7cPtcX9YFybbxH4/JiNTskZo5FugOUfTJvn0CPfFaOxn32q2p3Dqhw8DSB+oa1
s31e9nUIgYKOpvsyHKYHoC8X9ZSDC39CM376RjY5P0E335mh8qLWvrOnJLMbg/ExxZKMopXPrAAL
iakIWg1FFKwMTjz0ysP0inJCt9M9LnFHFQo/kYA+9dlEIHgXf66jgEuvwxKT3Z3O7Hfe6Tt97x6r
B+9rHnhP4BSD7Zi/lgcL+zhQNndGD0w59Hw6zSA+w7SZQaL7IA+vvG7ZniTdMQak/cxzeAV0jNVf
SEqC5HC807PDdptRS1726II9/IiOGLaco2N13HhRi9x374cjdvH0PB2Eyd1GD2j4qrfTg/Yzv+mJ
etwup0yP+hFPanwExhpP0CyCjNf63nsBzg3Svo59UFik1g2efH2Hc+4xwpiN5/AQkd45xGHut4fs
63xTd1+Ye2WAFvlGb289A1jEDatB8O3qBvGpvUb78mw/Ia/lHpSddlxy/84pfQd1mT2meowpvsmo
7sekIyMfFuuv9S6/et/M+/xLfBMfku+V5lu3cEpm/2P4cyvQWSLmYjpAt1FOxXAkeXRWTac7JEZ0
q7kENghP1Gfg3+C2xNxonJGhTHt7DFPdfbEzl9j6aNozoLYGaLxBBuyMRkB9lkuxmJDIpdkyBmCG
YjciXykatcDacxPmZyqOIX1PwP6fPw0JjSim15mUDFYWoASFyiX2qa7zBv/WYUIFIvyMm8PvJuso
MygG+Bi5JHdQtX1VahXcQwtA3ps7k6LDtk/yHD0KMlfurECk2Ex6SrlIuQfzUMQRA8c2e7DcCQHn
3Ea1H7vTgjgxrFLIhUlGvyvYe3I9ctgFWRjhsnw9vtfaZNlNVuHkElwzYuyP9Y6k4yFN1AvgKlx+
iw6ktQB6qqJxUsJaufSxTfOm+VB2432kTkGq8fDbKzeY6Qkz3RbcYACWXDlE8R1AEfWMnTMxiF1p
pwxO8gF4L2q3ohly67ZdcVb4KMnJJVRDuUt/lel0qBB7ZIXvZJZNlqXkUieRTR8bTbtPd46Q1kUd
DNlh8GKquaHRKTLBg0gJyiUIbP05BXB7LBNUgqiUFqoR7V2P1FSzIFK0NgwTuBa1lw7u/N406I/H
p6WF7gDVDAGwBfnQvxJIqlthHJJDUKmqdKT2JnBPoMMy+C5Un/HfYroO0sseJ1hqlPDfV9UZeLtL
qORN0SMUJhUa4zITs23aY9O57Z4awHKmDkApXVuMg5FClN3EHe9M67lcGxd14qVGeEXk6xBiE3Z4
Loh4ga3zxJ37aD62TZO6nnQsY2cky4ETURNF+3QNQDU/qj1YT2Y9SEzYx0kk4mSKTlRBfIvyp5+K
dLKJei8vrUwefySTdX16tSxMVVQFtgBgWeNcrcOFuW9Cz4ox8oBR4G4esV+pe+N56lFml41aZlCp
0OnqKVmHMq0qb7BsPlaB3aRcJBNDlZhc3l5ZZ1VWgb3UBGwOOLULft8lvdOKpPN7I9KsVtOxMY61
oPQSQpJ2iHwF3VsmxiLDKquS7+uuQNf9fzGuGtJh/V+KcTpG9xTC/nMx7ibtodSJREv6Z0Hu9+f+
KZ/h/kNTTfQujHc7DZvCz28XDk9DWcMURR/EMf6pm0EpTlUNx7Et/rqne5QDf5fiDPUfGnYcmoci
KDY2ZI3/L6U4HemOf63GUWeyPE+cmU1F0FQtLvZP3YzUSVsrb0C0F1ONkeg8vI6mfeuVBKVmBWOO
YmCA38tGzJy7xyytTjGJZN8aEiBTug5jBn7Jzlnv887ANdLb7rxoqIGvN994r2Esa+OvhRI+4/gG
HrbMgUjF89tUY2ffr81d4aDJCEpq2/dVpopAe8XjZnU6nG2U6dbIXlSyO7mOK9q29G6gdoAy54SJ
72C8Ieu6gZWNL+ZcFhfrHg8sBM+a/rVs4xk8NuqDazYSzUPbGH/ECci3wTU/29VCIg+pNcxSE1wJ
gd/glb0dy2k4LNSLMCHqEpSdYMTaWu3dZfm0+JtSVfsMTyJPiYrbXLHy+8XqR2aBU3+AT42wVaGu
Z62Mfyid5p3NcjAeh8FIqeVEXxMjS2893DBuHdQkgkFTU6Qeo/WaOeACOzo0aunlySwNMw0rQHNh
B1s07AGaMVOJ1SOW02PQpQ4nR4YqtIwEHAf8jXQthhs9x1HQQy4JNssN+XKoQzlGDlE635NjRdXE
UQjX8vyzq35fpvo0JdX0q2NiuvXR1xksgY/WxOIrWjQe1oyYs52DNk23/VwjxZouLtbEyBdWkQv8
Q1sfNfR70ULv+KIaz2e6L+SuJ6JPa7q487zcbw43tDGS9VAvgHE35hnWphRXT2uBjvHFhqvgSlt3
3wzwQ/JoFEZvrXrzLkv6CWI/iEqT8lqDVIrKF2ZlS9CnIkc6R2kfrEKQwGiwt167/EyyoDu4BhcJ
rem8FnZycdyYLB5mYgBPMnzRaVRh0CabXpigfazKvfI4ue3vVuWOSHidLZieyTVF+KCVwhGty4St
27/9Dfl9jdwjFzfhstZit/bxd+VpmNKWbRufWwOfto+z+DgVi6cal2483j62fRz38WflNrnKMKqF
rvCRk5/42CFX40zY1cnFP87v/Ujs6iygUIwyOYzgjwP/WJQHyj+DYgqsWKvxFx0FUyEscpVNryHH
AZd38O15Va9gnybKhnjsyWIIbNd8b8TLY1VebWnP91ejrCbakcLXz1ZawsPC7IL/Ye88thxXsiz7
K/0DqAVlEFOSoHCSLiM8InyCFdKgtf762gbPfIyKfp3ZOa+BcwGggpMgYHbvOfsAtUkv02gbeys8
uPX4ZX3OurX3yDS0PBPal7TvxNh+avSMmZdpYmCzkro9zsMl0uprPJVMUH0OJUPFDobdqF3WJSvK
vWAJ9WbTmVN3zlwadv64nJrEZP5YEyybQk7TjaOzxiB65Gtq6sYHuXGxt4U0rQoNcPZJuDophOou
s0NC67YDojVtPhcaGkSSl+R+qEhmlNKxL+tSp4If23l+9oeN31p8wSqqcTETcZGFNmxDnc/wts2N
+sDqdUrP6hHgxL83fuTtstQ6ErXonCsVDhmNjA+MCFGprT73ZYqscpdUXnOJLAiDdPwTOOQVRfzt
ogIp10etN7qTGe+rOLeJEx7Tz6Zj4VBNsq8jRpSDlfspxbGZrEtXYQ58gT6PP0zTDD+BpxqSORpR
manKzLQo0AIrNapr7qavRdU5h6Ye8z0GXyZ6ZW4Geg+lnqzb6eLSLrjMCVYTQrw/5Cqjs1Q3E4VR
CK5wG4R6hNk8jsNinXPO9HejiO6jx3gkCVQLOwOnWilOU1yeIiwFl0TdDFNi3UGD3OrUooPM0vB4
MkUvXAWCiJsU1X5aXq3izbF0UklDYj5QLzQtuuNRpT5qM/Gluso2RYiWnjAZ3TGk/cd2aLf1Rrc9
clDVwxJ15K9L32r7Dt0NuanZadS8aB9LqgoWMPQLnhyQnWllPhQ26BKkwpjAvGZvxCQkDSqkNfTZ
E7mg0wJ6XIjuZYC6i5jdvoAPNU5zPuKg6ZxqJ/wUz3CFgMvSpDhUIC3WA6uxtGlPC4axtQqRpcGS
X5eWOmdrE8O6rtoaNuPZxhHMCDrHj0cW8uiWCijJ7AeIJPR2+ZTJ/LFRKbalyrMtCZLbwABXyBvS
bnuVezupBNxeZeG6hOKWFum4scrJVWpXCMXG8d2/sLpYbuYSW4lD5pDyk2xGpCQjEU/1qlm8NczW
pfeNawNtXV+fmKyqknX9j4evqyZfzx6W3MP61q6JqRlUPpblPxpy6/u99+bWxSLPPrZkNezL256s
77c+ZlktOBTNq610IHz+thO/Pb4pIJ6DXQICo6sBuaYG5OuNp/SAt9VUSQf/2Lbe2w82+Q02ckvv
YCLDpwpPBmOB/tPq60Cbsykow4QfnPOtxvePbaXe6ZAAHEUEUGiAXkECUoULSJbPAnoAuZkZtTaA
AkKhBRgImrspsQ+2aQyI3VPcMxO2uYHyi9YpJTXA/H2bZTPx68Yn5L0nhxJ8DNHAVmiDlQUh3Op5
cIojmYPPaI1QPyogApigB60KDAVKINyJ6iU0WPSKOKekMwaOBAVme5gdOmRHJ6w4EItCaiTUGV0q
dwYQf4VnWBSoIYPYoNuDs2s7Xr6E5uAorANNsc+jAj2QQwZW3w3yJtevrgkxoO7aD4aNOyf8FClY
BNfl7ugogATq2wmIgncPtGWfKshElGtveFwHyLjC38rJO9YKSdEK4BSlwlR4CljRQ67QFcJC1x1g
FqXyveonDSjXphha/1Ryu/UVBENgNU4VFkNXgAyCf08rC8KMMX2YtRNuLZmYDCStUyQwhdq6PgWG
wm7Ar0TAo1Ac8JRgmLTjp8xgBBZmgv6r5T5pfA9NDMojVFAPrHYkcogWjRMwgJ0G+6OCAZLCAull
BJXV+oEKNCIL/cVR0BBpV9dZYURMeCLghkI4MCBGYlgj6ez76Ozz5lQ1abaLFZIE/dOHSkFKpgWA
Q7eAfFkGeY70BpQJhydjMedxFn1+KdLmrXh1V/gJFJRR4VByuCh4gagvTu630dXpGU3VLu2a+FAh
vrf8dtl4CrBiKtSKBIrmKviKRxnJ1JNo519db3ys3IpUUXw7kHpN/Np0PMe0Au0M0sXrPi0QXiJI
L65CvsC72eoxlmgfGgyfmHWFhTFt9LOhcDEdh2OnADKjQsnQd6QzCl0mExXiFb35GLX7yIdn15W/
XLuhkIlB+AwPbByLr6UC1rSQaxpYJhHeioufkIOi4DYFlBtf4W4s8GVdQXfGjwfk+Q25svGAo8NZ
cIRbbxOQ+CfCCojaTZtrPHIseU54dH2DnpDC7XiV/tBow0ve37kDBXDauwyfFaJHKFiPQ1jCbvQ/
+gQrBLU90cdBtgzuhuIWrB9Ai/RhBGajKMm1HaB4uUvldElHVxW+/UMENQgaHR0Y+dGoXXpgDT+p
UB6HBgNsj/wtUughsnK2AhaRnIt6h0i4MbsMwkL54CpskRiOrcIYITFFCKnQRj2MIyMNeitklJ3Z
eEv1Iwzn+dUX3UfHir9OCpME6lfucse0iM29r1GbbrSO04rAnAqHLpKElcO4V2SSQNf8j1NLpnna
dtCp0L7Jpk4P1SZ1FJ9iKZoto7ADYCYwPgrv1CrQU5I+OAr8VCsEVLzCoKBCTfYAXy2mLQMILFTg
qBGC1KhQUh5MqUjBpfqJbA5oU6gwUUZkXbQzRpz1zuQDpVJ4qgJOVaiAVfnMfgNmt7aizmOCa5Qw
Ehy1kOmryFwtMBX8ykTcRlmMz6eHjDVbILJ8BcvSFTYrVgAtwl+vaoiTwVxzRJYdKLB2+D9a5y6G
QF5KmW0nheTqYXMtYhdD6moUsstQ8K4OileocF4lXK9KAb4izfG2wyx0HGEuxXA4YBoj+UKBwaav
nqSKTgSRfxScQ7TEjBlI+RFDXobyhVndVTBjYQ79MkM3PMYuqSSzhIZmKy5Z0dMpHbqMSTgfLeSy
QjHMZkUz0/g2EsU3s+LqhxSXpPvmWdTO7MlJdwVANGas08YdYKQVipbmRXDTGNqFx0Wx1GzQHNvE
Gq4A6rYmfqkdJlJetdWtq0Gd0fCd4QTJnU5rOj5Hi/ulWMltiuGWqzNeu7qJ0S4aivSWgXzzGD8t
EgZcoWhwJCHmnNizbYjoORCEo+8Hzf4h6aFDHXxpVVVbPpI5H55D3ME0GuxfESWMjdlBorMwV4+g
6ThTIez1v1gg6xrFrqO5/mZq0OzAKTBBjjg1118avD0bu+t+gfzFDcEHDTpnMHeRmo5GgPIiRczD
NIknCIYeg4dHS1H1YvB6ocEVEHw9liRs3DUwjuNIAkdJuAWYzyfpaycLWJ+tqH0z+L5Scfz6mYyd
vAUNaBT6PUfBxfLyBx34XwEEUOrPtPqvOj12EHEaRUEJMLAAHFgCEJSABEeAgosDJcUH/A284RV+
jHMoFH1wKJ4rdKC1ohIWAoRLFbeYdj2IJ4ZNbEZIy71w3ggMwHsECDlRnEM/+g7WGECXIiD6dXwO
FRNRb6EjDiiHFSyxdx7bFpuhZmFvSjx3Y89GtX+svNIKvNp5KTzaagU/Py1SJEaQjBloxlExGtGN
fHcUtdHWfnpAHHtFc5wU13FhNuRM4mDVNJ/F8LlJGFh48+OoiJATaMii5/DSUvAueSQZIqMr7ipM
huDqFFdyNiFMAmr+OYKcBHoGR0FRKDGPpMGSKE1FeM4UqRKtEF8i7EpfUSy5MNLPU2TLCsRll4No
LR2QDGUSfXFj8dUq4nADH5nsQNTYESAjMDBVvvyIFlTHJOT0+x6o5qLommWkEemxPJQl32skDbof
kDhjkJydYnPmHpROmq4d0E5q71sDiKcDzLNJoOjA9qywPYL67LCh7kSHIzsc0FQnzf3gJfGJ3AkA
4antUjSel/shBGilp+VbQY2G1IjnGcAoIep0xDu6GjB6wPk1gkqcpGWWzzQYGHKZilVqr9RScFXw
35j7LsKv98DokKfIgw3stBjF1fKhn2aKg+oDRK0VGdVHnuCDSm0VM9VX9NSmXT4hfIWnCqrQmnQg
fl3lP8we8IZMWOfBTY+xlTpbe/RDeKj+cpgG9Bct2FYffOs8/hKK5jopruuoCK9QxZMgB/ra9xIK
VWO/EDH7ClrQOngRU/ikvxpZaZ2ldScs4sXf0pTocd/BJRrTbWAMejansThjlM4RDdSfyTjODjlY
Wq0rfxJDwvjLobdaRbGxjVqyUolSLPdZeE/q9/gw55Q6ND/cOgT0PMaRh0nAO9mV5x09CcgxVKRc
BrzdpXkCBKbv4hiWLtjU5bEHr9spzq6riLulYu/WQHiPll6+VcSHLJl10sbkMSb0iaRuoG15o6bs
Lqw3RfXNFd+X62TI+Do8mq4tH0YLYlY1bNu8cV7i3v5lYtPaTDE+QlMByjgVwx2CSHdhXFemxreI
QROw1jSo3Ebsk9pFCcGkdL+J7Wm59iCKa379dzHQYrxCQTQnuB7BGaeKa5yaEI77pWU8bV0MhAkQ
79FgLM0UFIqLDKgKV7n8WIB4wHaFj7RRFGUXnLIm5pcO3R9XWkjLAuQyxXBoNu2W2BI7Nb/TVNR2
wlzISbPM13GmX0XM385oLCCP+kNm2MRsQSoyo/7sJz0XRU1eO1ndD+1AHIpGn8+GZBbg4L/g2T7i
8gILtvi7eUJkM5ZzvxEpLtWhfhyITNF9Owe4ZHK5mjqCIi6ECw/0g7C3tdMS5KbBp29qYktaA1kj
uc/kZfL4TPxpQ6n0Uxu2gdGN6qtghhMK595tqQSOVfLg5LpLFbiFKSUehQ0rMe+uBkFQ1Mf7K5+T
TXPrwYxsc+/AtZinVoBSbF8rf3xOK/u1tnpGvIQq7Qotfc6MHotvNYsgC4xYRUS9AdxEhweuYJcm
9aF0/JDSxmGexuc4Cb1jpUUEddXuecGWvttUdp7ctd5hTs092vri1LvmuMc21G+cRqBDHpL7vi/u
M3hSgTpbVNXMbM4KrWNLlT/ajwPUKFkDxBrzKKgs836CF7gZIlAjNhhScqzMHxWNyDOToI0dUvyv
kNb5wCnBwxD8wMu5UXXWCEo85iEsIvjHrwO1609O1GEvVHJh8HMFpfUf8Mb6Op13lpTQeLz0OTYr
aGCNS1oMFwdI2j/zqh8vteyhEcHQSBDJ6G4uAo8GahA2WUyAR0F03VTkeF/j45RzUXQSAK6aKmF1
R486OQjsjKY3Y2I7t+Ewk4EQ9FN5DFulLubUQeYYEYURUl87fJCufU0Tb9hzJItTOI0fzGR4bLzW
24aKSpz52gcXoBUwUwJH0vZUSlRDC0DgCdNnkh+BDZy9EuXkYIc5l1bzsmSOC2qAoKy5baAtjiZ4
H5sSqcSZfmBaebI7+YuWNDFyBdF5DZZJq+gdINwMN+zFv6t7pBS2wzl44FpILkkKgtnvSD0jeyxp
WxOXJJMegJvGOR+aE70G2hQ6PlLpoo7p+n09Jx8Mxyq4hHfPkwsZXQ4jltfeoRZHEjf8uv3gesWu
JR4Q3//d0LdwquKZQXDhkdnEAWWQaOGaiF+kL+bAjW2AHmPFJbBK6u0swu3gExjVc7WsFfcNitFP
FzDYuRrllxj4Aq1ULnZ2so968dZlJeePbGCKAWs0dt2vsyTpDYkx42B3PPbNfO9Tb97KNrHB1CKp
wy0DRMdlamPBNFzGIwgZgk4KCHq9m2GR0s294NRf6fkXSe7JGULDK7kJPZ8xXX7Th/dl9Uye9YLE
bNrk6IGJKDCWE+M3mkc6wUJL/WbRbzfa1yYj2dvu2/K6xNrMV/Q5nSNms40GHFQwyJ6sS2tgpgdP
61YYUfLafdYyQehsJO66YqooA86E96b2T3+Rr8iRQaJGKFD4DUE3s8avZdXm+0hPXpf6HpSfvMKh
LEkOSev9wtg8KJrXAtE81xMKOa4GiYLQO5Gp+KmpICAsT7xdvejhYRjzD5YMe7joDEtNvfjUWtSA
lwmmb7r8YCq4CBNtN02jas6eIr4xatwJ1/lHa2QI3enUIKYp2vS+82TXya90sh+GfPjQaKMbuA4t
D6OrcDyrgGFfDgHywnDKDxpQXeqqTEgXC7qVPccfMmZmJ8P2n/sFP6s7HWLPvDZ6mBzo/8ER0pmr
xq8UjfI9zclXqqJEYtvdc6d+pNQjdzPzxW2R2XdjJ+Pz6G7Sb8vQqEMN+ZMxAsXDJOvv4yzbEhoV
b/vIPkzacvQspO8d0Nc9mXR5oNyNB90d92NivyJzBfQsUPs40fJrGS2YjprND9/Tt/X3UCpwyfji
DeOml9MPAfL/EM3aHWqGz+Ek+6AoycKMLJQAbej/ynuCrapavC1WZhy5bBaMb3Cx0Dx54LDognyG
dIW6ocLPLCOSNbk6ejOZOTRmoRZ8ywgYAub2wRp0PLhhO216yARNmz7puv1hzCYOr5bQ5iVzP9Vm
ShPSLmZiAQJXl8yBl2+GXWLZrRtQ+b7BiI2pomxsgkbwWRNrm1zmqN+4xsRMZywfKg4RftfIHzNC
XageZ58beAhBVBkklRk2LFET9hA1Fm0LcMg/5j1pV3oeYjeeT1bjMrRGoiXtH0JzwcL3cBJMsSnT
6WuBahmxr4cJzdq6SddeKU/uNNnij8hfhvZbUkfjubast5yot2qi9wrLN9pYegufc/rBGDN5cR26
jaIfzgv0t35oqAJWPpNyMueQCKVCMGmLibkDUkYPOBta1RUlonHZIC9CN+oyIq/blspL8Wj6NJ4j
W5t3EaAGohwg33mDd+9bpXEUCf8+mpkfqSTB0miyHx1ElmNU9+HOFQ5Nxj6kccXwEtmkBpxdU/Z9
Tmg7rdOoS8pi1yxlvk8XedWduTmVCO416C6HypNAgpCoJwixiS+NTxqYPy+2Y2DeMYdGPX+c4Txt
6dfDBG+8UxfjJreHZOfnKGXG0qsPUc8eE0+KjriA4WZr1zYhLUtv8gc7aS9zQfEQ4Ut5cCkd31kD
1RckKWWoUIaFoP/gNPcxw1eR0R7vNRtJ8fioYRQ48ouhatClT35P5OE4Nk3Qj10PnUTb14kxqtzQ
7lAa/mOX6V8cQdIxuO894mr/Yjkfs9ifNxk4SLzyGOALvd9xfjrkevGVmdV10U/monkPY+3fT3MV
UhbU3rqKWthApeAwe4gAray9ak5EbI6PY3EWDg7LSMczUNwPxY94rmLsAyez5brZWrgLht7kcmJ/
j52eqODyxcoex35WUnWN8Wwou6AiJyHQCjuEajsXW40qg6Y945gfW5t5qIFCT6T5jiIQdXP9ETRI
dCg0v+CAGhnUZ9Y1tp0PLoo94XX9oZkzvO/DQhZlnOnHHp6BP12ckHLn0OO3typkyN58Fkk2b6rJ
HU5xNl1Nry52lU3pUcTlVsd4zAySIfoEEz0unpbU/EpvCozKycSstc8bxLxGiiKqHgnbifVvTeTL
Z87Nv9wopIhCLF2QJOawz5goBY1xitGgPcY5OAGDCKxOIl7v5V0bYm8zlrQ54hV7pPPf0sUhZzZJ
DEYNoUMhJ6NQPdR4FmXhX/Vp+BRhRAqWLuUDBrMYDB341bqLXhmJWDuTg9rU9W1UZ/FpaSmpztpb
6Lb7sLWHz+7sHPD1jI9xC+XGdpCqE32IxnaQeIQbtz+UHjFFoyYpIwyyP3AVp/zZTl9djgQaEsdO
jwaOjxa9g53JrWNehAX3Qs7lx17J5VZn8SqtE2s4+219XWr+ch+/a/DUU7zVU3RbX5duz1tfNqaL
vV1ErPNTwAtYmAP2Y1ys2V7zzJf1Ie8v8/6uf/uSnrI1knRt7t4ftL4PV0Oa0Lc3f3+mmxTnrhwT
RmmImKMwPA6pR7Le+ka3/Xt/nYKcOh2a9v63l20aQBU1GN0/X3ldf3/g+p+0q2ExHIL1pSNKT3A9
1afy/sRVo6j+4/WDW7dFKxAEy+Z2Xb19orowikMMQSVutI/hICg2+NQq46R6y0xo+ZHulDvENWAW
+wGkXKYxcxm4Yk5kzqCo4aJrGijUBibFjJmf7h3L0XfeZJJxYCUHyAPGTqKCY8TWf8w4wyWdubMN
+Z0pv9xEZVJvuMSOQeLMnOYRyY0+7Xuzw6tBSMY0I410iuKjD49lttCziOQ5G76Rd64jMMlR+PXp
vU6CziafEQXOINEhxV2MYj4PdfJdtTCaWVNjhepaWcvXtEVXjWH+QqbOwUdLsmGI4Yq9Vmj3Vg4u
ABIe16cE5n07dFg1uJ6MefioW5xQExeFgCVijvqRFLYFmBE/WJAbD2SFUnMlKHtBdo+B/q6pI5hZ
Fl4DeGo9vfhNkUXXKYZh5jg5je7cPGPZ+7Y0fLwlLS6rcgOpg/n1rRZDBL4R4iWynctBi8d+OnFh
O2oqD035giJn/mpRy5tH7TM6HQTQ5nRBmgPnCFnS4OnkR8fNoUph6EaRtRft/AVZDjOHbh96rUTg
leztqQ2DeGxomdvVa545PwCCT7uhnn+Mbt4xQbQ5cVtELyeSa6DRE9o9LJ8jaX4oM4a3FWeyHfrK
FBdBj6B2mZZogxjSNHV8hVosjmTzhkFhkCeKxbxm4LdU6I68Q61XvF56DsPY2DWEUWxtnObbvuNs
OmRMN3pCn07dqDTkWv+5HvE2uHb6YQwZVxCfs6XZ82WBB0ohDeK53nwDHt9n32YuaoGGxGPfFci9
Y2e8uI25i23xUlPirKdG7k2XrjwpH/ecxgBfIV4QnaZtk1yw87WPBSt8qloE50jgymBqndeRUMzJ
w3RQEHyy72DrhVwQFkLnNn5PIMviv7YLbra0+5pP8SMKWvD0Uf9Fn3onINbVRstDNPiqeXIqt/03
wAuF6fgdr0Ef1zEFAAlF93BQnPwBvIhCm+iWnuLUPNN0yQfNvyOB19yCaH3MdNQdsR1+QI1tBVqO
nl7rIkTDkqpw3pcGbNJT25gHeih4kaTsz0au+U82fK0pcvMHYMRB6bYvnArkv9lxQ8EtfiN1rDvu
6BwOlicsTJB/7PgSQ2ybqdGeaASnJ80RyDUo58E0o3PWJx2lwYR0bILNH0QSxXezBb3oN+nm39BC
AJn8X/tA/YPwLyWF9Bjlcf9vbJK4jhNnivL4hFhjfqgy85QaSXRi5Eeu8uJq5F+N3j5kdqDVDBl6
/c55WKKi+vKv92NloPzxWSAVhWFsmEBBHEepNn/bj7ScZ7tJXYnxK5zh+RFL3Xe053VOgmObfB4W
WR7KzPlgeLK+eqkxHWOKLUMFhC5stevgd/WFAT2EE2+8km4Zcb3KuKIbIEBtyWkaRahxDV15Dm0B
antsrxX8w23l0g9vNHrSRQaatIyNr443DMeprLFMlu5lvYH+5166bPn8r//tvzl2CZizbMN1DU/3
XFd9Pb/9270OXLEbInlyDDOHyFqVQaIwx4YkYl2Y28hecDvW2DRmotiFWZ3yqaC/ny0M26dLkcvh
mOujfTREPpxCOyKMVpK421TQx7Ilgpdrji9Q+K39uuf/yyr6N/Jozi//Mlhw9xOB2Nfm5+/S6Pfn
/EMZ7SJ1hgFExZd5hOUjhftLGc1dLmME4Tm+YXPHb/po/784r4Ez5VhRyjr1M/6nPtr7LxuhtdB5
PZNJvm79J/poAg7/PCHowjHocuuGR1Sh7vxB5EkTJp3G4teM3SjweTDRmOvUe8/xlAotvIvpUQaS
UscGJbQyMGuDE5B4UxyNAeAjVSAwPG2dbJCYyG2iwcZOKDsikCmxtrg1Mwgcx3vdjZjDtJ08D0UU
6DgdyNylsTiWZnemxL8lI+VC9Unba/LNcwgN70RHZoTj9Gd6zTRntU7fGXX0VSes4tC6zv0o5vwU
k0seMy0+w/YvIt1WtXmJDqT8SXNnOditIJ+Tf3GbDujiCiyXk7gvK/4tde7oszcb2csutPvDNNUd
jXs60H7kvs4Wjss0Cu89q9ECvBpMT0wCMohtBrYf6iCBxCGkQfpSJtlZR+4FKV90jJ+i5ezMJDov
4NvRnl8bQ4TB7DEmyKeT1+uQUvSu3ttt+mhK+eaEmfHixehrU+8SgkZQnhRjq88f+hIrrgbvkipi
U6MDXeqtnYDVpBKSkATAkEBvN15BNMliipdxNKtggkTwEkr3C5qEJrtajVOdxo5BW2MbP5fCHRnT
VfckVHG2n/3tRNwHk6EZMEEbv/VACqRmktzNMLHMaRMQpdoFNCJzn3NznmNXdGC5OPqvdMR3ZlXU
a5uke6kkIm7H4Lvfo+p8zU0JtVxp2cWCyMZxtoMnKaak0aYIcxr2kfnUDOaTSHv0DH6KMqWPhk1M
q3//gFzpHoLzuNNl+ovw+l3m3i2DbiHVQO1H4PcmZx4bhgVQvtapt23DJLVCcM1E+4dRCiiTYCxR
czvVViT5Y8QbgebHLOp21051b3oTSylX99lyL+FASy1EtBlNxcsQd4TAw0zF5txtJxoetAgLeqsq
j92TT6aXX8o5vwjmsVX+WNXp3cSsg8xvmqxJwpeSzvLNd8LTXDn3lcbgGNeBZT2lc/pWiwEXQVmS
MJ4HVJ6z13QIt7SxcmycCMmjXZjqCkysHXsd/1gMhLCiPt/XD5OFcAhWFNlx/OdDT1SkAFPa9j3D
aoxPORK3jVbTiSTAm6o7KkWJXC2fUFv0ZbUdOtRBOb/xTTVMx3IcseDX7rGvGp/i7DidBp2QhbwE
LTpZxYGhKfSoGnRYhQkJueQHx1BlkK6rN5Ge/0q8Z7+Lzi1qtoAe/kNoa1iGUc308Lavs/fSN+34
4DT5JddhKy/Vi6PN0PjDbO8Tc1kYTfRqVejxxvgX3oswz4tTNopj6C3exhNd/dAyhU7mF5I+WnhR
RhfYqYeD/OpmZBKQ2rUFNhgfuoxpp+4D9GrzhNJFyoTCSpGRUahh/2t/50BRalNONWkzxKfqW0Oe
6KO4t7IIoLcF54GTzr5S5zYNQDxEbJnsQuPTPE7lXurDcx4TDG16wNtdYI39jPO3u4OUvYVD0exC
B5ujrY1tMDr1Uz1n04W0QErdhEBs6m6WQWQVTVDElX3IS6kKh5ydhuzZq337mDNLR7hCySG1MCv2
3bK3I/3BHxZ/r+ZgdV9uwzh6KaN6CaDGvhBjwZSiy38RvUnw3iILElOM7258p+WLcTe+hIjpBkJN
dKqx+O6lbzy6tZEhMB/vh/nJtLAJAIzeWFbkbKs83Hmh/j2JcbvlpnhdzOIFzQfjCWJwmWWGzpms
EPecTINxIiU8GLxc7uF49xtsL/2ZgkC+H9kBbFrNOe7N5myOCSQybfkxpBMgEFz58/SaGMLj3IDG
ZhDewZJdR0hI/OROLRBZg3yZMvS4briNczZNIU9VL3duDhiVEz+dyv6sG7BoyqwgWkHXccuX8dmO
GbynYeLj0qnTC8oj1AQzjAf4rGU6ohn0xomTDufR2Y+XHUzXZlsoAHhutb9M2F+bKlw0xKa1do6z
VpAAYD5qhRDnYohpRDM7ho9W5+cowzoCvp95g+Mmx2Jc7rvEKI5ag7Z6mnXylXLAuku+G+knbqLa
R99fWJ/8HvwKA2D/PA81zlvfuRKeJggNmek8N+i64w4N1roXjdqVdalefkVu4iJkYkuOPvTIgfa+
l0WUTue0V2hdGl8LzGnI13T53xfr2Dl53avwy+VOOtaHUrfMndZHx9lwzD2l8qfJwmmYje+tTcdt
LZwYNDkL06DTqc0t4gJkV+Uy/MpB+OzLmW6QyTA8Y2voZIghIIU1pE9SG7IfZWHDsfGX6wp7lSBp
TgZ1rp5OAZLJ5VpP9D3+dwD6/+XPswyL0d//2593/3P8P9efU/y9/H0Mar4/7S9eJmnUuu0IssYZ
ODLY/GsQaui+QmkyFdOROrqmw13/dOm56km4uHkWQE2PCOu/RqHGf1mmbziMjn2amob9H7n0PP9P
LqTvUxcjW9sWwnAgQ/4xCoW6m+E5KJJLW5PbibAYRU3VL4eUk2riIVB6J+tFuHT1rYOfhJQifpMa
pIQobuugjsR3O4+0wBKXcgRL15Lt/H6j1Ht3IcGVlAPmt1wRwiyFfPFXV/u6WHj+ANdIbe1Xl7ta
WldTN6xRXaHfWVV6K6KusurHOu/H/eroXW9oX9FRWhcrmq+nOP9x8/Ku/l73fzp9UWDLYDY0hdXG
t70IaNur17c0PMp662K38Guj4DPv3su8f9U7b6vrkg9bn7PtclwBlKsne4VS3m4EfK9DrwbJCp01
tWC71psVGDlqQtsvcXtZN1UhIiFUhDS114wURuvI2N8BkkNZotlom/1voMT3RZdZ5ymdnt8dvCts
+ObtXVeJ3Sbfh2CMRvMIaJNx0W2W1h12MxF4E262cpdF5AQJ0s+WavjR5fOjhiSXnHJUn62PlSPq
H5pEl3sSBQ4exvGNq6UQTvu4O2TT8IGsxIMRNvrR8HIGC1Q1q6i5H41UYLasA71K5COJZOpqtaDy
Pttqqc8pMwyG8TVMU8IDNVRdoz3srTSFGII1JSBHi96ESehgW56kQket3w1e6Y/Zgu9xuRam/bp+
fzACINi0ttd0j3Y5OjsDDQz1VuQ6iChnwpJ152dXFm3ghDHQAR0e2rqEGfMfS7dtVjXiAL2tr4+5
rd6et27TfdTTmxrIIAF+1fH2uH/zMn/evb4soU80a9bF9/tT9Eq4Om7vKdadu63f3u8/39ZUeMLJ
+iDbVX0q602uoAy31ds2hIrLQRP+vnT369bbx/L+EdzW/7h7XZ2KRIWiIcdeV0GRV4emDRX7Cqar
+n2tN8Vfq+k7/PWv9fXupkhS6P9q4/rI9wfdnmnHy2Hu3AieNyPmv3vZP7bd3r6aVVjNH3evq7fH
3Pau6GCwQN7rdutD1jv+7nG319MkCTFN6hNi+89/9vbU27bb/3bblrbmA4OymSNcAXFxbn8sMSXs
IwVY0BT2o2rLRg96xfRoTI3hwp+LpsKEgNR/SHpmLaZTt3qgGwhF0bvJ7foat1f7Y3V9rdRVSUrr
PT4/NiiR6s3xW9nElFJPV2/9d89bt70/eX3MuiPvr3Bbvz37j20lE6lT2ujlaUSdxuDszQ7GHHFH
51AtienrEFyu1uPMgTP756KYYbRnmTqN/nlX1R9zaI8rtI7pKSeLuYA1x9SPeYvqZ6EqpKm1XhJ+
e5BcH7retwLubg9dV3sHL+kMsoPCS32XqZtbhlW7AiEMrQHSNLdP6x3r49YlsUIjbuvrk2+rt5cZ
FeJ1XY1QeWz8gljmRX06eVEPd+vSeiNKf9iSzYfG+3ZHhyowhja2WROYOEMDV//r5u+2dSnnXfBu
K8txzQz6jeqoPqd0DXla75FUiisbvN6E/oqes2P3ZAV42EWKmKiB//ng9+etW7X1sO4W5OFmFh0J
LB3v1pt+CNn7ShL4rCAVjkIgrzexsrqtS+sdxsoHrspPegMtUtei9m69MYllBDGZADEVmDcm9VFZ
LaCsqiVWRepgWCePrp9tYJJ18eShDeH0d2NmrkvrNuB/3/RiQq8fm8vd5IbL3aBuCsH/i2fr1MoK
LKui1a9LRP8gyyur09x74m5UN8bUzWQ7O3fM5EcdjbXZ7KW9PDchPBA6Odp/s3deW65qWbb9IrKx
cAvqUT6kkMKbHS+02ObgvVvw9dUhzj0RZ2dWZt33eqFJAiEJ4dacY/SxXv7z5f8d5z859Wcc6/Ii
SXs8tOeLYHqa0oARLJEnBIwSkLrGcwz1adkSy4bxLfdgiVzu/Um3jl7noT+aH4U2OJ3l0ehQcEo6
WqVUAEYyS+bqojERSLRaQqSWpDecKBgnLD2GgYnf2VDNxlbWNDywoUBwmuhU6jlCy7ZrcyL7K6b4
h556lYR6O8eRFaQBRN4xzTptG7naQGdLggoA2OMqbeYSwBmylru3jySzxYvx+eIyf5mzTGh9cp9X
GqmxNgvlgwWfn3/O/7LQEuC2PE9TzSE7vj1/fA6qn37j+cDOJs18cAW2YaW1E4BqyelkoXsuE4UZ
0y8H8yAyIA24AJZ8vWWyZNgtjxozpoW8PF/e9LlM+0FgWdb5Vzrf5zK1U1krA6UUGa1glZbJ1EWc
U5eH7GWoRT/jvn6fPzr49aA3x5vfllkW/F+8tizy8SnLWyA5/Aw8cIzLs8/J50/t1QCXesy89fIj
l631+XN/e7r80IT8r+muna8Kn5NPVtXyWjBfQRZqlQA+btbKYYedLy3FcjX7fN/yiPQhrmuf7/mc
/bHaCPHE4bcXZTNv1d8+dlnmf3zNwdGLhMjcOTqVO6NmT18mRGeyqt8fLs9zTfy50O+zG3uOdvyf
539Z6e+Lfnn+8fDLupWhOOo0ZLvLqv9p/rLoFBUFRNmfXz7jXz/815/0+aWTUTyOXhnvvnyD5eHn
Il9Wscz5/fny4pe3f8z/8nWwSlgNuCWCCY0vk/SvpxmGCQsWyGFZ4vP1zzdIS/chFKZvny/5Vmsc
DTtFFLY8XOZ0KVyl5RH15By+637kzvW4TJbAHfwBZPDGFq2T5eHy4jIbjwmj4c8ll0dhGorNmKJV
jj9nO908WF7mf1mdMUf7GENZ6uvl4TL/45OW53E9PeJrwyjXdZ6gyMP3Wt6+PPqyzs+v9Dmbv/te
I6l2J4ho3Pa18bwcK59HxPLUCnAkgJBYzjZ9jEf+cyk9K5GER9jvuJwS/7Ogr8LlDmiYB8mfExdl
yNrDILOWqrK4FHmiPcYzl3yZIGcgvmV5mE2JTW7rPMv7VXd2dFRez1UmnY8Za749Q0gPAfevp5na
xfGRnON8v+D6Gzd842aHCsJoalu36X6NnfXT50Ke0jVGaBJsbPFABb0+4mV8lQQsnaJmFLtWWG/h
aHnoKjiGE1ZTeCevNRHpz79uGb5/ThZFE9TskAY2lxWty8G5dHSrk4Ab3LlcB7KivHJaiPsVMVaa
3u1BRDyl/BaceifSEmdzZn9k3xF1lm5dB4GORrh8ndx8jl2XUsQyis0U2PLKgQvhDb04/l/B7n9T
sJtxU/+uXrd+T6M/GBpF71/rdR/v+n/lOmH9Q5iukEjPLNO2LZq2f9K0iJT5B8oNaOyeIyw6xNTk
/izXWQb5Nq4B7Eo35Edn+K9ynfEPFDOuBf+Y5rR0PfH/0zQ2fq/W8bWEQfHPkaZuWoZF4/qriqGd
2A2rrlOXfDC9rShg9LYK7gt60H1Qhv1TYSnMOFaEXj+y3Y1WY+kW+KT3kd899H6RPWZ6+oMDBoyJ
FxKcl18wDG9mCJ1t5DeZ7mlHSiZvkeaWe6zL/ZWiZQIr6mlwXXWTx6O68VrX+RA5/FD/Ffwq/oU6
xiY26KtCh6EKtdE5UIgTteUaDq3/rz8M2XkJNrvrL3Bvsv3gYehtrR+TVduHcBajFlLiqs66eJ/X
pMV3XeNe14MSlzK0frV4Ik+e6m8Kp0QqK9IZY6m1BO31zrlOyq0+1N2tjEJrjdsuOQhFmPsCMvFd
n57JEB3Qw90XshOPknPJWhhNv/XjsqcDTvq3o+d/tAX68tpxDex97VbLAbYHPacJswP9lLTQupRs
5B5lVLAl3N0/IfS/9TXNRRDfm09kTbvQtqzwFG5teqBX+ehqD4QomIccxck64AbjP2xT5zeBwbJN
HYRaUN6QMrjGb6VdK5IhAoixvQTT2O76LsRH2VvdNmhl8NgHyBrLaTxqk8WXjbRon5fxG6rSn64V
gB3zKuPU0HxO6Y7e9H1nHtoC0VvugJCp4n2tavuBbLvkXgT1ig1tPHke0M7at1+DtO0Jg3ZoepR9
fgoYpgcWQ9HVgI0xj/ThMSkYVIYOeXs02IgzTIJon2ITWEl4TxdLiXCPe7jecNDBhS3c9Ka3/Y3e
IZTcVDOQfjQG8WgSRpF7060bOtnzGNibXmbDpiUj7pyAG8DqfJRllKyppbQHworuEUSTMhC22bPR
Xiq7q65NvGFLFtznZAE7jmMcrb+cbP7FPi7++eCVlqlL9nKHYxhY/9/3cTmShqSVaXPJ7e8JyLqT
C9iOTRdrhzrs/FXs42HqLds5qx45e8LlyPFzoFPhqUV4cDRy+9K1FmmuWBzMEChAu/GqSn/+99+T
tsPfDkW5aKRoPRicY5jMu9UXpZStq8AqmyC/6IbWHOPEPuc41LZ2OERENTjef/i4uZfxT5/n6Ug4
LBdpHhFgf/88wtrHqarD4rJpNAHuRfyqWrgCGtaPraiFdQGNSaqfOXkPFQfUSsdG6qCHPHk6ApjO
0u/lvTl6wXNr6tmVPpicziR+ENqlbaQ9g24l/Zrw6H0xu1Yab5TnYiIIAywJ8FhE7Of/sP3mL/xF
YaejMDN0wzYsIBTOfDX5+w+S0ozCIM+ii22Zb6hIQMaF7PzKFTWnq6AC95PoWykx2DV9qeG7h0lX
Tx38eKe6jyIj2PR6uAVpQ8t45GzYlOJ2mSSW94ubPHllRhyCAKJg1ukoPdSUtwiE653R1ZzZBb9O
5hOWpM5ir6qGI5iobE3sqTgy9BVHPaqsXQPu8KLTZpnRFPIFRhaF0xAogR9eRIwwFguM221QPgfe
1HAKKBu60IOLMTVRZywyWLU8vF7CUEQ6luZaa7o/2kYPL1oNrNvngrphXCuuXRfHQTkm0yFw0ubk
FzmidavNL/9+u8On/KftLufLo0nKHXIraz7+vuy4utMRDGn7GkqIdesrg168PVBoq18H4AmnsCeS
cKhdaDHh+DMRbvzLzMQG6MDwXiU0terEcm5CDSBPMmg9PH/p38ejpkCJsyxgHmVq488OGThOhitl
OPFbXOA5x18f3iThON5WaUbSkZ1yJsod690Svlx55b1F7M+GGFxvi7ZQkrI63sZlNlxjmes2mHm1
K2KCHgYDI/poVOSvT26PQVCn223r1S63lIVh09lqWj4cgClVWzgX6SWw8X769Tea/sAuzbJ+tuRd
bTTqxW3s9qyL7b/fwMBB/2nXNi2TM4JDZh/WOluaf9/ETu1G8Ctb89xCgFyjcRAnKMnipDdKx64Z
CaSQDqaTecYyUa7va2s6T+JUa9pY7T7fI3ztRzmV4MP+Ws2XRWwZA3RcVv65NqJMEMpLouM+1rvM
9pFlaOsvS04OMus8AijJnoL3fF69NtTZFbHEuy9vXGZ8fOTyBcNMB+NvWc8fr5nLN/j88NFL+DN8
2ekwEcDV/6vf9Ln0n+sVP7PAHY8f32F+x/Loy5edv9zHd1rmfHxoV2Y3GPxF3RNp3Lr6qfhrg/pW
7eKem58vc5bJuGz+5aHFIZtUl5Br/F4QxrclbP5aM/1TJAz4LWTJNt25F5z6ek+Z21gr/V3bQ6cH
/21ioMa1mLbJbmyfRm1mqVoCLJt5HVvTHzgOHUCL0WObhBBY22mDNOJ7memMc7o+BuxBkq9SxIvr
5ZPfyUvcGAl2LoeMgjp/MSJuV3GdnRk5kiolAtwK2YkLPuopkRI4k9NENnwazFSFiJtABhVU3Cag
ML8YxlBAbL8bNC7nAXqvaNbkD043MzsJpWgRQSWSbHjXSneGT0aGq6uHIec02vWsA3cTrqn4F3dn
QMq1ycT4fURks24Gw3khb/TiRD+ruL/0iYzPkald8be1u8Spb0Vv3HSYLrZJjIFDb3OcBU47bmSn
7TMOg03uudHeMIv70ETwH2A44/B9s9I3NwO3ZI8l7swe3oDZEGFtIWKMwTRjePP4VjgMMnSPpQZ6
P0nK6yKpnG0ToStGv/2Kz4F8OPMItesSYCE+ocTMVsBEtq7tdYcaTVaT11icKjwPaZG8Jj7xDA0m
c5Gqn7FdPhhWDe7FMe7joD7jyHZxE2T3UzArYJpyX2ED20Ng13L/0fcw1GFmplk6bPOu/yGV2tSE
9+xbAa8PlbZ5Y1pvSUvFuShNKB/o7EIT6FRTA+1z8r1LdeFU6JwZBTGYY3RV0xCtnFONEPHIFRsV
jUZeVEiiR+wSJ5QQrNhL/r1Y/Yiq9D6TuYbRjbNkQfp4ifc1EJp+RQ8Zso9iB8vdeqDcfY2dYOal
gWcByIJvHQZH0B5EbHN5D6trbHp7Z+z9q66CQ1snOVu6hecJvsxY4fzDRNzF3N3g6DASCckqLaDA
IBMjhSBLFeHTRtNt5VSQH2ViWEYxeVVLzVhlUMZQfKo/5JAcU/Vs2fFPp+h2iOL6rW3F9znpTdeu
LY8FArN1MVTuroLcHRv9d1OG1wTLp2stum+5zq/6RFznVfIAnteFCIV3JAcdM5B0R8iTr4lTm9rP
iiDIm6G01mXY1fxlAAIqp960jPQmvXgITUS4XeHg067Li2Yb3bZAV7aKyJI6y8Db9ZUVHD1fbPs4
xwVc7nU3CjZNQeBKp1vFpo3Simgq4lGwMsfreEp/ElEJkq9saY6066nUg3WZS5u77v7SZS009EG/
DggHLmst3eujc8FUSASKJO3bDYnpQ69JU2nc5bH83msBIsUarlKTPI+dljCyK8dDbpj0Dsd8ayf6
MYOOsrZkykHqBHcW0lsOLaRa/nvmaO3G5GZjB05vx2i9JTuwRCAdjJf+UcbpjTmgaOaEiD2JVIVp
oo/XIHLY2gr8RGMZ66wDdAnd7rHqGQ+KSVxrkgBuJTmUVV4eJu4vVwQQPnGzReXJe8LAHe/whgBx
xUPYGtU39iEkwDkoFjPJSOKgIbWqhokcgsr+prlsP2X3WEVLUBhWAbQHogrpVMm16xT1VqYE9xWd
9WBwhwpZIc8PPaiCtaFV2gaW2q+hAUfLN4RbFckTw6HvVCzXxbylI9uZtparPWsRxiAK/y+9tPYM
xZCtTjNEe9rbUXxWlTus+0DOkRbpJi5CBkp4PE6EKyKjZVQ0xVZ8lwKy6I2xIduHIIvZ9FHj0LUT
s94j2IXrPxOf/dbzdhNYz9nej0sqeQPQiWkXyavjQDBqX0Jw3gpbJ/5gMopqlYDR7drLaN8WlWZc
Kb9p4Js5KDMnQPmhc9dOtN/MkUFjm3mneiwhPWEQH3XcrQqL9N4C6IhmVDvh2+xd45QhgfVa+yEC
ihdwPlyHVOEAZmSkzNbZQ+6n3IG2MC4YFx381M/3wn7rvP7a6OiOJ7n5iHr/Wvr8w1MbXiFBd4mY
ge7cRNODUUE3U62q1kYh1K433znA8G900VPCiXM91g3uVwOLNHfVUzIrgQdshSoJ9hmoJuXpOQlR
wFPqmKe1LJ+rRL9flcX0LffII8flPeNwZ7OT81pX6hJy6oTatO98o9tJWe4qCD/rLkOaCckx2UEm
84lb0faKfHRIvWq8Lag5bPWIeDdTcAdtmg9CS0MKOAVnAEMLNyMsDhhYGnc2WrXJNFDkXuudWr+0
9xQmbmWsHmJMLEUBs6X3f3V58kt0hOEIRMj2NGVrIdSrPitSRUjMVWQNqCXKEJGk6s4VhfmNNdC/
C+i4tHb+4tTE6E7s5AhJ+42DG60J7eoqzK4bj/iVgOhu0/oxRBCzR1+8GrYGOUS3hlMPeeySNzOL
al5imSxPE5JMb3QnVCcfXe52edv8fqht9g834LP7adLuW9LuCd5L5R4IUvwYtYTgzCtqhvGsFT1g
a66nOyvTDdjKUrvBfpmvp3kduXvXZ2n7Hd5ftClsEV4UWSTXKYzBjenV2rc+q7fLuuSU0fzlGn5n
aKogCIgMpy4bilMc5jrhv+m71Mr6p5GJkxM17atGa3XrGlpxTdllOGt6qDae3mVvmhPslkXZ9Bg/
4fQ8xGFPUE4zJFfhNNV3NexXpFPz2vpzDEv9hyHpi6a6rt/oudseXbD0O0Gp5ckvvVd7XlLvknPv
y/B17AjTUXoQXg9da58DrNizH3x8m4IUOI1T/VQSIPDYVd0Dtzwnxah5O/rQ1XpUVnd65xMCOi+m
Wy+mVVrfR5IiAO/l9c0YKHG0G6wRg15Hz9Jwn5clbdBScRYaL13gqm0klXXKtCa4hJtEs/INGSfa
W55hKiWu8qcbRMAjHTN+8Opa2xvjaBxk62hQPgzc9/NvsUIOGT1vviugV+t6csObThbe0UF6s+v1
umUE7z4uG0ik1S2Xq+oltRtzy3EA2yGp6gsZy0TL6Eb9XhQKQBNrLZ0IJk5R2PdlgmsTglZ/yLuo
uk/Nln92XgTyDexA13/X7Aiyi9AsMA1OctK0VNtWbmE/+174sCwadMH9EM9lg0p3Ac7YxSljv7vU
ZkZOvdNZ722KRnzZkDS16UPn/b3wpwZQV1ge4D7q937REzUyf/DQZ+uyw4HSBazDbjJn04mxvG70
CmrXqMY1YoDix2C9aJhM37Gw6JsKmOZ1kRbtxaA6+LFArp1q00q/xxEsBU2r/ete08LLyHcEFmTm
P6CRpvUgvmcOhEjLGorzaA3muS9EiK+aj8jw0LPD6ejB4Ya109lHinyGqJdtqniU311iDJavUndU
V1vpnV0oq2dRYlPJSOHcyMaEI90flqW45bPXLZ91KZRmXi8L6F7svo/a/fJ9HL/R1/kY6ZcktSCd
Nra5GaapIUaPut/yhUIMykXh+ZexFPG1Xklvk7e2+yb5s5YlqEPUaxfazQ0nT/sUjkZMNvrYvjWq
+fjVtjdkawad4iZlOH1qPQlrhDPet5C9cllHUwMOYAOFt4FrZ6dsPjXNg/tvTlSwKBtmavl7gHk0
t0lgukeCFsiMttLwWw5hb/ktPqbSlVE4hyjWIsYGFdqPKPe27Ezja6ys/bIeuB1iVUknubPHujoG
XHN3jqMh5A7yq2U9oaKUEMa1umsMjVhBXEU73KbGC7cHx2WJJGg73DKFdzdV2C3BrtEOK5x1Z8ji
uRDB2laTeo/cxNvY+hidKrsw7u1K/zFoIFI4eHTqAY5/Aw21PuuzTlfOb9CN9Jq6pP2UGqZ/0B0G
Nj5EyTfRnJY3Gnasti11jSPX83Rr6mBsHTd/WmaWEBcooGKrGcBXXFRpk2o1rxUp3v0w6N1jXDfO
lV2lpJ4l0fjuEGDFufC9VXW2g25ZXHmpXj0hJ7ksX193WjLixsw854GvbkQa2atlhX0Pr9CWyUPX
mOYxQuKwXV7Pw5JBZDt8K8eCu5M8bg+Dso3nSVqH5SsCZA5wAYwCgGhk3hJ12n6s0UnciHu91L3D
e2uc+pFz9bJKBxigkXbhq6ta9DtaPe0xt5FUSPbgsspehePGnSIKB3rt37Ujtn9of3T+3Ma7LXOB
z6SpxG3ZROb1BPQfDh6/XZXhFWWe6bnIYcnUQsldrLzpW4lrTdBkvKXNASHNwrWkytoAsmhlD52r
ffv4ViDmUCUXAxRO2zq7Gn2BZUYTTpckkPlTD+7xqvUSxriqS95bBDrzP99NkFmqJrKvwrQASWz4
1IiN4v5j6zRdvq6DsuFc7suLHTYkBc5/YC26p4HC6IMUQ3pUJrl2y49ItZPBhf4N+2+3M82cXUYV
zpNbQ32df6QmCOFadrEuGPybZbcbiad5M+K9boQ/VM+lOxAJsUyWUW9NbglaEsFh7aQgHMANXoHY
fNNEXKLBs6tzEQbcmuRmv3esQp7LxLF3roRdW/U9V9Xu3tPt4iqWZrsadAarwhL7QZ/RK16H9NDr
3Zu4ne7HtrbOhddgcSy9fc4IlkvMd2dMtFsjsqatOYDS65vBghrjjBvaL28SvNsGXZ5gZOcWT4Xr
YboCw5r5lXlUcCbqnDEg+kB5lkRlrwMLWIwX0XibjP5BS603yhiHNHbt584AOWMY2Jk7hyDQUHKM
EkymtmGPxBgaSnXyK0lo1jwJMmPOtfGS+U8jQMwle4X9iYdq7rR3vXGqVRXu3Vmh/vn678stCy8T
c9a4fzydBedBPp2Wty0rWF6HbMVnLA8/X+Q07q0LaVurzkITsWpIAT4mfQCBF+BEr+EjnNxmPLMu
wARAmLdAS59zCTOWBBdAlqinILK0z1H4mtHh4oY4Szf1LM5sOou42nmSdEQ1RiUh92OeDEfhNwPE
Lcg0tQ6b0QVC5LKJdqnzLltcb9osJijqFJE6+rktobkdFwEVb93+RlqAuZcF+hHp4pKC/pmHTu4K
xakDuJCHJB3WdoMOkIT231O5R9x4oEfDFd0YY+cN7TbssnEbVf1rRDLviYiuxCD+r5EgLSy7usmk
eS2Dutkvm4ejrNkaCeTdIiHywsHZvoqr/mn5cVRHy2OGN0gv55IjnqDW+g5MpzjhwfN3uYyeBDzq
VdO0j/DJ1bpJeMOS1/4R3R7DaokEXtzltWVu3nCL7hAGEnYjVGRFkV5iSs0B+HGjgOzQXC9fLDRj
b1OUjOKKNOMvnGINCJIDWLx+BMQDXLzRbkOSnbeF0V+sGPNZx9ASI/RWzMoU1+2aY4nx71gEXHiL
HDaT73T+0U+AaVG9sj/2j4+127M0avncLBLeOlZ2twqt9kr4oGZpGR4m0eXbgFMVLRYgIRNd641j
U3KIo1TDjSe1tdND1e7b+q6z8m6/hL+geFV7o5GktIw1SXG4QFZ0oWmIlB5eiXp4hnS1k0XlknwK
bZ7BotUiK4Fth/JiVszUPeA71ZPOYLtKYElETVqWBeff2Bi3IjSdo6b8H0PT/CSGPFu7XZ3QXjMv
Vp+jSS+cm3Sqgg001+ffdL6LxPdDEgytLt9BGOy3beJMh7w2n9E6Omc/vXbcTt5qRRWeUMFwfxiX
7lXHW8/NAK8pbTySkSuNcTr0+W0so3gTASrb+7I+wEgE9uIbztrok3FvC4zTZi+6Cx7J+Apu/nNr
d9Opjc30lDdWeT+NcJeAMzhnm1SCXWyCnxm70EbQ6BH8Wfh4zTpsZr4icXXEPxgpn6ExlwY8yJq5
R02Q37idvcsrCsQBeBW9JK0UB3RgDf5tUnjx1kzJvbH1dLrXcqqMfE55rDtqtkkYR0cx0uGI7Wpa
pYOAn5ylxjG0vPPYlvgEJgQ+iZxFcF1VpPvGTE6fkRmZMm+9Rkc9VRjXmPnyj3zwL0nh6JnWQ0FQ
ri61H0ESPekewT/cgPlozbtnB9NRkyiaDRREpF79qfqV5OxBrdiNyrgNTTxHkij2MnPjQ0g0kNhW
3PlzXPcRgQcIe3pD1HvAK9dZOxrHz0nhoBGYagMjeFZ898PMI3ke/FeIPX/5EYsMVvUptuayD0Fc
x91xmVBy6o6RfCaSS33ogts2vony1N6lhvpTIJz/9aj3YnQYEh+oxgGYKjWiwhUchtE8MWbdky7V
a5DQE6dac5uJSOdIhESddj7m2BS6KECueT+XaxP/9FHzxv5ow3FuA4hpEE/waWdg/OPCW+mGz80R
mNdjlZLEuUyWp3jUJF6veY5O+dwpBlT38y9ZJhly342fI3NTM5pgmicIs9NtliOUE3poQmgvLkWv
P3o1Z3lcUf3HxEUf+vHI/+sRKwNBXNHLT+J2QM0vBiR3PLKU//XpMkNHlpbFTnlYpMnLZNErJ1X2
FFgGkE+B6mqZZBXnMZ87to+ny2tuAk0uDgGGLWEovomGL4QVvwpdCQPXdJ66gHgFf0IDvqSnJLO4
PIQyv7azCtq9JdXVRMKGFGVJuribliuo4NmGrhulUZdzu6EPlKFpgRrkzhTPVj9RqLH0O7/NoeT4
ZXEaxMwSGDlfBHMPVmtxk6b13ChlWy0Th7v1VaFHpKHNG6LLEoI3U48q5bxXLL8kqTmGfIbrunbI
TbfbqSh51zvix+yemPBRwDKdtW3Laavj6NwU1AxphPi3lNfI4YEiuQ3CQR3tOTMToQuGL2+ABDgR
0hDHWXCVNOS8QSZPV5nkUDNyPfvzOTw/3PZdeoXVOCd2gmQhAuXWWeWRWl8DgzTJhKdW0B7bzsAR
lUpc0qHfPUI9xygyi/CW08Hy6LfXAocdEaoMHVf2i64tvG2J2uAcT1mMARtsVFIk+TW9Qg+CJPEU
WgjBf9IDtZeZ3tLdZTBmFNZjkgM01VXs3ijMtx3D3Hd6MMBQPbgYXgLGNvN9Ikor7bqiJ33uFJj+
qQ543QwOjpySaxMVD7jOZhepsHrzMuMc0WJ9zOxaketOaGzyENqeus+bybvkaAwKUyPB1qMhaIb0
lixa4vAbRbMfo2CERFeOa/hP+cZ3HYMCoedU28YYaNOkfUgt1rCvhV3ss8QJb7MhyVzu3rN2E2YB
JeV4Hq5IEmCFHO4MKrz4FSodcNUw3EkbuqApdP8QYg0Ci5jfZgD9R8cxb31ggVBoad3UBLVJii+v
UImAUVXz2TqGTkCYX3It0IlhjSeMyzEIRoMtS15E6BqbPgu8x7SPf4JTLc/LM2rx3AIWnFRSsDnr
Bifpi8rh5WpSvHWW5mxNS6C+MLLoRVmAF+fXZdnTRTBCceWYSf1cZ/W+KGL73huKb/UYkP6YmNSU
qtY5GBAxUcXbj6Vu1y8Wff6rEqzUpgvy5qUQRFioIKcpNM91E2Cqdkr+S+nluyYLwJinItSu9IJ7
XAmC/kU6/pHbeY/ULMH/gUEhyYpkj409pJSzi7JB3bcX4kCam2ViNmWEeEKBkqtINEKYL95brUY8
kNmPQed3DAy48WjsdLyFiUz913uuWs19NsHGYU5PzjRSIIIVoXEbzI/GCAtjSDrcobZyDh27TcgM
s8a7MK3J9rCdcT1OI/iusW/Z1E21VmlMLHesI3MrJ/8oJ85AKSENV3poG0SmpL/IE9ZXXV6Wz4ho
6W1EDcU2awKUYCI6c13sk9w3EBzPtfJ7Hzx4SX+AD6I/Kzc6NorEstgJqkdpqPSKmMp6jYKLerJ+
wYVh8yUklxFBdIEHsRzZn2rPWKfI9U5SiP1xwqWQHMi7GgfuSYnC/wW/ONs2jSu5g2y6q6Guyuea
BgcJ0umNNcWIvpR5cbz8ns6U8RiFZvvoRJwa4NhGYxtD8e6am5xf4cgxO7TET18vR3qE+/kUQYUe
aXWNvId/jUtdfp/maXfG+HJengmJaE/TKzo3slppBG6uTX8Kbw6aSq0XqdL9DFH9PnjU2fw+Di7E
AX+rVDkSLE9zWeDNvpKuDQ5lnoB5vbZj6uiZDvRiHvWtjYqdzIvT9hbt07pDWkHCRj2QpuKMd6Y9
lYRU0m3zTYI+C8Qi+UhD2/C59/T73Hw1KFaCN0EmXYrwuwt9VyMdjb529w3dlbNRTWMTMBkUj55H
2cKp3LdgLiVQqiyvaRB1a5l5zq5EQ03rYxx/uKmzdadw+uZ5PYqoNMw2gWt2m1Ivmp1mje1Dm82Y
lWqKfiiiQN1SOr+0uFLJTuuHYM/tmXssynbLiSz8hgAy2GVuiLS70727bgRtY6sX4QXmU2XrEQ1E
LgRGqBtPtl/9+XSZS4eTJqnNrWIBxfvBUZyc1Wi9Wrir9hX5Ybt8flrV6rWvBYo7Y/ijsfXpAn+L
HHYvvRkRA5zc2OMG16ICbDtZckPVMls7dUCvNBqpm1De1Z0fXkb7HolH+Gj5NALokoyHAMDX/ST0
uQ1DSKhlTsNjvrdt4lf0tv9e0Ex+yfMRi7Omsps04C4p8uD0ZXVEH2dM4tchqndoE+MnLOrf4NPH
K44P991o3LvKNapfg1PQmvH9cDUVB4o/BJk0iVzZpc1puUgpkdqJP0NnmuMoHdgweOih9xBApUkY
2oHUcLWrfriBl/EtjQLI61ODDwlmsXDi8hm+vMxi66l3nOEh45jPATjeRDBU19roCgKoAfpPRDFt
a31myzZdexyhDJzKvn0oqvRRVGa7jc0JdGZBBKNrMK5p2ui+0RpAh12vEYVd9i+85zWpLbVqKw4M
mDSgWOXkr8eW+ha2DoZoluW+ECXkrizCBRrTeTXp8AOGUZUubsAd79OAgKLKAvod6uHBpJR0oMxE
QpkzWIe8z/X5+lpstTaxt6FBXcb00+aGrjADxt5QayvxIfvlhnyoEeSvmiJ3jqRL0tOzC0nCeRdc
UT2a9mZqn+NED7+FAcySKdW+h4LUwT5WjF2DkWwnzsg/GvXTUgM92MEsz6AyCRWve3FpYvLHNYM0
qyIjSKhr3upa1A9pUJZHf65vOm5tv7vfVFEG+6a1xeMgjBRHQCbucy6eK86mKXe+ufk0TfI9LgUh
MkW7chwHtLlvBFfCcAgAiON430wU5tyiaq9623RXce0xOmvddE9bhIuYHozXSGWoK0SF3NP9Ks5W
500rG85yjEh7S7+4vC9rs965bWGs//wHWyMloMB4hNmpNq6XNO9NFO9QI+OlGsL0yi3mraKbD1US
mVd6kpagS+jjCtFszN5WBBwp7SJagKnzM9vpfRqscXNu8hYJyAS2iebWxpYRWOqp+Fnbgvwt/v1t
0JCylDbyfUASO60SbsXWMg+rS9vSyKiq6alRCC8wTVnfvP4pD+Px2hlcAnh9eICmbmWn8b/ZO4/e
xtkuTf+X2bPBHBazYRKVrGQ5bQi77GLOWb++L/p7exrdQAMz+9kQKldZJTE8zzn3ucPSrVQiEUOx
x38cWvyjheGHScZ5SkOIhQLWKPjiznuhWg7oZtI7fvfGXoA+Z8dlSoBLNlgnnsoF8rdUdTacrZ8Z
G3onxZ0vYEyV3vJi27aducPL09hFonDrFCQaZdeBkOry46kqs2OJ8Rn7XRljF0acOhnsD1+OG9n+
baY7Uof2IfaL09RZt1wSIMAkyXkooD3gINw9sUQZlfmUT7RVv46H8J+EYxNSYKEYTad7IRK5AXhh
PnW9UdBXjNpLG8ebwloe9hxK9Zahce0+mg5br5Lf7TXsPnm7eyZOrwlN1Ys8E4oSTqU3h039vk4e
P5MYT1I1nXRv6Yip0woGCHyb/KjW02j3q5ZSmJZ+o9XlHxDeU58n8mXKItPPgMfcuiNBGJ1phL21
ntq93u1KteledBEsPSpip1gfk7ErkbUlzYwzForWutDXFn66QLEvSLpOSyeMpcSNqm7Tj+2Rbx7e
I2WGXQSP9U+4VpTCjCjSlPFvxFfBvChKY9jtOI5fJhsLKqUY87Yshx4k4VA6rvP7UHBFGU9egdyn
oqsStjoi/bRHhbcc658fl1l60DrlphpMWfREeJxkIcndCRJ2EOGc6ufMPhjhd5/FxBBoaIu/YDRM
1SSjOExkce1kPbk2Jl6v5AZUgYbBvlMqLNgPXcv3alEt9qBExlYgxDfoTGnNxhigiz2EiUgIeVYC
NSYGxKiI2y1FIJbVZa7P2PP13voS2SzEOCputZGeWqMTXXXUrVMiKz1Gc/G4X6ok2hdSpG+kinmq
PDDL0sf3omoihrfEh89EBHRWzx6WRG9aZEx84BDWt+BWUt0dk1TxchHFid0oI9byqTY4fATmTxKt
EF+bD6Xco/5BymsZXeo0kzw+eu4BYEnXoknFKw9wO9tZz2RUVWn81PbwSxXHjLn1hKTLsPMYJdaV
ONzEtThu2D+gRa3mUb82UnXCLl+1yzaCgL+h4giJT5NzTyxzZMb8zb41Z1w7Iv1J0OFkITq+z/jc
NdmgbKlNSrdUZWC+NCZ+KV93t+497pv0PA9asxcz4ZjHcvZkZnnPDqfiKJawK2e4xh4y4utINO/2
UhISKFII5zB6SPaM898xBw17bTNmlOXw0keEMSTFU28q+ROuaxj3aqQlrT8qMgk6bSETnZcvT7Wc
PaORNp5HsZegl1qv5PLql6R5HefNDHRyTZMKAFhv5A0p251XY6pkVuAkhoTci/CriAyKUWnLTSRQ
6hTaRmZc8aHoTHzTSvvQ9KG5pjWrfVcU+pfYSKiSo+iWLQb65B4ZTZR8pMNo+Y1Gpmkf9fNrv1pP
l7PlFIWabwVB7W6Zxg3L+CMwrajTceSPgP4KBbPBsLxxNgClWvzeYMJgYP7VD2u7SwpkRLBkOmP6
PT2seZck2WEZqXMq8ukwNiP4vIdWjLNcCcXOkPdDPOPRN3ImUvIXXxGePOwUPgUDJmN+pWaBSBm2
10HFnb2Osgs9ROlOJWnGeqW3gQaAsWIH0fH3kGBU52qlhJI66p1W7QlqWA8Z0O6Cl/SUFPPrVECG
atIIR2AlRttCUqw4CeIujIf82IVsx2oJAwZJfBYQlyjuMrJq3KIgtxOk6twr4RveOAG9OO4yaILh
l9K+moOZP5Uf8sJylw4Rwn3drPyOcQ6ElFyAtjXmG2TKKVd2yZ77B4Mai05gbASbXUp6CmuhALFX
6dWT4lmwsgqVn3FOI6jbPQ2NlQnLLhlI7zDrtt6TVUGjEolwyCdV2faQ9vBSl45LR5tZ5UZDbSLg
wU53yj1J3zZP+QUPiP6YjtYhwu2XlrKCZFYwcF4F8YYBN7uvm2JHZNlodTxo2YgLWJZQXZvMqAAx
ratJHLKVRx8d1lAvQ2Wgj6QcgSNahS+PWSv9F5r8EnVLXp4gmHgj0UuHeCOJVXSK4ia7azFu2ZI4
HRt5nQYWnXRqI9XYNmb5hgWgdILHskdw12yVQS/vRNbsyrlJGcg0q4EnCauhmSZf87Lr081kyuFz
My3EEz0wH2mzb0ZY/VHQou5CB1ww3yNZdA4F4IWiqhD7pM3RmBi8it2kwM0aGEGICCfLziCjolpa
m8UjD/reaikwOOhkadu9Mu9RBmHxmLVpQA0EK3qegc8qfCWNSdSe474/4X5WfFqYs0L+gpDSRjec
1nNyE7LqvawjBjiG9kNUNUbuVk0hqlHFa9amKc10V2iVdASmEo+FJIpH6HiYX7TCoS9J1gGWejdG
iLUEFST7KgpfezDhgAkecB/tO5jzOcFjJWqU4jns5eGiEPmuFSVTeurQQmzFz0Ew4dsRg7EfJBFy
G1PTLUbQQEZNobyIpkIEyyIA/2ea/CLr0AXmxchvUyEB1Zvdd/LI7yTVqvY4JA/a1672GWqTMjgx
SZZDMoBG81YY9TFeo6aih7abK0CypV3wn2KlswE9qN5E4tJlUJ3TPIoEOPTdq95V6un3R3HcmWTM
jHVAKiOYIbtmniCcZlvNnL6eQDWhWR4WGU8vIC2nGoTXonng4jU0hDKo0XyWNCKILCSATG4GSERM
k1PNhPc/i/kLHR9hdG1DbsqQBcxjDLuHeBkwfVdAPiL9kMrNyYAC0ZtydJyQa1178AwUjcLdwDL+
0WmqjzQt9RVBMY4EIu4hONdXXeNhKoXKlQXS9mSLCFhhAZwsAVUDU4qtDdpGjPfy6i4/ch6+R3Fu
UKZ4qkp+JJrvu54kTRBFGQWDVK0OtnXAVAwyYpuE5F8TtJKr1j+HxGqtHc5IRcE6VX8WhaDvfw8C
VpBrYMEI5GLlhLWIwAhVc4PsL12MocoCkbggu45ynaR0+lAIEAlV+2yqlyVldtD2l3Q9NIXdCCoM
JKPR3X6NgpSkfTyJ2btUrvFdizR6OJZLu55qZZc1SgqLk4iZXh8iWynSMmAWTfi82WhOO5P8nrQK
mVa61Qcjrl4udv3Tpltmw2tBUhHwlCb2WbFJJnxzG3TD3ANpm3srilOszx/EgOtrImPWVQfC1h+3
Ln1W13U3khJzMxZT+ww1hEa+w/1U6LvvQodmoi7xw62nGUf6HLKGbnZFAEt9Z9UrC6YkuamIjsv4
SwZdhtOU8GCG4l0Zh/4YZlCvskYWtoIUXZeHYDzhbak/Lz3Pe4JQ7F999RhjT8JEGowaDlzffljN
+HgnfI87OFRS//ePEEQOevWAIw5EYItVGe/kWVJPtbI00EsfqkMI6ZvS9cp5mr6nSRrOjy5CylDB
BhqAYI/0kn5G8C1yqiWnO7Ua14Rdoqlx+Jqq8+hnk0j2TDKcedCY5MuEEIQDfFG9DY2NtN6qcUUm
KJoIhPNN54XjOsBOQnU//x7mJ1CfZtczWl3TXI0qgG+70zNZfCK7r3eJEMK8dyI2rDSVd715BMVD
0S+NjnAAI4eqUvRvNYrgFQ/pfJ2M5kB1YAVTgg9xWmXpnXGg9ZSsdHJsk3daS21t4gF/LXE0rVsw
vUyJdwVwVIsnGgGscCGVetiUC/mDGJB+J01Ey5N0T3k6qTb3BdlaACo7g2AiRZWtK7zp1JGyWA1+
/wjZa3Rxlo7OD1M6zHUJZ21sFSczeVYUQTzCZsZjZq6xIF5y8ViJo3jMJ5kVPWVLlJSou83De0FC
2RVb0O5WUSILkfxe6qJ4J08BlZxQ/vPq92fCSLjVo1A2Ri9An0R0dVNy6wiMMr4/FiCuehkhNkn4
jc6tRR5gxZKBGN9HjDowQoyWD4DRmzK18y1pCIUf8wwBgA5heZiK9qR1hKVh9644j27U7qoJWXOp
9P6Nr8RgLEmrz6E3720UXRIedcKwH+CLYn8eHshPGLPQtveh/nC0eDa/VpWsnBowtOMo3+YinCcR
s54taFz4rHZwp2WigY04n58UEbFZnHSrcqDKt4hs250sSuEu83NFnQ5pPpYuyUHhZ6+lcONr/W1M
NcOvep34DJBfachhvsgQsJpcFK5AyLUj4rT3DnHxNWI4uS8fvMVEN46FAfSEyhKiC+sndPsMGV8O
3QiMklFB3szx7fcgLBXym4dl7OSpaNyHYT3cCVftw++BkKxu08TK5y+CG8OzlDASc+th+JFZIrdN
dO5ZvYJMmIcgBX9lnj6aXqgzZlYEXL2ZtEGvllBBImSEzS4VuEah92rCgqHu2I/MszACHCQVYLs3
+o2YElkeq4K20Zl9BRqwL0mLjPGa2KIFYjIZmF9o0KxLD8DldLlZbBgHdB5LmuJUGoCypOy1FR5u
1En+/xapP/83jguSakhIAP9ni9Tt92f8X9xR//mN/2O3IOHRj6ZQlVBGY4+K3vA/7BYk499kzPs1
FhfdNP7ToV/FNVUkrwgvBcNSLXmVWXfV0Mf/+3+p0r9ZFiM0UaZKWTXv/08O/Yb030MjaLlFReRz
Ee8Nqwz+5H+VO2ZS2AyaEepP0pKOQVZWBHonJGfIcDvWuJB10LnOPH8PddKPvh7FV11ghphLSSd7
vy9/DynlvN2lpHsO0KV3v4fHalU2r4ffP1ZzuvqV5bHPQgmRqV29UNcDA5V2hxfmP3/818+EstiQ
ObkvM8YtNiBXQ+vC4fcVIlB+iDIGsdZqpCrNbb2rU4Pi5Pdl2KwhGCP2XWr1+kBSZMcC0YdN1OZ7
QzNhUcfnULVmDyzwabamZGOtDAhmTEjmjJq3oa6qEXVFk9+bxTEmRLCcAWolq6B264m3HVi1bTxZ
t92SfVkloXe45EAF+LWFWw3rBHjpfiN3Z0HDKa7tywE/ZAMDzKipr0ukjD69d+FFqXkfFmuLga6d
NHgBKjLoQNbRO2uaSdIrirbVhYWXXdvxUs7hVCnS7GaJ0Aa/n1NYvaZ+XyVgstuw95s8esB+4CA9
YNqJU0K93FVBQjX9a9iStXZDb7xropC4V3n08hplH+nCZv+ZJtk+JlZV7Dvy1uoJu/ip3kbRZHN+
5q0aqbeiSBqX+di/nGZ+k7CkSYGEMCOgVlYHy/88/Dfj2GV1iHTLKb2gGB/8X+fY34OI9eru9xUQ
PsyadbIum7Ie5AAR1sqg+f3kv4f/dL0VHjqFSYHiLx1XAuav/U1K3l+UbWQhyG+gARJqNMfA8SpK
neaiHICUJcCou6zdDNhUzIFdZgjEFlQ9MYHoRe1R8CV37O3cB09yoMbXjrl8YjHeCLdGLu1huPLK
IhEVksDLWCKwczvdX8RTj6Bownxd33eE+0rHhlv+LfsruciJXqtjnHip5imQ2jKma27FsLp7nJT5
ptbfFcTQjIEq1M9sIDECn1kXtiAJBpPT7OfJ6ZiPFrbsSMEybh9f4h3qMCIW9JbJFUjPGG0yG5F1
FMYeEAt8T9R9AiBRJTL6N9QDuYt4Rqilp/+kZwSaaONlNiUVdz0bDlV5K28UnfoLulOmoZw2iE9a
5lBhDjMCPmy+N4wp0R15sRU0YHJ0VaYNo7QxoOA+1dZX/U20FafvND4nF/1FQOgZef2hv0EO40wY
boQ73bBREShZXiavUnY6QlrSS83UHSW5U7/PtuF9ZluS4/fCU8GARbXrdxz9lMrOqXVHDPZcebFT
1RE9/FJXOucOeGke4STAWHaYBCw/gw68/ieFzG2RImLr2bYilPYPgoKsvyKk4uz2ss2vYfsmfq6q
LSjPudc9zfGmVR3U9ZG8QzA5XNfO/SzflVeyRCR4yBD8U4K83O6iiDb2ovUNwtB2bMESPcYlWeTr
PJvX2gwAlkh6wFhNxMVd9PKbfsByuH8tv4x7+WJ5+QnXWEIwjGFvte9WYhvBUhGXRRoW0P6mIpbY
oFB3OsSqEHOzu7lJjjmR8+cFXVSPMtc1n5WD8EbMHF+G2xZN/s/8DOM82us7qNRbUqLHBPaISyJK
/s0YFTJIGm7SP0j9cFKHnlccUSs2eaC+ZPuJMTNmmJesuo2H5mU+y4h8g/athUxGbiuBaAcTHSbI
9F893yFMRW0GI5kbSoOyjS8rVsHGvq9tU3eij3bvJVsydqt1Kp5wJbBIxDHBlgpP8vqLGruPvxgo
Qlq2Zd/sPMyndvpf60/8rOy7H/Vb2Wmfybd1Yd1h/KLfIkSItoZM9XFHCDOPtkyWR7Wvz51CdeVI
r6GbNw7T1sVDN6FbtnoqA8IbTygxa7aDNevY7j7lz4J0pjwwuR8Kn6Ds+Bs+zASnyf0ej4Pijkd4
zfqreoixACDN+Qja7cmF23kMwiGRhW+oIGHuHKfaIZC62dPfPDfH/rFPLNYMR7MC82/58JcX8eGV
vaf0b53yztoRQsHKGcJ8E6OeG1ct9njRHsR0S7ol2bC7dU7FlsvbzUidHl77DrtDCdLvPtrojgRz
N6iuSF44593n4zn1pa/qx2IJhbcfLLpPbM7IEtU66dty1w7Rqsi0p03kqdvJB0Zkrqfdk3fiXia/
QhVoTx9j6j+29RnRgYRnULjhWsbE2IdEAW7r5xA+M0F5QX4W/jTNen0nwePS8+yVzzPxKjyJ2KpH
9nwYXkJYFa0LNLRMxOL5Jt+jssWWTF9bmPdg/nIWlGx0rDvSLn9OuSlbNxK86BNda4y+tvXoHhk6
iGmQhZ5+4fG+FMf0i5Ad60907cOdBkeaBUT5MeXMJzo3hj87v1XjHVAukzbWDcHgLPi8TYgOHaBB
OBjCR7cAY8w+Arn2j3Tr38IjrjvGcsaFBWZZ9DKJm6J60XQMONsAFSI+FVWx6aWXhUZDvHTzyRD/
xuSmAxjEDotHUni0vjr0QFgraUC3rEi2fJnfSF9FTsLXNm6PWzh+yN0PDAJcf5yGHmHNJsQyiFmk
RV5DbevFmfdQmfSIM36lPosFDm8cI6QAYOAMky2ujJuHH/H4qo7wBOG62tVfOq4tri+zH84eX4z1
n0BzX9/Ff6LFkexnwVMvUf6WqUf5CdV1gtD5OG2d8K2Fwwb8wD2L1QM85aoM5ujPCG6VO1mxZZKa
DH7JqSV+XfTlCkLxmdkI7uVSfxynDR8PEla3uAmxqdVxnUCd+LDSsO3dBhWYfW+YrFeoesiRVbuL
kc22VO+zd2un7NKrvl8C9Uk5PU7h3dxxRxc2PPI3o/calphMetiEjr/xEdCKtt1JSNxY8kvlqe5y
N089iRzQ5KmUb7LlqjjOMs27Ig58JqnXVXwi7fKtVPpJTTLKSwL9aT5M6hFcatkTVuu/EPPIFdS+
pfgPsspQDmZwcwWzUVdFiNVSfqFVBYN4JHsdDhcq830IE+urj0DcIS5ApwSzx1O8CpiSN5JHviJS
2il9flT+oB2lMRhV18yPeujw7wlNivIL8U7RgOUgOn27vrIQ3de3muziFJNlTXVrW9v6pwJSvAtn
tdlIugMpJ9UdrlIIYeknyS5y6vAyJiln2aB6rOW93DlT42lYYRAoq4LAeuSnp8reyl6IfJdl6O2Q
bO3kj/paH613aHflhZ8u7Sbcx3vm6CaVhmO+NrXLR7qiHXrYy2HemF/qa+WKh/y6EOK8Lqf9XwEi
/lNkbXW/3SDPGzfw2jaKV370F2EzXh5edBak3bDtTtNeeW+CC6TM8qf9ACp9eOap5j0eXrxnir0h
oTMe3HQ6QgN9E4MkfG6xrUBts+cckXdEXBQeusltJHkndGXKVYteYVuSspu9KGdMyVuyQGSvBMjC
oH8jflnv4uvQvcLDa+9j5o4X8BCk0LdlT63Ep8BD0cYuAZBepP3f5Xg9OelF3eeX5XV6be+cf/6z
hNSZi6DbuPoXzjh7Dt6iz9OzXtrcsUy6a7+fCRF/QsvyIt0fP/FMKnFQlMfHHaNmVEq1i54dZV30
ZzjXn2Dga46wrZPr2jEbxuLDNrIgvg7b6CY8G4hJ+fDSXexfLXgmLxJzhJlq26GJ0MVX83FD/Q76
O35K9DMvOW9W200ftON1ijfQKfF5bvaG4qNMyDJCE+xD63CTiiRKQdcqP9JLr4I14LTp5cGAK8ng
idk10b0BEdLIUM/HG7jXfeUTW4JKsaVPr2tO1Tf7tIUFaOErLy0Azqb6fnjCpseVazvijhve6aqa
U38XvwqotW+mn4g+qer4XBhoPchBhMr08IuJ6vY8XttrKx+lxBmvSrWxsi2ADbnw0DT2zRkGAIbx
zS37w5cnUHM68R8s+DzkCJB2zVnGFHv2OjyB+H3jSRaxD9gNpt2dHh3OLk6le7UUlFckGTmzFxwp
RcBcO/1Y0E4+ZaeQAYMzLBMPs4MWeySLoXRTLBJQM//VKM+FHd+lVi/ZBIn0ZtRfcxEM303pV9Pb
OhJW3GG7MFfcadJp2q4UVpw4DtND6ZBxKtScsVm2NtbQqktbZu60ITV3yoSFdz1sU8I2MAvlYMQl
vAYi0E2z/SBKAd+4GF76Yxj+efX7s99DpPK36MqpMAh5xdyr6vb1oDNvDVMX3T62DkrWUO3TLu/i
1Vv599W0uhD/vioEgc+Vrn+Tq11KxMm4R9GfiN7vX88aBMTgf/xtta4xa9LBjnotMFLTaTIBils0
etCkFVvDVMP9tbsf1v/w1+g+UTjVVtJtCmnZlUDCgfpY8AMs238yUH5fKmvmyZIX6CbPOstt7/bV
K7aKP4m8x40Y2PT26FgenSRyekLE2w1xfzhZJ4Y94NTA/8qTXK5dyvRjbst9C0K7HY2dSYbJly7Z
5oGOJyWv4ImQPmhl4ju+agTEG4dK9jvsvSebZvI4YisN3R1MXd/wpqr+hE+QDUJ602/KEUvVKoWq
42tQ0qEjGl7xU74uZ8EjRPAH6wP+D+rPVzO2wwMj3+PwLr/TID32fPun1BUetuD0gW5blyV2B199
x2ngY9XUTR5GTQwSmJMUpkc9Vpf2+Nqkrv4e7cSz9KHf+i+B2N2fHmorUYjv8IomX85crv0CM0VD
jmXLP+N3eqZJrfOr9kX+3WWm0XoEWXzVniDfz1+lX24pPKTcqQ/9QV2okpzuryA7ILzB8gNW/JFS
970bF9XVOXWgv0/pN0Uxnd4Eo/O9+6k+GtISOift0WBtpD0nr/mhuIz5tQjsA7kmWuKXFqNNd2ZD
ql10R9pB+ZLZ/y7dhivSUw8fC28i5t6NfS533dvLeSG0OdAu/Y6Z2GQrT4sEVOSVBpot9jRb/IZI
CgHfwn3l1KfBjFbHhuRDbKJVeUvp80u81ePauN1b6Neh02PtIjN8q52KROrFnvzowF2J3VD5lRI/
PHnktHM6cWh8Fbw/szOzjiWH8NlwEifb6tuHaGfH0G8XDyr8TgnaAQ8Ue9j0X0D46jfv2gCULw7k
hr1FluBXiU/jrY/xVXKygB9chWuDHQfsJRvgKxOu9M8KwlJP2kssLLf0FDHplBzt4VYQI6AfvpMt
ZFzFyeFegYqsftdB/tqGdPjUVET8IMvzczZyPE5tyVV30V71oksZ4j9ADd9cY0pDRqwZIIzNj3To
8RsFQoLiWEeGN7h3BMM9PZGobLw2O2lvzpv8VH3Etwx/F8gL38hnLsjjjNSJ7n3InelwXSxv/EJv
TgpiTDwdraWeePI3CsiajgrP/lUVaiNVKyipb/gEBbAfJrvZWH59CgGE3mXVzu615BWEjdvDWgQG
yYda+xaNQMYaXPkEI0tXivNLDZ06crnsNXL+Do67EwZZArZllxmW/uBddt/5BCbr6pW5zLpxos+g
e5AuGHiFJNZ56SejKEylzL+z6kA901oShm0LgwBuR1vfEGsLWIYhw2BjL0l2L4OWFTEAI0Ao/yL+
BTcfD/SR+P5MHw8U/58xEjyVaAwm+HyIDcmPjApphkjQGz61ryKAA4dT4QN0MvUN2QujW5k/a68+
xPNtfUqAmWaKmGBNaRPRacPMwnuH7HBbeS3flZgxw2bAgEaEMefNX1LtSnsY/Sve0jndx3oXfZg/
oAgqAAw3RoZWNnIAgLjgwwVUQHij+da+uEniNyhSM/ZoH8rD1b665VLkT3Hq49WSvg0/LHHxe924
Oko3GGrDfjx3T/g6kTU4vtZykKLvfuJzAU5s9Qs5QqBc6Xn6sKD3rKoOBxxr0V6zGmQS/ZIn/uQ4
cH3gSTRw0pjFcxbYviOc/R3zbwf+lfvISYsPcyfG6GU2ArBPlOymI0M513C7r9D0cfRSj8pgFy+o
LzbpyejtdLAfr8WHdV00mE3eNDAdJvbmkmfPISvTa1Q5ceaM7Saajt28wiwsoXr6NGNGBg3Aiw6h
4Ms3UXNIh71WLHo0DoAO4AQYvTSHx+t4rnZjEN5IuOJyYn91AdZyZgh8jdN+M72t3Ei5GRob5/Gh
BIrpF8umYLSb+KzQitvdZY/uBSQtaMidvRcXUp+aYz29gHqxE4XaOSYraMKdyW6/DM94AkFL9sor
zy6q9eVYn/QzVjeWrccw7J3y0FEsIDvbKb7icjetb3dJ6ivXEafd5b6uFAzQb1x5HjnhdTj+qvpX
FS72WXb9xa7RLZs0ZbkhexDTs2xf3bPjdDY+MNGxHDSk4s+sBmgFB+buX4PmZgq0vmBhLoqpFEho
4s+GvbpDWeeQKsZABU29uK2En9/zzYVRPfEysgiY765I4nW/YZam7emzw019gq+hSU4yOyw+CLcM
ipAqKCqy+zyJ5hPX0mbBwGoDhGX+sNXi2pQsGyF/09M9OxSrKDdWMh2xbcgKu3+ervJPz2W+8biR
5FpMHpA42F2K4EP2Q8IPMbqSQP9cCZdJ9lceFLTIix0/VVtk1TG0KJxRMCT6jGGyMgl4I+ykeFs+
piNPGgu2CNY18K4YXB7z9C5q+xx9z7bdKm69RIyJ3bIiXMzmXAnKnWphMrxHwFMrOGG6UYUrnpjW
VaG/5bNzvtVbNwU8F3p1YPxd75UPbfaM0s0Lr35s0TNk5qaZfbM4DdyN34lHe+xrmS8R+Ft4uvRM
2CU62EVj3/NahraTywpyW78zK0vjgXVyO9rcYjF/CLSvnDpFXS94OB5xX4mMc0Z4e8+tQFfJtg2L
s0R04SBfVzHagTNE/iZ/qwKn+H1+6VlgOra16ci20TZeQp9MLkfpW08sv/bk6S8jqxY1lLzPLZ/n
bvqRuptl+vhDa8MTZAZMjVnT6ZK+q0sXbatN6ifamYuivKr36BLd1W+N8v9p3I890OZsdw5VWxRY
J2nFfl3pT3qO9h2hmdW2yDY8oyobbG1XG3CRULfFO5z9OQWK47enH2qvprF7hkNOD+pzVSOnPUlf
y+gBTD6+Zk4F5dylf9awQHxB1j65j8gNLx0LyQpHZ3SLmCnUrj9du7u+Kz6zq+jpH03l6rFPc0/G
HID+MG2lV82f/lotQgJH8mH5+Eq5FeY/NbSoDZTFT5Zfldvyzib5UH3xxokNh/XZ7X6oxbHr6+ni
kBLUR+GTLR39k6PuzCNaNMmO/ur4AbQ4Jd77Hk6l4pgiPGzwu8hwmHwDhPEjdQVWGfRayOz+Fk/0
/LjDMHGj2pMHt63dBv/H++RFLwVPAAXexMbnFwRka06xL2Vb/xuzAlt2ztugRvDAgcExCR2Wd/NB
/suqC7UyeTjCKdpzl/W38lv1StJlWnfmTrDrw3LpiZ7+Ie2dFZywnRocKN09GH5MP4q77NJzc40C
7tY/fMiw8bv+AFha1ycucrMLtyql20bLjjJt+4f50jyp3rxH/OmXA/k4Nvl2yFNFZ/jLtmwxin+W
MfazyQukKdnlB+mkPc7L4vC3mDW5FOdX1qhWCWTJxzITQtSsrWVGKO0j8xDX9D1+T4Z1daC1G7+s
Lx5OOI/jKzeL/C33LufPxvfnJdyVJ57e7j6/LqnLA+Vy+r4/8ufHob11dxbFFPwE/AbZlkeFvVXf
H1/W6wNd4x07tuKDfUlTT/Cw4uUPGw3lf3hQPsIGz7e9+YfqRIidsty06Ta+FpQPz9oF00Hzlsl8
ZMwqXf0gP8OjzF+xzPhBRU1TdsqO80V801q72uaIMg/lXjWgyDM7sTFW60k5apm32PK29qxjdMbv
Kg7gkp4qhOJ0NemL7Csez84h8ZTA8suztZ8D+DJv0ga7eJYkmiXspNfKoT8BiTOoiP1ViovqnkLK
o7qIoaV+aZQnN9bIbl037PwLUskyBpTvEfbTK+ZsNnZHN8bKRzVZe22z4Q5XSyc5aBtrA0wwPYsJ
hFB3zUIyXcXETMY3QXgHEpT3i0+yeWZtCnNb5T6xzbhZ7k2CvEtIL3amOKQz5jjUnB6OGQzGblHu
NQsr7g8r2rAbKJHlIEfKrjm1N/2Rdu2u/5iex87XMDd+mx3d5aJTMWMpjXasPNH1UZheYUJIH5qn
b/E62WV7BgJbGgvj3rASHXO8qSGqOOB86JdpNbp3EaSVRT8KKppcHG8/oRy/zX9Fvh6U4GPzhqfi
8Kd/CbF9nIIcPqgzrAFQtvZi7sUvgCssrtVXYddKm/g6v0ytp/U+0EX1jbs6cpIVzddpyETEf+iD
fezhIeEAxIMPVYlX68AhRJTYHWM8QrFnRz70Ig0+cMqHFju43LBD35bHQfGMjXlr3iIQJUZQFOPG
4hWAMcAkVzX7GPlGyXZ6S6YbBEML8SW3Dtj8AST9T9AJYF79lcvWhLbz73Sd127jWnSGn4gAe7kV
SZEqVrFsudwQLjPsvfPp81EnyQmCBBgMrGJZEsm911p/GzIGbxvkqCbeBIzIWUb8hQnnb2cbf5U7
oEcQunnoaUBskh9flOUJoWrLaWGTAV6br23vYZWNZUNEG4xLduJj+WHgaJ46godnUQoVaJNhJAi0
6pk/SMft8D1jPqaSGeKq8vr9x42T4lT4LM3kOVNpoCuh7aTFm8/ZqYMrzgVzMX/GBv3y2iDgpmhk
bvrEqp3R7dDv/c5blYsabPFSn8KDEW4qV95iT8LFQ6nMRhI+YYywhdZ01767Y0JGM3rCL5FRcrMu
v+nfEm/rv92HiQgyxCqU9qHdt4foCYw1/Ku8JJ710u7xnqThnz/Vv2sCN0aB8YqNsoVE6DC2XGnD
Ln0OhMtC21+vGCdyjUa8LOQ5x5uo30/vQXGY5A2ApMRhY/Lfe0KwN9N9CZdKPRLGCUinoBsdbEw6
ATbjdc96lb7FxS5MWKYeoKUSYqHhQGAVTG9p39V0R3g3bqvARA2kOa8IPXmtI8BETXvqbY1j/YwT
I8Jw/qr1rgx7UFNytssJG3qXbWFVYX1RHAcnfUbgstF2+Na48LtAsIC+uQB+ig8sZAuEadG+sK6a
5sXZXfObm2RtZ8zj+k3yExWwvun1Uz//giVGVEImOvDOmuwMwDFaDKVBP30al5rACeqEZNvQfD2F
nzLrGNW9K7cgXBw9KuD0GqcOvju8g8Xc5Fforcw/5U1EkNlRdvun6JxgNDLsoH2yIWLhwyTGY8k+
8XGpjJN3quW8OhYTGFEJ835jfRmvyPiLe/obIjwCOzymtuWaH0wCjM3MYvTJmCm/TsfwBHzavSQo
3wzHgm/7Qg8PoGh9NCNnBi/+VqcnLumx5BO4wp/xx/xgk5M1Z92QBt+i2PgkbJTtmx0OJzwW1+E2
ntQ/OTxHe9oZP9g+16iHMEHfBcERfYruae+KwzlBdGvDlZRuwfqneRsXbtc4BSpRjgtrNQefsvfF
qRsUIhvwMsM2sK//YQNV7OR3fi1NF9MqyrTyKU8d8Y4s/SywHMkgUwQCJvW4wQcnETaGQhS303Ol
cV4Lm+gV0fctNTeYqaftwSz86DOr7PpSvZalbwg+4AKIA6Z6XYnGYicll3m8Y5sSlNTOLBQUG7yV
bY8L0Gb2dMY7DrAg57rqtk/zU7HTNoLP6IhzgcqucoZX5rJz7FQUTDfjorGWnuU926N6V7bNtn1D
rV8Jfol+4FXGsh75QXGMGRqnjKWwo6EWu4X35SYhA1Y+Y3Pb8QaBIYCyfJM5ee6ia040OxbKFaky
9F0Y4avjjhBSok/9hPv0PuWbwjf5nRi8Knmt1/caf02ZHdgB/xR/xoR2vgCYAxiNPda/DiNLyg2y
Blz1CHi63JlcuMBY7z0w5at0wU77XL9kz2zqVgNmgPWtp/wCGGGtGzcbZQfgENusxTdRPSf78ax3
G/5W9id4E9/Iks8ovHf1R+ERguFg5cWvfDHs7j6Z/1d7ohN7ycYz67NwA1fYda/xjY+jOvgeg3Io
u2iHrwYjNz539BSep6fCw4sBPCVZEboYSjfbUEXx1bxwaU4vnGQseDL2fDflHYN/4Yx3jrSzOluR
j0P5gbWhctcZxnTeOLlTscW0SExso3OAu6s/hXJo0BOtNlCbhS2a755yJ/fb2ccnJevAXLZz4Gos
L6NjpNsy3SfmDmK/FDqRsesJ3jHcXvWWCSxjC4ssD7a474IiIEMGf5hkz+ztrHCt9C1D5tAZhwHl
5xMbSzPvgb749owHHpdoDuZRqQEevVE+mj/xLf+eCrv4AyB85eU5Y9aDQFw3GguWOjt+aw/NnwbF
JYYZ48Y4Jq+VujGfTUTsqGaGB7LEaKveAAEOCYvSRnjh6PAZW/oPyrA3BEcOzP0zNCFbPJjPYIcT
Psi/WuI66BPEBqopAyXSLA/6Yfiaf1KJa3CT/AXn2HWnZtqQ3TshPBnvYX+ScP+kSEvd4hq+D/UG
Q/Wr8WR4KJJvSB64/FTNQ+6ECp5yIwez6+hmN/N3/EZTEeReEzkwIVrAE7ffw5/lxeVv81CFdnSt
XpF4xlthx+ogbhVCbXB1LTFx8Wsc6Vwug9pBTy+/qJfwj/Q8gzejwbc7G1rEa/ZHYHqLS0ziyG/8
vWHLZ2dm9dS+ib7yCqSIuu8mfOjP00eY+Gi6NQ9LgR/8wuLf3mGnYBD3ShIQah8PbPHVmD2WjPaG
+8y0Ud/CG4uCjjSK/V11q35tUk7m0+iDM8CqtpIN13+9jS+44f2klw7wTbj0WAPBuntVPlRAnviW
oWp8Nb8xhdAY/hz6F8CTpV6/z8ZDojO/8BrdtbmK3+ohPROWQKhoC8D54KNM9+Wz8RBqA7W2DBqY
i94AmTWiwl3Yb/I7kq1b9MlpF95WpYdtnoF8qtnJj19ftNUpEwZ/8lJqsD/GuOlea4ZCdsQf4j3G
N5UF75a8Lje4AQVVLSt4uSn6nYANM1fnt8XvWMe/CMberCNe0HbIwgl3AWz0hu0+sDLALbwpN/sz
3/RtdG0Pa4U8sfFCBNhAIXllYHnoTvkZ0SIRV6BfFRfWId42z9XV2mkXhIWXyVO/FQDDcQMt5CD7
2gUH+u49fuPSjfaxU1yz0+iALs7TQYxdeC+M5Sk7r460K7x4sOWtAKXD8OHhMWZhMP+ssHhU64fo
37rP4aTzaYFvf9eRbcihBqUkOuFAgOrM90y7Hm2KV9XPnvXQPWp/sQ7j+tJ9tWRWt+M4/zKLiUJX
aL2eHE4gHwiHtGCYfWxWENHYL1dF3ulnSsy0frH24iFn+WTrqY+cl8jHXsvYMb70b+7rpY0CR9vm
RJE+Eug0VPZvzZPsSFRsMRWRU8sXPPESkJoZd1v4dDZLNp9QDT2Fzra2GTuP0XqKiC/NFd6nAORG
R50zLf+ieq+Ul4EiaXEl2UPKaGkb8ac+8kqQZRFuib3d3MebDvOFC6FYkWDzoB6CyNG++pf8JTlw
fq6mRBgWMdnO9+kNtdk+fel3sKj0B8pP1/gsH3EwGHdU6hVLH2+RHZMGMfLNNyDsOrWLJ+mDue6f
iarqGN6L40oRCx1z+gzmnXWuvyKipTcL89R3OCHgNhU6sk12FNjuoc+5lXUOYMTCh7s37y0t+Oio
mcO6Pb3XoLtMp/bhHUaHcNSvTAU6BvCf7HQvabo3rxDLrqQfX7uP+k10GurobFt9sWKTgEuCicLp
o5zZQdhp9D2sIbWGhsYgnKyBjVQ/hbU9X6myjYs02zj+lZTHzXV+aW/ahRQyL0t3qK8NKts79u3P
07lXt8IBz55wp59ECCTszIw/lh9SvUIHUswBOw1WPmEL55ExC1XvjFmK6c2e5bASvDeGM93Bupt7
crdeaUrRd8VsNq8hbRDllxs6/f49C56KCAUCkpPNwr3WhvoESHX+i62y9Z680DB0HMjQy2ia3PrS
EAEC5Ij7nx20+A5SKbv5b/dFpxoPXnKyPoMb2cUsiWKz63I8e31MRagng/FQVKdE9PUf/SclyYev
ii/xaBhoWn1g9Pidnqp/V2fgEFcHuBLPBsVubqeX8Vfs/PKW+MUJTy86OONLuLDT5co5Dz9qOCwK
J5dKPzX64nzsRh+Hmji7EvgbRNsaqJXC9E8N/odRtoMqgjKjZIxFot62ew1/ptSVA8YcmB6uZ2Nm
unnpj5WLCHhKvb55QzVKr87WVDNOI4py8DnLmpLpMrgrwyuwpnDDEEx+Kg+dZ2efvNZMWcX9LC0I
vxCGfOSSW3njd1zs8OSCkH3QdBvDSBpqpQBKWBfkRVgrmjB3czbraN2Aw9vsd38mT8Y9Z1MOK7ag
vbRvKRTV0I/KoxnYGtMPBOKKX2ZPGMlBo2LlE4D1IfEZNG229DPvo2PFLGNZS9jVdmPThXZbuxF7
FRLYa8LQfLxP3dnYmcCmg68o0FCP7NPA0kRE7bPQH+dn3KSUaU8ERqzvV/N7rNmxYMnepQDKaLUR
BArRYdeXjsSmAhhBbY1omLmr7KbnatzlRAIgFCyf4/Qs50955ZOCIE02JMMF40p8vAb8dPcmaBcY
ZAkwgWfrk5J9z/peNSGL3fF43RCiRFlCXUYtRJGAyUnDMISSnbJbds14y1rJ4VgSuHpHS/ACSHX4
T8x+gNW97kC7y97VZ+sCPanv4MbaBGOYpS8IWLxtimorlV+humunozbB4bizMMf6bnjVv4fLA9jv
V7T/X5z/cVNSWNX1XBL+4QI8nheZ4TodaeDD8Qso3DC5yptg9DQ52j3umwNd3RqdccFSwNqZpujm
PYOxpOVKqASGchisdUjXR4Rl609GBaN+nCVtVzdHU1DpFR93PR6UlwLCZsdo+3EfUWM8jB/MmpjH
f1ajbs26trxOhVefJzK2ulP8K40r1/5xX7M+UK/2pY//cLOv//np3wcez/vnV0y1L1jN46FzBhV4
6/Ek3IgUVrz1hR5PxSeVxiSR0/2gZc05JHsSn5xWnSGq9IGv8GYlHT1iM7blNgg7b1WAyknX2dOI
o6+OJdJr2s9PTThfCaLoMEfiqJWYDJ/1Ij5nWfRlKfmzogpfCPi6rZqpBEICb8TpvIuFxG24Xvvg
PBWT4kWlhDApew8ETOfIGpkwoSjsNMRBYOlajJOSkiaPCYJVADUSLODMSiI6GP/Q0pgGbXIPTzRT
Etw70/d8KMfdEFOfojhh69PZNxG3Aly1RBzkuNVl8fiFVYx8UANoUW3oz6TeclR2ScF3pInDtpWw
h8Ydb5eNl7yTSd7SQB9QTPyaIli8qWwrA3wybR2zmT9RhbSbDJM8rx8QowZQ0oSQwiiLgSxj+J0a
bIt2QPE999Aa25GNMG0ZNo/itMOUAI2ZTIwNWwxCkgB4oLeqyhe1jsFc0m/5QgpbK/ErkrQa4qWF
FZ4WQ/Ja1AQy3TA8hbr8pxWhM+v4fxattF0W8PIKkastL8ZvkmtfhcU8A//vAIEWhiAGzITJhPvS
ML5JYFOoBtDeoEiSI6EKI1RDrEz0+3ivLs05jyDbQQici19zKhJ3bMHe4ueK/qGFLdYMtAHJHDoT
mfWOVq+/HlnZIY7ucTMUmPQjusV9/SqJbByaos1HIyoLryCzGOl6lu9bDQm8rxUCmXmsgTPJOg5f
udtOUNylOFvIu+/fA9R2uyr/KyYwH4IGwrox4ftK8PHeAgsYED3EEjOHpouTU4JhWt+ta01WfCG5
RFF5SqoakkJpQlpYOjry1PiMDBRvcqB/W9HyNBNahj2TBPNY1LZzDL025ROFKrNNNITTKddqWC1l
4GuRSdHLpbYzFIKAhmnyUeHB5o4s5sFgiope3mvORFcaJeaQNZ5GZPSlKYtZYmZ/mzFqDpU5n5eF
mYiJRZudFFwfwRiRFbqogDwZtavxyRJY/VXz8BctM6O1jL0N9SxgAadsxwxNroXhuJjz3sBhlrEW
1YCatITlsBdUTNDqDoCoUXXBlXudxUDOvrQ6Z9TVJO+401LIIeN0jeomprQEg0C4YT+AqqKyv4QJ
W1uiWLdeDRn7YY7mNCxlSZVrZ4nuXyZ1lRPJwfCNUWpoOnUVws7NYH8XfzFE749SysqtygrBNTUV
eUwGuG4BdfeUNEmAqWSwlCk2WZhWySo8Q7GAPZ+J3mIHGhtqOWTldtb0g84XMNRMD/Oe02zAJGoT
juhjTRmK/9Ikxz6mUMlbqr6iSq9j+BW3E+7l0L1FSAYssaGvaoTTrLkYcTr+5hlC1RSHmKgEUi6N
DEdQOfVmpe3tuEkXT+5V/A5Xu6QJpmqIB9z40yxEhS59+tYsy11NLxPOVWMHhjilM+TnnjM4IiAp
ExhilQCfsSU4eTqLVwPPlXMp08Kk049oiB8Tln/A2SSdCXPqQsv+bkt6e0w7ZA4thgKmyshRUO/F
GiIePShAM4BLgpnFmBdwcLXmecoF9QNfk42sgFUazIKREm8zVdiPFBHypLPhtESdpEP8mfWoxhHR
HZQ2MmBFLqDWAwApTo9+EMASief6ih04xh9JdigVYGK87OBQSQommHXZ4Agwn+VudmXdCJ3UxNo2
aJRb1mcF5HdmhsZUGpQM8bLtF7I3LSM6F1Iok/3Vvzdy/1o2XCf9UrrdRCqSbDCfiFCwn/KKBlQD
tF80caOKKcN2ujljrCpel/VNFoJnIQjBKWoh3cNFrDsCKjTqi8QCJLeOAUtkab6LKWPKIMfpRkeh
ICVz57fTiNg+e7WmVa6g9584hwQ70aAcHvVvfAP+zJ1uedo0oi4XmcFjI6kbspMiXd3Ich45yN+k
M74gUAYkFOumSr/Uj4y0ZAyIlrCHNtFGrhVZd7XEebvJmFNwmcGUw4HQJIfXCTnLYfrZ7eo6A+I8
Fom+y0yMF+AbFmJb2OxGd7F/nsf23pbP61vcB0bESRXpgqfMmAMlisZ5kt1jS4lwcNKkPfJ4OMfF
PALjwPGQLCYjZselSGBdt7V6iukC4GPQhR4KtGi30izYSxQG22HQzmlANYoVfelazbLrpahy9Ta7
5jl+fwUwz2i2nqHKiyNGC8SGZcSjNp8DiPYZM0Zj1rZ5imcysAbr7wBbjrTo5lyEnPJG0mIFuI6p
WwpxNeaY4kiSI0uAuyIQOqw3DJerBa09ruNsT4EICNFpb+RWEChvEvAgEMRVw54ox5bMTUKEK2zK
9uW0msuRv1MWlJAWIQLonpjyV1rQk8RhhtuALiwV4hgEjRYG4skIZSE0mRoqc5NujeaqSJXgRpoI
SDjR2CcqU49Wp/fDRQnsAOApMqwZBWIGhinAxYY5Us8Dvmw6AX5hAYXP0LXTPDEzLvc4P4PF9uD7
saHaMkv/NmoQyqRC2eJKqCV+DNAuTdk2DiDIN6SPSCbTZRzZcrdjoFYmc0yTKLxaWWviA5MDco6k
v3VqfpOL5C7UoS9NLMghNjnM4WlGxEJ28IXK9kWboFtiM8kb461dXU5ywnsVomJUo/KFngHmLKYo
tjrc5xpA18q03nRTGwk3Mn8IXrpNcrec8n5oD2O4U0id2GDsNR60NZxPt2jqB1zR7MYyj1aRf2n4
M9qDCIpf4jOFn/NeWXqM+OeRk5WyhuquGlsPZSujV5DGBAdqO6f2gse1oL0Bf8p19T3PAbIESGz4
wdP4xsywFDHLYKNJv0qq3cumJgGswnx3nLFdgPQ50L842tBlTiWpXpFCXYja58UwdrFeO1hmvFKe
1Z5Z45CUh2h+lFD/VNqxpvvq3CyeGGIJxanSMKppFgRjgAdVThgB0RrnnvfvdFrYnPDKOQVC9IFH
Q+Tra9aQMye5elU70Q9npkm5bC1ebQzu0MD/EVuQbVXMvGlqk10QL3u1HS81Vo1eoUQ4DDC9wiUX
7DCpkSHFPWLFtQUSmsyNqAUwa+TisE4h6X070i2z1V2TqCdcrMQKkD7DK6RQn3SBoEAi+Og6dYSM
ovRXG7sfU+x4WniBBj0fqO/4wsgAzRdzVx9xklVvi6yjuyUHOEeStlCceMsdj2p1iwJ88S1pj3c6
g4mAsxY/peMYaYApGDdJGB6gD2p2scaUfmrlmj7nUoU5gtsZKWmLdYHZzXBr8bjDuhHe1fg0WewS
I9hPW+sSXvewIcf+rihKssuy/AIRYZIbBJcQ6muJQx13RKGKQuMSSRNvBqM21tTJg4pX2DNua04o
R3bbQFXEqFLfqnX3aVjVeMwt60CKx36wtAojsc9Ce5Kr+NgiFXYFwwQCmkmQi423SNJuXTblds97
5WtKYBPmhMDQELzMofmNf4/mK7Nibduie8bDMTzmKktZMacfWir8STu+UI05qaUNu0irPpoairGQ
t++5HINriOUpDmoNEvBEElpGZJOOzVLX8S3EmkBTgpdFrdzEXMSnfjiHFbM9ycPyQ9ya5WBbHZVT
XSzHUYt+jTEPUDl+BymTnQCbQJdibFt01XxSDOmUR4K6ETCiU7YqRsXPdcVQrafrZfG36qtogah0
hMx61crsTep+Zxm1YIcK/C8Em8S9McQIqT1bFCK1Nt/VKUesaMZEpyat5FrYxdVi7pat+VHK7MNj
JnikucsOZogwhVqGb/MsXBqkBS8ioNkYtx/5lLR2pIzwJsfU8DSI+ekBCw5aaHk46Ar7RxdhDmoU
OT/NcOdwSWocI4afpikkwcVQNZpYZYH5EZclweOm4JPiJYEGekRSFklz6Ooa4tBxiKEpzqREBgGt
3qKktyDS8RjqwWo5GsQm4hE7ZKS1STmIEV0083yTnAbajp0i6BfJqJl3tdtUnLHqH/0J2yzGkvis
0KVCYc4Xl00Ln4Fxx5VsPbfVscm20dyvEze4glw8cJyq3LGicaeUshcFDbDyHHVXZgqvQoZXmJoL
vhJwAAWpYQYy9Z9pX6S2jtsn1bxgt514DGbQWlHLYUEybpwhS2v6Vacb2kvadRQBxJL5noS9b6UJ
o4NIyrZ5KPCFcbGT6ZiMbxpJatg7StBqrVUv294Rd08HPPjizVktCuuglYtPMlQPI1aLPEWfrsMg
0Xk3FDP49zAKrc2TojN7DYXwaQnWYlni5KQuhZDTPnGe544ZWuC71rfZ9A3TqOQgCQOmbfITH5xg
t5aGTRhbNOxDfTLE5DNV0tTDugvf3JzFryxgCRrpM7bXNc7HHdSSme9XXI97AJ9UkQJMm63sTdQD
xoxCd0i6VaeYDyCQc4Y1bI1HaKeB9YngLpPFbJpDqXYAG7iVZQRwMjdoK+HURN/9pOFN2qXEYrec
HaYKrNOEqHygtOIwaIczOR0DEYzjqBi7KHkuM2gMYdT9RCKciobhABZkMBLA1SeM6kQDbX+BBQvc
paLfhj2EnS4G8BYwst3oNaqteZ4an10AATTW5vkMH1Gv9RFHImNbWdq4jjLQeMuQ4mIZF199UiCs
YvpDBCj8ul5dCrpt1R4V2OQYvpteD8elgfiolaqOqKr5O7P0Epkzk7ybLZwWDZlkLeyj0dICR8VT
/4SHG0GDy9MiyumBnN7KnpbqQDRo61RNAHcwIGw0Ca5pA/laWOSDssI7msrCpObtXc8MIDjR0ce3
BZujPYYg90FVIHMNLaHLAUwgjmfkq8ICKwbbQLcgzk0peoRSZKbl88x5nQtbRUPXMN+VTEeKKi6T
nVQwq1q2g5CzflxIoMYXNnDogt+gZlRiI/8s9S2SY8ldV32DA4rA1G7jkxzHaIOV+IoDnVfJMAyr
ucYzLHOI3QxuWAWTQQAuzAfLpOwt05XtsOyUFm2FoMQHysIrE5MFssXoFaL8l4XyN1rq1VqX7q7o
R0xIldwJWlXYNIT4qAn+mVqB5bMeWzS0pvVSzBoXoc6JagAWjvTwZ5nFBnGW8bPEMZwQiO99K9Lt
6OMHCqqOg9g0x1njw0YwquuqmLZCnYBzCF10nfVvM3xG4lAxk9qEVm+5xih/ih1gyriiR/O7MdK5
ZHr7KYu0ddW2DdT3oERbigRrL3bwPIhN++pEhkIJngFJSX6NPFJWrXE2bV2/c8kxYAok9CKi+tEo
/biRFIinol7I0NzFbwXH66UB0+j0E5EWUAFaEzofLnfZmP5GRlxcFqj6WBfClF77WI0WTqKGq0aC
zBFOmCMjkCmTjjhDmjetARAZAa9mhl+hEksnoyR+WkNGRRB2sk+rqbgtivhtribs9Da/WsAlLekv
hUWSk6i0v+xvH0R6M8/qQqqsc1n3jc84U5tCoofr+EMVVXhZu35kQ41VxLxtz1iNpeFI/MmGUJjJ
7GQnVvLa00KKGAOvhkYZt2xdQBNquTfGzLTxzPwO5KSyZZjiZUB1MpO+huqaUEU1k0imZ3krZukr
C6zXYknQr2SPxQrwKZhO8ZR9mFI7egvuiMd6Uk3wLkFy9FgsIeTUX8OoemubYZeNtrizri4HfOKh
clC3lASwbwcpeGKhSw6mbBGVXhUMN0zppbJqesN8EqB6IorT+nc2r/iaTt1MhpJ1M43QcoMlgPVf
t69mUTj6XKvORAjTISyVm9qx/hWS2ji4bXuGIBJmawCnIX8KzCxnn2PGM7H2FRNB0WE66Nu8UfcN
PuC+AfNAyQzyjwgXi0yUnEpQsArlOADqVEliXKKTp9Ub8LTiW1Z3gtrHthBWdopjtK9QW+zDUv2J
cwFH3qS6LCKiTnzGpq2V0+0tJoqXvKCQV3VXT7RtUIvbYe7ALK2iOynfI8STnIXfpiPEUopiLzda
UIfgTSkIel0USPoDeEaUfDVVaVxMxtF0DfNGH4j4gXyXI/VD86LOrlYJf3Hv80bd1OnchLPRN78h
gze3bOBKjJWyeBZMjKViWF8HlN3r1L4khXIbGkq6GaPQ8MdgPpmr82VggJFqwUwhV1McYN7Vkg8M
B2GWWTEk5lch8URQWSfBNvr+IwyFe0KYm5Phg+1EVfEuz0vuy1p6CNY0znlEfqj0K8my65x8Rscv
jCykpcSwWWkvjWBixRBiD2aEkbZtP3uhPzR4CHryMiLq0Bv8Ctq+ZbMSWmeQ0PKIxdI6WlyA7WPP
t5nY4ewEy1UM/0XDrWW+VWESf/Ree1baXPuwBDhWhJ1/JjqplJ1wkhv9yF57GTmy9yrA0VLExjDC
KnSftFyDeaZuk+J9oiv2gwYfGQE2AyERI0L+BOp7PrL4d8iy2EimDf0I+7Ne/2RhQUEqmdCLyzVV
7//+MZqb69itgqo1dG+ytDI5P54e1oY5A1SvTcQwzg6N/3+l663P/PdmXut4Ijxu//Pj49f/z8f/
+Rvrry9Dw/v697ZhgjCOmAiOf/mTZN2YCu94/e/x0+M/wo4Lks3Qtf578/HT477Ho/8++X/d979u
Pp4X4DZTDT9SE7hzilTYyqecnDd8G9E38R7/+fFx7+P2okw8JOS4fchWeaM/KfeP/zi7UNz+e1tY
gv+6ra46W3Q08buRL5qfLoJtCWIr2yqjTAIAsEqMTaHbkey9yarZ9IOJxCrTBD3Nh1oj0i3S9ksU
mI5lUtI8bpJi8J8PpOtTDF0FeRAU/99feDztcVNgKOTpY3R43BVrqrqfZBMlWy+mKvplfHsez3s8
8vivzBv+OE0n9tAKwm29QNCFm562fzxMOpG2K+WfWZU1CMPWgLqVhFEnxkXsQOGAy9bqVmTUgPlB
xl5cV6C/atLdugSAZmjmxsZRuds//pOnDkJEVDYL/MYFhgiuM0bZ/U4CXIvCJAgpTqT4kLKBqw2I
WdS2wIWCYKeYjfnx6uKUrEZRxeMEX28+7svzEep2bzSN34T4/ksY7kP2W2OhwkJa3KAq/mQjU/l/
f48AMTbUudf3OD0TYvB4hcdrV6GwOo8Iw4GPE3v//r1//srjZf95zuOhqQNJkcYCVeh/v6n0v9/Z
49mPB/7Ha/+/D//7CpWZtJ7Vt7t/n/s//iZh6X6cNodMogDGM4vlz8wxUtCsxIlC6zaqEBdlCZ2d
MXfHlNEzdlK4ZwxmARgmxIwuv1JVqn2jDkAFymhnYH+908npPQo4do9tCo7fhf4QDW7SYdwdwlup
S6y8sFhxAkv4Iq/5r64SozLUAPFNRqnfULnQcWp02TgVCLrOTAzMUg7oPK1CmXCAwYMIB2gvAPsQ
sMN3W+KWt6n1QgFWntKRJc0i6qmTREyHuzRwSFurESsB1g9FA/HTpBdRJ0wNWjw8ivzPEMYCedVw
oKgFnD4lp4gRnYNcHnaRXr50OgBCHeEMIsGkGJiSORTd4N0desU4U8NdPUk32SjOlLctaUQiRIQ4
8TGHLP1BlwiuKfDgkejLxCCGTmWi5yr7SyZhNVrHQX+aJIClHgRTUoDp+pUNnoXWfiixfwxSRFvE
JxOhslQLlxamOAZcZXw/ZoiSZiU0lxJsMUjOUYCjc75YUGik7lcLU9NdktpwZEs6lNHYQz8NIKO3
wT40EYCIhvWWQqvswEGcMIxREPUwegoijBfhq+/Jym2K9ls0tvjM42iMcSA6qPTS1jTbiVbBoY7Q
6wawQWXAtYOqfRqa8iWnPeLZlmGaOku+psMdjzCIt8vzkEI3NLL6DZVBvrFMfE6aLgw3tcmcVEqx
0kykdsGQg/WBeJJpVxv0DiEYbNrFzcEYhRM4QTN0L7VIXSzRmXYFHiYESdmAwacxlY4jkdPwx3oC
r83ySegUotm14CzI6ndRr3Nb3g5+qGjPMlnYCEmPZWCBMCYNir9GFh+yYEQ4HtbCU1QwQ2M7w1Mo
FvhOMvkU4jKiiGv8U8s4oIYCM1ehbBep9C52yh89JV4uRFzBrz4xDuCCiZYLFsi3QW/wZhd9OaRY
IyIAaFczLN/Aj6ZmGLIXVHFGNZWmO8mkCyos4WAEt1QdtGuXyX81GRV/nL1ijgyDTC/g7aofAxFo
jtUtb5EvkBlsi4uc+Gq68nr17gcwcG38RsEl0azHox0Rn9JnbpWwqim5tACuULMqBZA2FNi2MEQH
GItwitT4CYcmupeMt4LAIj11jLf1iHFbwFx3G+TBXkzjHcPMV5lsm13NNyRYisCos9RepbI7ZmQv
cXhZRNV8RFanav6gRKbfVcFTG8XNXlUL1pEy3zMSeBIRYU3t8FFnzadY8Q7yChJsHlyrUrq00UTr
x/c9CC7JyslG6edfKdWFpyZGJyC3jPCESIJNAw8rjaGBJ1rwHsWQqpdCxFMnyik60QB3UfBULsQV
ilwfmzYQfmjXYFSIu8JC4Bv2BxWG3Yiwp22wVGI53yojbnyVkIdwav+DvTPrihtJ8/5X6VPXoxrt
Ib1nui/IlQQSMGCDb3RsY7Tvuz79+4vAVYmp6q7uuZ5zyiqFJJRaQrE8z3/J66+5S9igRSFxjQ2m
cWWDbzMI7QF+SdutWOzxLu8aUIYJQBmeLQDmLtKOjOkR8DMA3c7FRSfi8Eb09MkhaSEbS4vtZBmf
cXPSQcMU4C/N9GG2MTVtU6bhRoSD3RAF3zpCaL3hIIlhAu+aeq6r7pObuKuQD1ws2LNBz9c9DQOw
mPnMH4hMOSGgqWEMts4ymZtKdON9jz92aY73ddvqYEuj76bVowdPsGDbOWB+J8M0GMNzUrLEYFx6
yUQcfX/VwJnO2rxD7yQxN9pwzSWaa7PFnajpCX3YU1vjG01aPWhAwk5zeVGEI36dLmhSgBy7RdOc
zZhAqkANKE9BGrutkyMAj7CQo0XXZcZINJqkEgLZu22QeN15F+rXCKinO5JVD/2SQWoabkfsalam
EhiuDOiFemgfRq//lqCUSqCteJ4SJAnHJioYpekf0bpteeoNHCQHpcy6my90zG33Uy9wIOgJ4ZcW
AR5LSBnQArJFPd1NnQke3I6JFmsIPFd4mgCuyZwwv5IgM2quKIf4Mq2wqWvy/JI46bWmKwB6jJF7
gtfBXItm13fg/8dpSQ8z5llbf2mPdhgjTlMNAWGE6QkBYtKF03SdErc/jPhmNDkGE+aUWJCGS/9c
n9KnEcCrmKanzCWZrrvJVb9o4KNnqBauCYVJb6xViPX7dh7my75JskO9ncf8NqsM2tTC/1IVLcH8
Doqv23xMPT0GM1PduSS1iiVGRdSlZ8418ezKT9U1SeEg9N6MfEDE7BjtLdPXQK+Poz5XiOZw9wmM
d0OHku3lUJDr6N7wW8cAquvX5+By8hogQpAfOB32aDg3rkkzQ4OS29SOxUMbrxb2fdl24YUfOY9x
hrJh0uj9oZcKNphS9gdjTCFThMVDpEXRIcqRlZ/t6THSEKpoC2s+GIz2gJewaHBU2Dg5cIJE+kWn
qNef14gumzJ6GLTmbpJzAF0wL6iZR3ptaex0qfmpFubva6r4eonyD9o4JjGHzDIXPnQmw7lJXrk3
GvcaEuwHU4z62oNbDi7yUz51FxUmdjuGjwsBpxmTbc/0WCWRXp6VSC+vDV9DgKTxdwWaiHnzZIVg
/w0fnKca0quF7VEVTLlQxUjziKAzYVvbHYayafA5tPtpeb0oq23HZdPN7W0ka3hq0x90SbqcuXwt
TC6ZRNQm0iWlXKi1d9sGz6ffdCEYNWZCcFLOnDStYkgbWj3oy9Q5hn3PhK6Q7/K0aOUYtY+dcKWT
cV7ZNcnOvSGVWZVEapiGzFkKfTdJ79JBLhIhrYxVOZbaq0tNNMbPrL2rLFMXge+5UmbNmw9D5+F6
KVAswgFiOCwZQF6tq7PVqI9SqQqx2ENfwTprSucqQnl+BwjMPMx9aR3UWqNr5qEa3ZJgBqHY0MGa
vbbwpBhchykHJXUNas1lqrt2bSBcUXxZOfUP2wBw7EPkBudOjZqJmQL6xX0MEnxm2PN5ZH0gLVIe
CsOrd1HiIcrWPi0j4zzmevmKtEHNKyz1dRBqUHZEax0q07AOrZU0654+FIsp0AfCpKmU0sloXfqi
QC0AxZsMb6OsAlBaka2bWxtPnIG5DHnMmyoI4p2RC6qTz5R308XayyjnMWrRyzVjDADTLxaBod9k
ckURe+smIyDSNF5xUQwG9CWNDg1Vr0q6jycxCGcWxFcRUF+M3UR+9LDIhXr+qohFzy7LCebwuEME
9OQ7YOT2Y+FPaKh4YAVWi6+BwM2YEJkRtnrEb8sexEvNgNeXQsKnCqiKcwKnvJyXAJs+786yxqeq
glM3LBIrmSxJu4306asFPZ52X5yPU3XxX7k9tJHdadPRRIxw8c8J7iC+GdLzErNGfDLdlekm3QjY
Yfrn5TliAoGBNfAq6CyPYCTu66/afXlBakoHpApSW44F0VxOGBCvYDSJy+hheUJe7Hm6JmMRPET3
OViPnZhROF3lL4goyo9y2hH2JINYwUsiFTCfWfaGJAjq1tgEgBLoHgspOIYEyZZGfblDT7oZEXrF
12KHqmM07PUPy3X3raQ4Axs8swFDIHFEDvDJ5PM11gBzukd+yiUXB/yrOdM/QEYjSZjDBgd4417G
Xw1mMdBTff5oAc4A31jDhfOswy4Msvu0gxFi2tvI+QYYBrGaCqHRe+PpFgGrDcZtpOPOoBkDtLjX
iJTiAwRPTApNeZfzt/DGvASdhnDBBn4sigQZqdfniu4sW7l37rNzNO+0z9YhuCMez1ivhY5lob17
FkSXjBloVsyn5NN8HTxPcMM/jWhgd7vw0ojPbQj8/QrbR8dlIrm167VGFgs4+SXis0vFpPusfKQe
wIBfyE6QNbrMLpKvMC6rVRFsMN8LGxgFMGLBW0DsReCh187qmBTWCngcQlHjDSMx2g0g8f7tJWiL
3fQ1rM+cD9/9btvNQOUvZ3jeXk1nuLfrvS/utGz3Rq79hhFJWBZ/K/r8poyLrv37L3jn/PI3xoVy
+/nz338BeKI7OsMJ3MeAphqO47L/25cPMdCZv/9i/FdVT2OSWQZETf1QaUBWNumLdlHu06/9IfyA
ymkGbmGLyXQs1nO+I6woLr2r5Rs1hHEtGL1MarvM7trYNgHDpnNM6mE8JOEu8s6lqR58vwoN1bWl
7TTfJMfOuGFnAvl7RNEEZODH5QV1v22+zZ9Q4biCA7qvPg63yYf8vvqIHwvUv3XzPTmgWPuYfbEh
uOyGY3ag7weHqVNhIdbvrd1MRmInbmnMwBrsgc1ApwY+DW/fgtg078xxZa/5OlbIvIEsXWzYUd1H
cYUM80Q0+9IdNn6//d4Mz+59fokcb/QCMQFCg3iBAeUsK/eCWdoawbSn5CtgSP2ZuDXw1/GOxMJ9
zUuHaoNWMXv4qtFrwOh1D5TsHMJscOngC4Ow3Fn0AbBZ/QmIhXcst/j1beHqEhvOeH4HIFFPImaQ
vc++gtXfarfWR1Qwt/4m/L58dSF2W7v4PpM6jeajZ23iy/5c30c7+wgv1P7cVivoUxuo990tMoAA
nvNPmHossF5ANm2AO0OO5DsVsAG+JptVfF44yLWe8YXN11IC4N7SV98RJovFhtHBulvF6z1iloh9
ksGOIBBe9JJ4cQFPATn1jfGBZKURMdK5JESOurhUb6DaAuM7zmtGGWut3qPIcM4thlvrxnjO8/N6
P31hCs6l0oHvnEP9NF/4T8wrd4zctozN9xqMobUUWjg+OZ9BEoIQ3RySnbf5i5ovxf3/UPFdUzds
V7i+b9o/V3yE7FsQXeZ4NL3hCGcpWss2hur1IPxHUyJMMQdbF5+hzYBsgmj0ACOplYrfEqv8FxeD
EcIfLsawbRDPuo33wfuv0Em6yW38YTzGJrFC/nX6eVRsZh4REm0wbOg/1vDs8AhlXhVeV5hlkcCF
ZvkAfyS+Vpfz39+m/4ew4I9mof3H/1D+VlZyZB9174r/uC9z/vsf+Te/H/PzX/zjKv7WlG350v3L
o3bfy+OX/Hv7/qCfzsyv/7i69Zfuy0+FjXKquO2/N/OH722fdeoquA955L+782/f/x2/C+FaNH//
3O4CNT3s9Z5/crx4/ZvfDC9081fdtnAedyzXsBgD//K74YWOsYWrM4L3HNOxfJ1fKsrmh6+FbmCF
yV9ifOGZ+Fr87YflheVieWGYvucKB79qQ/d/+e32f3qNp9f6trXnMt7XM+F5wvd94ZmWg0GQ93Ol
1/Oo0gNt0Yj4RiiSh319GCW1w/l97XVbJWkBYAXhnoxqXR31h31T0DEhnJEde7Nfnk8V1aI0TDnS
xEgiHP2bLgWPsGnH7DYaBGYDcgiYqgB12yKSlIceOnRyYyyHimpRzbPExKuDmoKpAwMaGRiXR2U/
H/rmdKdjTmdSa5OGekjTj09DL3HZv//Mu18d7YQW6rRbrb075vXKWk2gd+AD0DwdUxiwhJPB32hZ
d16JZtgpik+xjM1Bt124P7hPQ2dUW9VCuO1P5bTERUTtWYjSGMwez9Vfq03ZwFTHuFfrpwNVUS1O
R74eLn/2zQ/82e5328Ki9LbEd66ArYAu1qtXjlImz6TOCb7jSug1vFw5y3hVZlWraqFEWE9FExvc
t8KtvaWjQuO3DGXl8z+9xXcvVRUL9f69kKwnpsDk7FzJMVC0IsVKSmz6sHISGEtE0ipFVdIyr9Ah
Nyr0biT/SG1Ta69/p6o0aR4khDvjqOrprLap3YTiLmorwgxX/m1GvhfuLKIsb/5WrZqjfeP2iJWq
0uvHISu/Kr6eVBbJz0+GdhxtJsc2EU8+KbmqFvFowJHLvhSQbg5zCFWCTAI5pFQuCpJIB1Wk3+gQ
c4cgFxtWe8DINmr2arWDulKGdXhuRHmx7rxiOjulCsGsIYHFO1sbQR/viRNv1M5T+lFPA4RTGn3X
yPk3OBymwQoPdipbTYl9rVs8mRMmM2rhOjwXtWZJMxZDLlQxW+ZPy1x5G08e4UGAqfzCRjRcfkwB
YUbU/OJo2PmNgGtEJnKQs/RQdAQu3qyCypmcmc9jnnBZKTOZpUpkuEatejIYMpI0P3fyGzf0nW3t
6FfqxgrmdrQVMkbgOT34uIxU1qr0AyQITWHm15oIVyJJ3H1iz76+OV2+MBJyEITsz1xZoSv5OFTe
UxXVQmU81Vqa11dei92e48O/7pRhjrnYKcwP+YxwgMXqkJCHegpJTx1Qa+rX9F4D7m0L0gjNdJj9
eDokSwEDvJhrIMgiRi+yn8ZDGNesOk6HdGbKQC1LTTR/F5xGqpiQzIxXH2NSea1Y4IHfihIpG2Si
CqMuSr0TW2tWPcGlvdqk3tDpXQXbpSKClAULjXya5R+rtgi3r0UoFmgWJyhvNJDg0BxAOSYOwvNQ
1r4A8JYPSWo72st5UpcDkdO+Pah9as02zI1pZ9meN94cNOIvB7XmT9UAZLFum0MNyGBjWP2z140w
hLtI8J2QAQSULFdVGYzMneEhmugMdnXQBguKoVoNkogeS270Wtg9fhNeZjJgYygDnS6ceDDSQQfn
6PIQNpClXeY4INzCR126Mc1yodZORW/xq429RC9qU9+HT94wuRgy9FQJoYn2ANYl2FrhcgXQHfal
3BSFnbmL3XI/pd6nys5o73+/WQ+oCDf7e3nSY+YZk1atT3f4eptWBGXIbaV0dmeY53p+Gabc4Oku
VVHdb2VX9cEeBsBEeFXEMuqk20NM2g7rIHW7QsWqHLVUG0qmJi4wsD2IyvLQT0xdejOB43yqr6p2
lGnrkzSYU8QZZef/+gXLz9jvNbRBLfgJ6qOWC9vOjzizOVtTxpESiy7+tAgJg6+EQwpHvZXSq8dt
rQPplFEtCBbUWNltqyLQZmJuquxgBgeQCV6Xr/r6XqaW1UL3gPVqdQ3RKCaL5g6Wv67MDolVWefd
KRgPuYDakuSIdzZg4g5qW1DMn0m5J1uzR4xELdyMyGNX6nCoohwNx4WcZG/Qp03SgkutCS+kkhZp
M5034s4YZw9YMX4uZb20hyrPJ6oDAXuUylnAwYMYoqNFHeoG/XdqJlR4WcFfy7YMzRV+JAUegHJV
DZ+aev2NfJFqscweG+sZcolZ+/C9F2GQPZDBRhBKtC6aTpypRKm4KxG/lI9PVW61dip2jWtsSn3s
Nx7EI4E730EtwhDJsAEZC2DFP4LJ70LIp2K5FIALVCxZbVR/ciqqbVYSRjtzdi9UyaaHhhMqT/26
qra+Oc/rqmeMK7ej3XNnJHebtr40ixxrtJmWwWwn51xvb0vTHdZ9L4giG6jPDxgOks31AYAX0CtN
KaKeyaFkpwjXRkGrYcuNrVpV+2lU0HSAUqNnqNwpiMEoO5lG4RzUqtqoFpXsedSapkskkYIfnP5G
FYdbq3fQ85UnUbvUVlWcXdlnpeYi41VuxdBElhUI4nSmKEiQo4kdEFQMUFA1kFW6VOMZtYr76Q9c
h8JMqOIbfMY/3w21mnGzQnKog14xHqdzqtOdiq+7350uUV+ZOgg0RYleMvKSv1/Qm6t8PfD1HKIm
yBMGnolgPZ1+OclOrx3p9FQ5MHFpCQNgjWqbWvRy76m4eHSZ6mC1dvpbVSTyHB0yB1wfR9mhNLRT
q7rjLtg+ylOBEWWrWn3dejrP6afoEZHrgxIOcfq331N/8mcHvznjafe7S1R//Ob88qxq2xTTUnjx
3pQfKyiVHwuVLfizooWD+YoOntCfPNiU3ZjKe5wWtpM3hGnnZ7UJjjXduwpFnw55V1Q7/um2sozg
J/QpgjxyWGOp8cK7c73+yp/u7wcY3LWL7PPrFf9+o+ra1bZWNVKn21UPQ+1urITm63Srp2McI3TO
B8KaFcocI2Jkr38kz64e3qh1vHJhYNWhpe4d+HicL7J+QMBNDvJyOOhRmIttK9FqKmYv1JBPlU+L
141NYQTwV2rwW+8OUlmS11Oqk6iy+vPXjaqszxnxLkRuRk+gGudpSPSMOqT1kZRfl6E2qWuOcvFB
lrdJMJxy4K9s6ko6MFoaWCDV7Umu+p0xtWsx1y1mOZBSewNVAl0OoJV/Ya/GkosaaUcR9+9JDP9s
6PCse98+ACWzcetmLQKN9Lpmx4PYMdVHX4PeB65tDTVdjqqSApKHb6H5NGdhrK+0C8Nk6JyrEd8U
M/ePiowhl7KeDGUnrja6GoKZgwlJBdPeD2bkN9tMDyedvANC58CGd0PvgeWUi94uq/MYTmQTVh2g
TmYtai0f2vMkYczQ6IV+6ORihH57aBvLIFTofLV7MqmDnAedFmqbywhhbRlIu0AJRfx9qUfIQhap
zBbWOohrZ2XUyePSeAizqO7Ykz2xWrQL/Kmy/KTTBNNEyCfhyHGVejBqTS3UjgzEFcjGgPxI7o6H
14WZRft28baBahtVojBZZPhBpa9eV9VWvYiPsw0beJZWl74LKpYoK/cbYjD5/uBT1lHtUSdAWaey
eBlEiLo3i/znotqrtsWSia75k7OWEIZDABP04CZI0sLPHVHiZdtph1qb5KMCu+KDGmA0r96vWjst
BlkH1DtX21SxM2TQ51R+XVv624h02xaa8m971Q71x+rv4lAgXGqjAyF7y172rowNi8OpqKkuMlKT
PZWdrRWE93RoFBc2DuIzImKngzIr3sUxjosDU1V/KYN2r7J9Ku/nm8JjcGSgCgHmrIWVCHpjFKKE
w1n1l2rR1yPidr23F/oETjo0GHSoRZ8ThzqzbW896H312oDXuFn/1lzJlig3sCarBuL8fYHgQWbV
a9CV48GSUzRDLk7FfgElCKXkt91qTR2jjlbFKtCz/f8Fa/+tYK3wiV7+q2BtUXz/1sXf+u6XH+Ff
mfES6s9+xGuF8Ss+w7oBw95yZbjW/D1eK6xfhQm0V7eEZxvCd/Eh/i1eS5DXcQyL0K9tCmHZpA5+
xGtt/Vff84l/4FAsDNPzjf8kXgvt6ed4re0Jy/JN3QRSIcjTme8cih1G2r5bxsO+ycj0dAH2X2F9
acciXkWM1iXh+LHTXmCGoeEI8qxCZGRT9BPGWIkLRtDLkITQcCUGTfipKu1rvfPuvQH13bCogouh
fpn67HLwbERwNPcYlzKnFqMTrUFOJ4CJ1YIt5YHJP4uBbHRWQoieZZDWDRoYyw+xj3HNbCxHI9Ju
Kx+7qsoSX9opJYti3mZIOSCKN14RiQCSdKNvnGDsGM2TU6nFhEcbFynxSeO4DSzjS2IUCOuBO9Cn
h8CDqGnG9q0/fxgy/74Bf6ktxT3cwpeocY+uk3ztR/+6daOrsQkup44hsd4csdED/d7laNsRuARh
1TwuUXUfBeWHIaif2qxBWAhvLZ0sYB6Ij7YV3fQifRkaLt51qkcY1S9l2AERK3nMwjVv3cq5aByD
WQvPKQ255lA0j2gZYKq+tXJzBwMDwmRx7HxsUOGMe459HPzkMRuCXWiMJgilFoMueCo1MkSNdx7r
PLagZVpn8SdJ4GCM6AdAgXMQYlm6YSJ+ZWKvjjMEb9VO956Nz0wEhUWvuYZsqNAVTrK9bhewl4FB
Ra63qXTv3J7cz4HovgWSkhIPUGSyRFuVY45kWI7iYYDesKtqigaB0V0+G+6yTuym2qYRuXMskc9h
F2I6ltq3i4ANWFnmXp44sQMPdRF12dqzXX0KZ55DlVkMeybvU9Kj3NwmiKETg8UpgZ6XCB28MfSy
RsRuq8I5d0ZaT6kAYoPQjtvx2Bd+fWYtxaavm3ZtwU9Y60v4QCQCVRrRQw0oi5fWWrCKTYp9GYfH
WFB1+LfrvBbBBUEmrivFp6bzhgs/C1EZ0ECuNP59IppiHYdXIYzLNptWIoKp1upQUqM8WbY2TARG
pRhcDcY3E1tMNBE+gBVcGxlSa2Ff6WsLrUQfK0MHEOSip9tGiHjvQ8D2yDjDA8SDzxHnQwDNc0DX
R34sge9PAGuHDfgZcnb6SyUGfW3M1m0+8M00OriOKfwUY6WXxrxfNJBy3bkdYtCcphEisF4AEp+D
DExqC1Oh4DarLcgqBLiDajo3s28TrFWGwoiXFeYHvyPlGuKphHSZ7oujWRLt9Bj69Jn/HdxjFOcf
KtNi5DrvMhsYe+BOZ4spP7w6Pc8ighe54xynOX2ZfBLTpslTaczykzPuI9AegY1ASah/MmRYOEDO
AGBOgVvkpT1SRcRQYv9A5uMsLPB2Wcbw0YDWjWywO1BNWyCZbfM4JmjCIBAcAmceMj4xjY9O2kHU
VX4ZWFSH2LoXPtiwoQLcDahsSb+mRBdTD/WvmmfdcxVAF1/sxlj349Ze4vt4mXDdM268CN6YJ/ho
moExAAi8s7QkyWxPjNLz4KKzRLrJIva7XvLVMkQLcN3HsrkOHosmmvc9r1DY4t5sLPL1NtSyGvpg
5cc+4pwT6lUu7alVBODZIxCxzphtfNE+ipTfdQXisbS1u6idEWCD7ujiLTVWNwVaI6u89QAu5mCH
qjT/qtGQIfBen+cVDUshmAOWjGbNFon2EH4dOUHYqnA/m8z40HuwpJKw7vd5K/mEFXn2sZlhAJvy
m+2RD51jcZzwUIUM2HwxS/8F9jO+OfiEtlE9rYMajnVa4aFsa/BjNXBAoXWTRsuhiSxzY9XckB99
bFuao1SUOGOO1mU8wocpekCXdYvitN/h44gaE51BiuweqGQkxa7CAJVUlDX82LrTbNwPOjjiHmgK
ojYIyybpi1XmKNprRbkdIuc4arzBwXawpQ7hCQ4FvjvR7D3ovbMvPVRJ0U2pr/S8IUTSozup57Aa
fIH+vZ4zRyapsgkjUKVj0OFKnaKFYRSoA6VQ0UbbvyEHu7Wta6hLiJwExaVZBehJCkZ5RgpJLnlG
l+7OGnlbqfMIXjQ/W0S6bMsKhGM9YyuUIllTtM79QOe7cq2ITy/zkIQ2IY7bVBfZloSteYucS7IO
/e6DyCLIwf3z1E8PDXh7AEMdjYULZjp9VrV88vddijB+gthn5+5GG/pq3qIFW4nyOrZiDHJGmtvC
bs5rC+iU6rCciFeyaFxoqbXBaoC/gKibNaDUHH+1hup6mrsvoi9eInymkqV/Iq6LLpiRPesa32Ju
QUQJzXyXw17axIN9DicQkTqfuWemRxd14uOg3gYIDzm7mtZ+DlDiDYGGBaZ7XEaBcrmO649OCxwM
YMujYAN4csPgiH5q0b/rbvfRW0Ik/bP5drFy/PWK+inuUeSoQjojzZA2axNaAcLlW4YF19A5ZUet
xeJzKdAmF0n+RR/TT02lH9AjPIsn+kkIWZWuf3fQyFp5wfS5CxCjSu0MtcPwC3iJYTVUl874FHUl
9MTGgSNpYMreTB0pVJfGxk/dc59MLkP8DifOttiHeYwkK3JxGpNeUtxGt+kryaUQ2n07gDtsvBD6
ZW/eDn2zqvtp2i6ygXQnvKoGdAXOdPRhkFG9qKcAKzJMK4KBmxh7gzY5GuEt2+IsM5DL4L1merfN
BRI7qjvk40FLihFHJkdfZEFxKzN2Q0yDqIXa/TJ3j1MK2Hoqexyk0e1qHPuWrNg6NvQIDSV6ysi6
crpSjt8YNmhOdaeN3EvkX1ktIQySYfo6qnUMteQ8WouOcugSV+aVgECGkIpxnBf9UdUc3yqxovLx
9gV/HBWai14WuMqeLm5rFy74w8XGlUtrr8ch+AQoep/ZaM2FRx+2KhWJyaUziQ5B++AGjmgEblfw
/nXMv40q2pQdvglx8R2scQ2Dzq0I8gdfut5xNsMQbaJe+h3g1Cc+5iVDpVRjmOWmpMzQ6SAqf+Yi
sYSZjf2BR17sTdftLjoThLJa1HPZwfseWhBFTcGQaeNOAybKBi6LHc6njMCfotqll5CgvjZXg+Px
0DS+sRlL6Pr6tCbFJM+Gz7j4IrWRtl5VmUglNsTGw5bFa1lvASIXA/gsYPQBpl7ZdZLY05ok9Z3n
kdiqZpJehgxYo7gAnQqAVI8/nsrfOjKMgbTNj3Su2tbLqEawncMWpU776/h7usitu3LlziNG8bGJ
TnbuXdsuylYq2et7jY8iD/7HmtVe+GbjbbFfcT0yNwu57am1j0YeAQqPXWBkKYLKtl0nxipJe3+X
o/PW2pJxqBLJKnGM7sqD02BRV6sdNciLFQwl0NzoFh2WzgiBI29ilGZ4n2HIl4SBeYw1Nzz19CIq
jsDD9U1h4rnizkZ4Kdzusuoj9J0zrKuavMWGrkNPuTT1nSWBtJ6E1Pq2haCZPQGaBn9XFHeB892d
iuCuXeC2tf7wrYQtfRkJHQnB2yxyj1UN/g0ssHPgVx7c6HPlhfjEAVONycScZ12SbeqGCuO1+kRO
NsDpQa2mwmSI42YvqkTUAmJkLxbc8JK7RMZ0VIZVrWUQ0wqBSwoAgoukhNE0meKp0KB61VRWMHLu
o9DddltKDPQYpdjV6NBLSKj+Vjan0NzAE3vOu9k8kMzDTOh11YZvOgs4fEbA72hNZYL7DyCEZZF/
kY9tvGaYQ24AZP6uzM1LMqbaRZMQ9w2dYqVK5hgznfJDHIImb8AmwstQx5WLVh78Whyrj1Yc4BVQ
dmLDRAVQX96NFx3yPhtzJCyjC3cAWEs+kMjXtE6LeLx0gwg+iAlSDJ2SY75gAmd4vnNR54X7uhbY
sJLAKoNLlNvUIX2NgVS7HAxCTBu1BcyTc+EWmGeJBqMeVCmuDMu5CuDLfK+4zgry/1PaBMXac3T3
OAbQfge/Hy5GWFlXs6ZdJsh1KAZS3LXascudi2I0IZ5bY3ZRix7CQlv4mF67IZpXFJ0lOlrgldCw
YGxGuNW8z+DMXrbLFJ2NqDSuZgNnvwwOF3xBa/xcLeFOTCK9RZoMgYZ0esp7QVq7951NVjBAII3O
8NxFGbvnaUfCvX8TX/gBt3oLrzLeQQrlbN12LQ8oF5XFI7L6M7oq8zWyqogO7jtkIVH43Mi5Kuqz
iL8V3n0PkALVDKYlAwFjO6b3+t/8vm14uul6AM30d9ECH+ry7HdVv2/F9OAs9bERDCYlIS1Onxns
m22L0awbHQJj+QsgsQSOvUFTvt66cA3XtA1f9713P83gX7Pjpej32cw8UU4Y294HPDwDu0ZSYbH1
vR7hqfV/sa9/J/ZlGLqsXP88+LUFqBg/f3kb+PrxNz8iX57+K3Bvj1bMMRzXJO40fm+7v/+ieeJX
ImEQqIEdAje0ZEjqR9zLMn4lHOYBRjRBMjq2DIn9iHuZ9q8OITQfWWrQtKYL8PA/wCkq7O3b2uS7
oBMt2wDzyKouw3JvQekhUkwoe5T93kmzbl3nTXytJRhUt1V93U0DqfQsinaIgqQo9mEM0ps1yol1
ik7sjV0tEdn+Htm9FChx1RD+dZri0ukY1magZv2+aM87Y7hqndrbk6DAzTca/upj5Fm8/SAcGbMj
oGiZZI95wOY7pGVdh4s/LFO303lVMJiY2Gu5tAMEFVKYJgl5ZMJ6XzyLUsv+w4bg9cd9Wlr0o2xe
ybsfJ+k2GEbudLumjrYe7u91hgdLA5o9M40R8zMQxC4oImhoOP7E/V/Amd83hOr3eW2+5QrqmC1R
tW/f32JMaTXbNgaqXntj2WO6NkYwAG3hnuUCZHyDfxfWlYjztkDFYGq/qet/1hATgP3Dw7e4e5vq
DdDVe3f/09BBDHd4+OCnsH9qhg+h5FRbs2NgwxZ5Z5bVhWvhAXCmb12NM4phOdMRxju5BSC/arS/
eCR/fkVMGeXHhTbquyfSMYgOrKrrEPaycUJLpmiDpk59+Rc3/i5ezIN3QLST9fBs17Q88e5n2tCz
EP0O+t20YF04eyXhxslNEF8ZVykitQc9LILjgjeXZw7Gvh+18UY0zbTKUK27rCw72mWT616g3Oj9
Zz2EujSD9sG0iIvrrgyav60TTj2YSLx30IbrZxEwBXO16JsNsxU8xH1s6/rKDZLqL2rCHx+7Y5qm
z/jGM2yDVuvnHw0iplGeVWK8TEQfXg4enJWOqfq/fux/9tRN2/R9ODS+7Vhy/xsOje61ZmKkKbcW
EgBdkMDBD4IJILya+i/q0bt+Vj3Ftz/17gW7tg7YEz36nTcTo+oz4BZ98oyIpfRhJzI8E7aMo/nq
X9+gJbiDNw2y+llPeK5jea5PBX7XIM9Rykxk5IM2hY5YCfqJez/XL7pY5NulwgN98K+jZO6vqmq8
74SdbOYaR03X9s8qTaTrIUNZfUygAI2uuU8zvIdD3CsHl3bX6wfMi6b0snYm/Wzo/WETaPFLE8KD
1QLzKoAzzmQ5fGmJVe/n9KbxynkVpg7sk9mML1G/Drtbo9c+27UT7//izuUDfXfnKJkJckSOJ8w/
VFuvDV2z7PhwM7PDyniKb60O7Wq0nBC6i4bbDg39eoT5Lwb/vs1s0u72fDMWA5KeE3YebnGXtV0N
QABR/l6gkOqV49oCv7kOY0KBA5XFHAaMnRpsVDKnPHoC/WHGuDUCIcZiWpeOaSdXU4sIFs7MoTfq
++CR4DsOUUl/qZnJp399y4bxx77LsZAGkwku0+Hfu0818TPURByczJi9o2jfL4zik+9TybC1HR+W
BLGvpfcQ3HOcaQ+hmPCP8zL77VHv4m21JNplWD4XKf/X9ScTgOS6qYwnlD+MTWyVhB4dY4tqVLmy
OncbIhB272MA4etfE82LHqApM7sWEj1Z9wTGac26AYUEO9BJJnX5Re6j0ox8FVpDCd6Fg3frl9VD
J6XfyZWAo0XHVVyZnY6DE+LE00WyhP7KigSORCPchH64DavxgZRBOhEeKfM+Xpf2HTS5B8/J7prE
cbAzhO7nFv2mG3BVKcHJpgWIclsT20VUuAiaI/2oHX8krO/h5OV1hJG88MFKoCyK4bqRUnoxQ29v
Hr/NFQqYGtTrjRHWOc/uLBMppIgbKHUuUp5D1d/buoO8nwavZ0QWqLXxfKwe6pj57GwTXkKW/mDr
NebxCy4Ms9OYJIG0D0YpYB7636IG9qRobv4/Zee13DbStd0rQhVCN8IpM8UkKtsnKNmWkDPQCFf/
LdBV/7xjuzz1n7AkjkeUGBrdez97LSmemJqXMC3lVxMInpjEm5ORPyQ6sIeKZ9NXsZhEc/khteqe
7cBV0ChqMJoZVTzWqwg7cntJw/E/3lW/L1yulOxaWYqFZzvOLyvI0ASygyTcbjvC0WWGGVVBhzGi
4ckfarpGIeXHFJ3339/Lf3xUyVVX6tKZLwT/Xpm9mneHNyVcdvWXxuqvXZF+djQPh0l7RkPxmnj2
298f8Q97H4YpuRIYkEw9W/zasm0CT+Va2rH3EgpfHF6GcYgfa61t1vW7dDBnefoBOhoIFOTPf3/w
3z+4ZHDNeXvuebpl2b98cIMO+kivCv5cp3gra3MTj6a2F1OibcqWqkWL0/KH1lO6+PvjGtZvqyQP
LGyXfS6YZZ7qfz/PGUNF1CJ4nkXnnD0+YWsryxQB4HHYU4d4Z+bdXoLUbimKTOeGxRNIRfpuq5dY
dsZ//Ta/X/X5bVzDcGngG3Txf/lt6OVNhl2CXxoGdkH6vGwEZbL2AgJFmTvyyYQne26oQXE4LWDT
IzpNkRVkYf9UgJfYSqqsf3+GzD+9NOyHDekakJwN8ctOpKoKGlfKabYmOYRlmmrrck7LEM1FKjR+
qqYHe18VoPdtE/yrn75mVvEwOr4OcNr4kgxGsNhR47sjfQbKszMA39uMefO6rlo9eDJi89RGOk1A
1CrbAWd462enam6WCx+qb8KP/vufdNvW/PvS6EqP/AMnQsvjrPbLXiQQmqb5oTWD+yeAEas2QOjo
YFXLCYhRISeSrWKCfcpCaIVRJtlNjYBFCfJ6aWSc1hrdfjcnti62ypslZhsMDEg2vcZbTxli2D5N
N7qk35MEvrXvhPukm4WzDuxwWg2CqHrtQR932p0s+IPxNAUWl9WByYOA56iIGHH7+58sfpnTZB/E
n+wZhmVR6mE5m//7/+z0QIl62ehCnVcIWdsw3IVQWZyQaDMt36NqKzgnodiH/TwFnTOMU4SfMTgt
GbLhV53QdmzPaS/5gw2AnsY9zw2D92o0l4DB3rKhwr42H2ZbeoFt+k1z++c6TN27lJGyNf0B9j+2
tcpKumqmpKooTWb7bYWULmBWvfSRzofR+A4DbR4ZQc6Z+o21MvXmsS/sH39/Nm67vt/eAP/zbPzy
OevbtBdBMTbbgJkIQoYQ8LBXQEtwsOmVNHDXrAvlcga62gacHvqXBDAd+azi9ufI6r8mVv+39ib/
tNKzAecizSpkOL8ufe6oRD/KDpZchmyjF+54EGby2vne2q4MyP5SzaMzeL8BQ7AgpMYlg1p6gfS+
90S6Q19UH/1C5ykt4Xo3+XhwvLmxPDFCns17nDivluSdv0mTHxJVxXtrdGrvBaJEoGS7K56MJ37s
U43PZDUhG1iGqpi50Em+ztzoM81b+AWOeWlTCfEos9+yUkJJ8GikWJOPSZNRiNFi8NdkiXItbD+M
73ubwUMXEemvlvDfDad4truYa3sJ3LetXru2WVoVXJCogjFcBz9cA7zO31/n34831ImIrQj2wDaT
qr+8zNIkH+/HLKeuSN5JdxfkcABTFxN7+r8/0h8WSZsjrPA4KPNT9flF/p+PV5MCZawLmjxlkH9i
TloCegLMgQqdeY1FiAw3zwhDiFw8/f2B/7Dl5W8krwUal3lwKuX/fuTKJ/Ph+JLlOZdrmFIEBdxB
7JO2+W5aBCYm1185JuJoO09glgXIFrKRk7zPvh5mY7EqHfeHkB2ynnLA9xfW8bqINr5thP+x7P7h
jc6kMMobi/QZVbhfnqOWwTCTRm2zzQEgkmQ4FE38rvT0ftDkMouiz8Yp/quYddu0/PJJp+LHHLJh
Upqzf72iekprhiji02Wo7kx/dMXavyIQs5ps7JuYeZamDfYYxNqOKsOD6bt7syGlAq1y9jGK+8Gq
MROGrYISwUZzisanyKB5of3XFuj38xovpOTSSaTPEb8l5qKuVTJUrEm9CyNaLx2bdRBIIrKdaCnD
+PPvb5w/vmM5IpH0o9z22+C+7cWwZrqhAVJ36oFyCcGjmrl9ZnG2GD+EdOBNQ7rS/usN+/uJ3GXC
nM00HQf+XFf8+w0bN0ZQGKJsttnUvvajuBoOp0O6PQmMsvrCcWVJwF5BtwAWbs/amlg2EF1g9PY+
Ik2XwdKlhXdOJww4TSTF//7EGH9aNQyHw6POhxmg6S+rRj92dHCahE+UJt5ZVRQHGYaxkrI5cW78
CJEFEgxxN7bJec0ZH0sRrHwx0e+pUYSxin1aI0/h338r8afXix0yrxSnW1f8+kZuA+WbVq6TAexw
POjZGO41omlpg7WNXLFzblq4MHEU6JtA6cGKjeOeWTMA5LGb3QNAge4ePeLy+ejIAjx2pLZCv2nO
QX6AVDsdKjc8T6w0x8qruhXgaQRcbDTPOdcFLzZOrWsQfcDedJpKLhO5YgsX6YhKQttTr011yktO
CMDAu+2+adv3dJBvU5cWe82KnRezCn5MVYSe2Qi3fR4Op9TgsmZhmTnijW4q9gB/f8L+8HyRZ7Vt
FmOHvbTxy7oI2ysaZW5XWxUgUZ6ieM0Av8Inj0q06CRM8e5qa/VnDJ7o749s/GGvRTRXOPAwDN11
fy1i0+uj3F87FcmM1NnFeifg4vrMK/sWHvDCNvZ9Xd8plfUMsVLftKwZKzxa//9nKs5SUuj23I34
7cpQkuZqS1dU2yQaL7XIUDMlUFujHnsq1oz3wc0JXRT5MRZm8x9v1z8dJnlwqrkcYhxq+b98ys3J
D2KyItW2RYG16ObZOxd4SxlgkAkqcx1pXs7IIHO4KtiUYRX+x6f4D6sMRArbE3T2DCG9X15+dkp5
C/2u2qbdlDHMvbfw6roN1t84A8uj/+dfzFHoD2dJ9pQ6kAowFWTyflk43EQUXTAhWEpV5n0rzFuo
rrXvB4o2m6itH9NcwZ0cKu9Jk67O29D/QRYnPDhgBrbB4Hv3sfaeQ3Zed9kYYJABmJX0VnDfmS25
GQaZgqLTlq0T4nVxLO3Z9XEhjNCY2CcnRy0ZHKJxADgRUzyaYfrawC1cOk0dv7eDt7HADlwxSPZ0
EQrJFVDn2JsP0TMSnX4dlVmwy8zBek2E+KbsEKakOeR80jvSc8b8g4ThvyeweWO1NExdf6Caoz0J
n22k00uMa0m8p/zln/wI9kxBhO8eP2h9nUyfZGdvXWlsVM8tQTu3I1Wg7FfXeukmI/5Q1PXr3gRv
ET05nCCuRS+1ORxNIDrLOXMjevMeYoRjiyAYD2EX3U/TaLw0uYEHGT/Rm9/E+dZyMHO1phCX3Etf
2Ml0e2aapvNg6gdZduDnWu8rh6DkVBpDfAQgqBMxcPOXYYyf9HrWkPaTt0HtN34J2bdlYzu8i0Km
rB1AldtJQ42npz1Wmg6eUOR8N8Ny+q4nxpXA+pc2i4B8mSICZdlFp25of5RjA3qz61N8MFnRQV+N
oKkJyHtRkXMCa9OpXsGJBrRqZIxtR1iICGU1dxNJvyMtt9cWiu7WmL+73eWEk7ucfJGBynWiM1f2
6NwWRXs3Uia53WW4pbxrXXObzjGKeL4pmLX++dXtPj/BXqvmOezB3cQQx4+UHu3j7at/bvosQMjR
U5NzUZwg+HS47JlFRHRijE6BgP3fB4z+B35SQFbSSWh5CMOIRNRfB7vg9PJv7e+UZek6TUEEJSqY
LhqE8UsHFajwq8vtHjp/4yVKY0yVU7IrZgR/7sv7f25A7S4j9ipnJ2uweTfJQKSfw3kz5gN73FI8
D4kV7lon2/Ztx7x07yOpSThS3XmqwrqM0CB0nADQoPQfhVtsjDE3XrWwKA4N8GlLY5usl6X2QFJL
e0AkcVWp056KONfujZrasRe1W3/QLFTi0n8KwoQRrYZwwO3bjC3+aSSTBb1iXyst0xaEOvp7tgl1
P6baoo2j7r6BTagz1c2g1rVKsdATck33qqx8xsPsYhODIb2KQsVXCkxqPYzorqeRKHJpq/Bg6ZE6
MMoEOtZyvJd0jNNtWZTOus1N/8WOGYDLRUuacnK3jT1ML6MwKGEEGHByzZ9ezCRjDtXwrple1y/Z
13S+UzRhuh+6nA9D6Wwrji/o1b3x0W4hhjtG9VyNdQVBKsipkVvx2i6QY48ciS92E1mX21dsXYEC
M3LO7NvG6Fv2SDGKvaNTTc7GqZKvt6CU47b2XRamNu9vkretX5zVkAVL2mv1VhrhKuNveZ5rlAsz
cQncoi1BtGAZj3qWA/pXUPWg7HkTf7an0JGoMLeZuXCdrZXwwAx0pSt43+VJG83pMJTNpoH7XfcJ
0+6df22V6r4Gg3hTXX8gy5lf7N60zvhHfRJT7rBi2qM9NT0pF7sMf4Q2cVFTBJIahF5tikBma0Vo
jxN1mz1OWXcd3cH+ksUuoGdy3ND8tOZNDi/M2GRknsQahTaF4zxWWz+r3C9deFcxGfOV/u+wGeoJ
7aYWJG/SptE+329b7HLTEkCGGlhWLbdonm0BPdCsTTLf8BTLeopf0Ld9ZSFJv+aWzz9PHmOzqO9d
yM2o60A9RNnL0PXd1XKjE9ahUlTGEym94uJmw3PQ1f4zkIME66/2/fZdKqLolDezUspHaNbnGq8G
tdcrFxmSzLb/SMLLfxxbgbginMQhpQW6KmMQuaiO2tVEcWkHhXN89nCBYxQrLfptxfhMLpMYu6N/
G/ohIzEWN4/dEBonT0QPdaOax3a+MQbqB0PBbHYQIDIvlKTsnHuMqOUmPar5W7SX8WOEMMvu9a9e
BpeocgekJLb3Nlh5wnnN5rNoJrxHhLMzgiT61nzwQvc7pfUdFx9X3Pu2w3kcLW/ayDNtuWyRg7/A
htjSpujras2CZx+lhvVHthE8yygYL7Dcx8vtKxWykSkSXEiTFm9GyEH39dAk9wPEnoudvnhVgH1b
gXFXVmAedPzQh9KkYoO/CZywZpt3tsG114Oeu/PGzDlY1NeSMjw7o1McgIyXB1Fm+pqsk7ftx3jZ
JTLf0KJtrmZEvtkCvnKoTLc84HnhXepM4eV2sSswwa7CuOeg7+vT+XYj6RsYiQf+soEyIrxq7QYw
OnBivU9Re7BDjM9x9VFo6rvtG1xzqLPxBxw85l8xKtYbTtTeqnCGdSQACRs6QUuZA8TMi+wOgcuu
5hixkCICWI3C2yp/REnykCQ+Yw/pzPKMPnCWboncLaTWC7QOgt+CfZ8aGkic7m4icYaLND42YfPa
VoS1zfpHrI6C6zgHmOXQAmGP7AcdmeuK8teV7fwqH4ikOAkwRnyiAWMuOVMZ4uh27as5tvdTP3eV
y0vqBPNVl86SL0iSkKF0klfX9Hdikt9NE/BgA7PSvCMezbKGHEcxFGu6P6Z2GBY5sCItIMXZOS5U
Dqx1g96WS1qhiAMCcIMOzl6ErAwrh158ZxTTSzfa95WtJoZwyn2CJtYa06vK4eFwZErLfj8w8LqI
B2Nj5dO2QYgwKnPLPBaCdlqOzvjBifNaMoC5Gp1aLDM8eWuOeBZPG1tWyZ9V5uyV9eSgML8c7fI5
SeCB4w16iAWetq4RsLaUz65AUq/18Sk2kfvdNVKk71EWLqa0veae/2CPEzzQYTS2TczOhOn3ucjo
LHuqcVXhXtK4Q2sw9cDIvWzfNgxdWzbmqFy7RMPwHk32BnWesdLrkT8Iunpe6mdKJST23dkmtnIw
u6+8BjJsP4NGlbkn+GosuSahtdQgNtc1AeFRq5giYoqcREgBD96612tynI1MMe/ht0/NN7Nzz2ND
8EdJ3qpJlpZrM4mbdRWCy3a0fKMP6B9pVSn4TAoVZmGepcY5Iq9niLUyUWDaLAnC+dBakqmFa31q
OaBIV5JmTCbvnKjpqjeYbYC/mwvfttfC1Ar8TVg1gJxFCwr/jN2GWNVVpHXr0aFpYU8nJ1Td3RDi
opssIp99cTSN6JmZ/5asrryjEvgJ5xsFfQaINftw4/jTagpGsRk8WHTsLJhIrDdJxmssVPMCFeZr
ZZQEDLAlygdxiTSa0YHHpFTfD6sBEA9gRYZ83BKfoYbipYxbNH6weJtyxQhVelJ+sMFj+k6KI1i0
lWTmy5aYHzrFZdeA0BkDaanwjFixSFexPrxhSNS2Tt9f6lJZq4jOJ+nq/tAVXJdK5ewRRtZbH26R
ha1u31Td95wLYFyO0bUd64uKU/CbUeis8qocDkk/DofbV808woDAbQ8U60Q5R2z7KSgJ2VrFIXI4
5lJnlEZZHtDBa0RBwoOXI8uodPCtzC7lq0KnZuzG+UplQX1wu6AmZdAw8V5ISvC3OxGHVYeyDY7W
0LvMB3UV4kUy6H2pVys8n9XB5HxTLhhWMbfE3E/O/ICVGMufMerMANySMMNQDDWF8UKgQJv/ijAb
8o3lxN9pDYBtDoboYHN2J5ne4DKolclyFegrpoqag6yghlfZHPuoIYarCCpqkmCgqGEr+Nk3hcVs
7QRJBe6hAz86PwlJTHMBqpiki4LCKpTOuCtGuQ1ptmeD2e8zIvo0geZ/wCHwzq3tfGHZ6HVcD/9A
SWyk7319aTlmc7jd0BfcOI3p7YC0E7TPon3dSkFELUth34f0/6sZS41q9bXW/H7TzN/d7uIIfoxy
J15PNQOWRZUfpizESDhMX13JZgkRhCCXY5frzga5X/gTMCrg/x5WqaZYGeWUH/j18j12+ZXD8Oc+
drnwh3p6aIM6PSTzV0YfbicZtrsk795c5ReM2GNmuN0UExRFkRsveRpkLCfSWdzuj1OPpfL2ZS/j
NWU6Z1dhsT6MScI00PyVF047LbI5BfVi0wgEfVGptk5dCYirdfUals0ADnj+Vgs9BO06AG1hQcK1
Qk55M31Ri+LD7WbUZHQYite0CLKfd7stArvcBibeQwzINyjrcYk1PgHArtPu6ir5BncJtTd1Nabp
FWKiQJ2thAHL0GlOVbR1mY+hh6b3dDy5rjG7163S1tJ2Bq/4osxQwRic4Ii+A1ObUm2F+to9pVSs
TulQJgt8FYykaKXJhxygUNE42OnCj8nFB0qRr16nSY0kBTmmjTNO+pLDteUCB/Mm6IwMQgp6D1rF
WTVN9O99B/MDxFO8HHXvB1ZKEFzhsEZrzrsJyDaDJyhAmpl4wHgXGKXbl1MkiuZwI9uhLuBe74Yi
UjNm53bvjW8F0T1eWz6lCm001pOuh7vb/VY4K51u/063GQokcPL/mFi3H3/7Vu+RFQHtw8kz/9ef
j/Pz9va/FpqRL7MOFNzPO2//qrz9uv/8uLJ27JU5U9L++d2G2y9/+zc/fxOQfK8S+fPPX+mffxgi
rVwPg3gtzFlHdXvURJO7Rg5cpgPAILeBlNtXKSM+//Pt7T/c7vvl3xHlSDddlz/f7r/d9Dc84j8/
ygka0H9DeLndBfFnWtdZ8a1pc+ZuXL8AyglN6vbtPzd4F7u7Yqp4tW9fsqZDZZy5GnjS74CV1ruw
QjrtMQiKQ7w6Kl0TJzKU9qqcJFbfNs62Q2ZgbBocd6HPvcAhHtGrivZziI12OQSziTWzv3MhYpaM
xXmb1OEe2AeSjKCz7tvRaODs5cPJdjmJQzPaZPDLFnXjGVtRghHrCViZSf/BFJO+ncKM9il4duRX
Gk6BZYTskqPLJaTUwTn7MXPAqqtwVbOQM8MxAaHOLCBYgrXHTtKPZmjPtTSvBFaIfQ5RuvJD/7Wg
Yr/QkCht9Mn56jn3Ev9LMVTf/CFI7/yx6tZMk3H699vnNOZI1zGiGSs72iLd3Yf1ZG91Tz7mLeGi
fKp2HK3uJ+y3kacYBA98H36LubUMTDs1Yia308elR9rPsgErJ0AFrJ4mcFR4uJLyeqmcrGaarvoW
PfaqukbCNxelZbF/Cu6tYrg3YzjEQoJ80UDJj9GHQne5DVsOHq7VrlQjwCjiX5AxXYSBhAUHO4pF
1FioiNXskFoOpZpaG0XhHjOr/DJ0l07PHzBX9ds6cJkkhBRxz0zzN5XHIZzM6kcZdE9aW43rTu8B
vufDIYjD9yzeaFnt8MrOscROrMw6rNdZ1eF3Q4kcYHwbIvZGRt5ru878sHPf2IXqOSS+9RAwR4YD
2j9q5FMOiNhHVZBGsnRo9G25Tjzo3VFXRCudYZwV5CeDy/M5Ln8UIoBZwBF4Y0hsVIks0iVqFND4
+kz/CeoG9rqOJjoolgZTwmZTJ5S1jOSsaXWwa/zpg4xjcnbETIys3UOmMHiNUvVXi+BZlJWvWope
zAE+Sa+jY7cjquKURuVOKgREYxLtKD29aPwKB0npY1H6zLYDBRjWk8DjWDixv2vM8p3TrVrRwym2
gYN1Bsuu3rHlyzXa8mXXBnhCnXqlaG8SSK/oKGYOB8KCszslMGw1VAf4D9ETB5pxG9EmwlUgm4Ov
ruSYPHYm7A2IGhzs2n5WJoOlybgYNfhMUl/FXabtJwL1y2jIxT6z8/KYR+jKEIOzD0YwbvlWs5io
JJKKCr84MRNX6WRFK7QX9bGlPtS4JLNE5tbLUgak03v3bTDK9M79luCFvlT+NvZrqOrSPHcBFYZm
0KJdgqFdN0h/KAkrvEHaiUVZZRtbNt6W7Ku3ChPxtUe6tmwEA0hhxH6/o4HLsWI5GdGrNRAujfJO
ruKCg1NYsEmtA+QM8Jk2mpY2VD8igIdF31PGYlq1KLt7aab1OuSHeNS59l3XLITe9LxrUnc95kx6
pq55xiAml4ku2NrbAIH8goU51d/nDFgJLD/WeHY411HRT6fPnFayVkRftKL87PpB3HXGpC3Yydv4
S4hroVzdBNLL+Bjx/3tYiNaaEX4PIx/vsqzWbLkhxUewgcOeCWjYPdWiyolzypqeNHW/Izknd4VA
S3LpFP5G1MO4q4ti2sZthG/P7H9EUTFeWQEJwqiuW9TV0N1FSTwbgxRjXVNm7zVOcwaJb4bVwktg
V8XBUGzALN18EeAFNhlzLfvC6CRbIM3bjco/oKLqmd+Ow8d2sH748lSU5yamj6Mpac2V4Ph+wqON
VdvCViXZm9UAIm+fot6q+tmed3GCmkMc4ip6lM7WtkZimWyUT9V80y/jUMg7J28diLCe2GpVfcRM
nZx+3pisja3lffpVyI6KJsRa93pafxD0+WFOFR6LnJiKjBhlph3o0AKkOMgUuOyT7tAQnD9woBxW
pkv/Igt8iAtWDiEWURXPcYNBSNbB3quprJhRRh5BQ2CN8HidO+hWxhzuYlTtW7+rF0P+LgxGR0ur
jGiTh+bqpVG5jWOuoS08+MsudMMNRMyAmCurtTbGFIZQ2Qu9ex/zKdw7vuJnZUvN98C4evBeuXft
QqZdlx2j8yi5o6XutOkhsgD452G0saOg+d5n6rupow9I2OzkOly7evZp5fb4UZjWfrTxOCSjTS3U
XQy1hpWhibeKHey9wVx4zFkGfgPvSLObPbL19BaZAQrZKH+d2hhfPE2NoM/iLb0ctFgegx5ZV2AM
pO9M8qoeQWazyqZhC3ZBBF8oNqKwDT2yO1D1tWEy6eZ49SFPgMqaSCtM1qiOTyaygK3F8nhBHY0T
4sI2td+UHWxspqHiZZYYcOjiZ0reDB95my63Lt7keiRrnZSSepQunbI/90HRsGPw3HWfzWcsNx3v
vBS9r9YN9yEOMMhXhdm6l4QdYJBq9bW2yu9R4vGmEyo54XB7S6o42o4UXzZFpzaSqtmafXKwigqC
cTXo5U2F9y0UnEIKxt/7ok8OsI1pGbBoI1AU06av1Z0K8a2NVOqXkvTzBeDKurHUgzEF5OfiCjjZ
PBKjSrzp4xdGOrIHRQNpFUMtwB+R58uCktemEATY3HZzxK0z7VWQ/OiNoFxahi0WfCZo8KTWtzT1
zK3oa9ZYal07o578dev0YFyaek9dZtzLeeC4qZ2lQr6317IJ7bI7fNOkZx2qNvaOQMwgE5OpJI1l
0mwbvAJlldOeKQXoxyRFzcq0+X0lOMP6o3kxvGLAP9YV8f2VSV3wM7RXd4Gc3W6ToUOysAdzx+RW
fW/5D6q2sscyDVYpiNx7Mgr5I9n4ZOPmiJSN7kvd+eWTjOPuNITRFz5u1VPLXPiBnEm+8PxPU8XZ
W9Sp6qBjTFsC18neSMZlq9Y2kzsLQeY+TKkxVA7I5KE3PrUoPbglWjpvWKlKOm/ZiDaEECBVEizn
1lgMF5eZPMYbMNpolJKkH8c706zwjxj9dLF4mhcyFtk+zdlCjvygraelm7EKv8pB7dPYVdfSDoMz
PdNzO5TZU5R2O0pQBnG09LOVrWIItg42ItM/k/YSE+I/Vv03ChLNKYEbSEeNaGWYe3dxxty47KCG
xNGw142m49OlM76hMdwb08zqScBsM0I99LbYdo4zQxuTBU0SDi954Ee7G9jHZ5sieePe6eb3yO3W
clQwPtLAWIvI54Drt19NqzjbZlacpUG50M/aYS+baQ+WZDNEDCsl47TRytC+V7HcitHCiDLWO9X2
D1LI9jxiZ+MKYqhNWYzmIsCJGPnwXcjuhVuGZb1jWrGH7fO32gxhMVO8JFXp7bLS/Oa0urX3Yus0
WPO47GCt7b6rkR5hmErpNwH8YRK5c8UxG4IPRusoiDpOv07iyWa4uN+memHvWwh2myBtu3mgvIM9
Ibjg+mNKPWEQO6vYwNAKF/RR4oti1TUiQ16jSMqF7mNCyspYbMyciohGC4ygybi2o5vwsel2E1P3
e6I8+wnF1yp1U2JVrBR9bW8sSlUrWcDorxOJuNwfX8LKkAeLiQX05TMwYsi8Te7W6XJoovLRSLM1
zFrCqaRbtuXsP6RRFS0C8o4Xj/I4JOJmXEG6hOfR7FmRBqIftqLwocIHV4QLnVh1I70PQ/hqrywq
w40lF+0Ysenr43JlcspelgDTN4HLZVTPhLY2RXcyEm3cZB3Am/n8eZg4sBJ3hWUwyOirSYl1L1zv
a9D76lTLtRHG4X0wMCySduCTaLRnbC4cKiolpztOtCBGCGtbQ5Uf+5FhdZODX9yAMA5lvbWiaEsI
k8S5Pez9ZBZmNuixehjHqz65j+PKOdeVvSR8Mjzr6DDjWns1BroyTn2Nx8rfaNbwfWSveMwLuPwU
145u7E9rwIfFlhfG39Xi1S+kv9YiX/tq9z98J7dfjfh7OWb+2pPDeBSucvc14FCTCDMX9SRE2coE
jCHy5ywfmpPfJsaD6p/KxGQAgljCCVlbcs5why0p5W8TAifXLMRkifjVPqn0LF3OcgFcdFrhAYi3
rGmvPjuYzzGtnbMG0sVQkvCqbZEadTXevyXlBRiumJvwcB7lfNOIoIVoBb2FbaN39vQrba9jNuq7
oC6SXT1NT2XYxkdaFONDLaYlzhDOGh1KtkqKtwpI5vV2Q9luFyfmR1nMllY9hXdaz3C6ZmQYKBif
Jj8eTlwP1INQOiDO8GtPmZiqtaJDA9AO7JzXnKbOzzgXYMUkDcTTauXXwkKtqOEhpTTc0WOfUgs9
C9lnt+zdPTuGkqqcX0MmWXVy45FdXAuUi2sHB+WmA/J1tMJm3SbudMgpFK+R6kB006l56pqinYMY
UFYy3Bqj318TciM9TcoKgNmR2dHhzgsIb0dl/xEh5KVnNIl1NZPFJQfWIgI1qcKKsdoMrHcXmsHG
gJPTG4ckDcrHXEY8S0uLoaXjmDL/YeXhppalP7Og2b/7obdsNT84Rm4OlMmKgG1VcwV0hEBUvtF8
ZxURoMCGOM5WdtSOF6sYMWaNNjDz1O8g/MX1MkS9dzTkN7Ko2l6GpbsdDGDVc8H3dqPVvbcsB56Y
soiyazYWa5vgzZPiE38Xq6ZjikBXd2Pkfsn94ENjePM+tbBVcGraE6ZCC+VbPVvGvFxPSZatgER1
q6I26RyDXtlnkPaXdVZBXZi6aifLPqL8T+VuHAdqr+Hc44cXI+Wmjf1m2/bsDqvIfZua6ZR2BbF3
q68PiDtKmiL5G4OxLW8JbHShZnwbhc7+d0z7u5Yz8TY23GoV29nVnLr6nKlouPh+cRhHw8RKZslN
ziq0zfsENpQNfsiowtexgQVntSk6OY0An+/GbIXiHmARFYmLDN4987NylPXqFT25Pjv9UmjMhw5i
iL9QVy+XPm+xXth7DtYYxgoG/vrQqogMWPUmzPqnzIjrExivSWIh6OwWAR/rKOY4h+rANmlVtGPG
/ikHUoZJ3LQgkwL4ka1rb6Kk7fZxAqqtBSR/7g565ny4HdyKsEIibsrxSdiZ2Hdtt3D1hrDCTG3L
cpCPZdty7nDJCXQE3ojatJBSNDugXTv9sAUp3ILmOKfHsuAaN1bbQmuh4oN5mWkUbVCUqGtTrKxI
t9OeU1HSJoRyCOFR15qAveTgXay6y1EVG++Vj+3KZKev0fZrS2+blkA7fK/YlWIsCBoAhCnJmW4R
R+xUXparoST0npSr3sUn65ZbWxTis9f3zI+AF9QX0o+se80wgNhW2q7QcU3/H3nnsVtJs2bXJ8pG
ejM93jse2kmCVcVK7yIi7dNrZXULkhrQQGMBFwT+W448aeIze6+dM7gyB+Y/btieRaF9DsXwOzKZ
hRRt1C7LaRwW9WQb+0obr1PnBeday8SJGGd/hZqqYKHJErUxjE1pmcma835+dMtlNhBlaA0faUUi
deoRrVvwvifKT7hNw1EPkt0O0npnUU4lI5zhvhx2ysIh74YmkktGMtQS6OvqfqkqtrlFlfqLLI0/
mlZjUsuMnyYVPU890soN/iUX03io9WybhaN3jJyNYUi045BNVl7J8Mt0ArXTgsQkhKC0tqGYKSmc
UQfC0f8wD9e3vtXIBUZpoulZsuVZ9c2azN2OkcVYS8NaQxW0jgiuXCSufiwcAFoDOJNHw3BpHNjX
trgXjlqnCJ0p1aPJYigDWYQcotXsF1V+eyRzEIvJvk8Vo7Fq4trZtXNfrzFY6wCp7EbsvUstwbXg
MArHc5syRm+oHAvvPdYCn/FiXW4bPR5WTT1B4g4Hb8Pb8MjFGvA1CHoTvbGuXWkcsN8BYrb1nloW
kbjAXrPACGUv41haJxtVzr7oi1vgqepUlimTHynExfOoOV01nHgJT4shzIJrnjAHSZitJWnjzCGt
TyoogktLC7FMLPeWb6YrGy8/y88IjqYItpNeIKcYCFCsiKIrGgEra3oabMrmiZR3MMy8WNltNdJT
88H19Uj772ohI0/j2WQT2TsY5u3RzTDd9N9tb0JbSslEkRbjvXhth0G8NhvKt6gyfsW5Ik/TLv9I
mvbtUJfhUqt+SnKrTkjs/I3npH96Zx51mVG+S7HcO35frUxchBvbD3+ZZnkN039zWwbZo8meTMaY
f1vu6kDT3b1Rxs5yCNi/EIMjl5GqoQM5KYUs1sLlFJU279nihz0vTVZB+RJO5OVqHcMiX0sZLNTD
2VJfzDCWcLyyd6/fj0p4h4wIJCh8KVfHb9iKAhldY+AHNW59Cy/VN4keQyyrXYWQH9JQ0rX7pkxb
GnReJdSR9zL8a3iiuus2YXVp44t1WRMa6EY8mR54SGaOwZzSsqkDbCORNR+sRbDP8v5T5SI5Rmq8
1yXQPtHUpxxnwTJ1SaYlTChgkoAMq3fgq1XUA0nOMGjM7N+hwYjGzhRXuQck6PXdwnUGuNVdYB0c
X/uVYyTW8bRuGDnOOLrRPw4WP549+C7+kUbBfrXFKmLleA3GeAcospgNttGKpGBr67FsyWL3EBV+
BfzbqPYAHnPAew6mdftTHzUfPBzMPSPpEwiSl4ohC5iibNC0e2Q4MCXMgDvAlDzIuXi3vLA/YOyr
tvWkEybC+mmwXRb6VlOjIql579sqOP77kvfOn5rZGrO/pNkwvEj27ItuoV/bp1hYv6gp9d+5sO9O
qMeXeGz8jREnZ6/rU87XzlgzEuo2ZUj/g+OMCyzDnF7T3TFvSd7ToIL314LyZQiW1vN6TEVPhZyV
gilPDyRz7JtM5iSYRGJfDs7dKr1haza8tKasYb235MiIo26Ro/P4rSjXWuG/h7mgOO8Bxw2ZnS2L
AObkOFqvqVfuilbCqJTZs2YktGVdhsKjs5pL0QqCM8txP+gFUoIyf4NJzHhFWfsuEGqBEXwdehlt
Wh2D80t6GywtA9PRx2DfkCEfKzM+CH0Gng4hvWHjYDCXGa3AhAvDiNJDA9DgBFtsMwvZ1+UQ+XcZ
V9D4hlrfjGPw5SFcgwkVYRwf8B5g3WqXeaV2jVlZx2GMnEVAL6ZSxm8ZWAQGDT1BpxY9zVTp52Ay
OAe9eltE7GLGTAN5R6N7doNsK6uAVgd/Odc4fFzyMHc3aUCcu93wlMvaZEITl+G50IedPtjBIaeW
3ndEVuAdl+idzPwSQ0zdDREsOYe+XEsfY+WV6G3G+BJgGYzJPtuYkZFvC/aUrKAGuZ9qm1ZZO6eg
CJeObqcr8h7qvSpVvwEibKx8AH7YQTpGmu5HzrNyK4xRUCrE+xIF1bWotUsxCmLJ3ExegigCfUCu
9LnnuYwhPB6cAq4gbERACGjh4uwSK7tdytwhbz6suTwEkW9FmfO2KvV0+e/F73d0k54GpKxSJhlH
8XBJRkpFvalvVZReLZOh70R4SK6l3ZGL6XELKV7kda3v6qw9M5VvlqIR7kvospyIhflSldQoYY/4
CFgx0MHE+FWmdUlQrVx3VWN/+gxalliB+Jbwd6zLprDe9G6nuh9VK/vZWLq6+al6lhL9FP0wmGYr
yt+cPP6pXLf7qSrme84YLCaBHtbRaIWTaTx1mmvtpTlkZ9+0txOpVp8cgyUaRBOaqlvFh9aCdh20
o3cB1BdtwqgqlkPXriKjyfcaq/QwMZ8yCR5xMXET6XTnY2XVSwzSI5LFwroowfkRpsq5djNMNgZE
UDHKuzbzl5FEINyyYrjZA5BIvdft1wnV+CLuiTHlL6PHBavR57extoadHOq/RZ01Sz/1GjLCdARF
9jjc+sCILkLXC9YNjzKk82V04x0d5pwrHzMD43u4mqZexmstakkgT6Wzb6RIMAHgbZtq6n6Bljad
qZWKkTMFPE2d2Wv4eKPsy3AMckpNbYttM96YApEbr/sv4o3gimqV2idVP6PbRLaezMzFQRXLnY3X
6SUryATm/k78rnzaQWvtGvroRcazPOmdfu0HXj+pl6FZnYBjQjerzoWYhS22384RZuGxEDVblik5
YWjMLqZxigTL7UpZBQKS4K7yqLqSvi4OWcddh2NIHn031M+dXcqLKfO93lQvlqMxfsaZs/eFoKBR
ztL0qLiMILJeSS96MOxXh86HxYhFYDFWUfiCRvjN7n0w6lmTHRs3zO8moeqLygqSlWclTMiY5p1J
3GH4Z2LQHWKzOLGjpcequ10RGOOmTZV5r4Z/pmBn1bS5exrcSF5aHeoe74yVbCty3udTRMsZ3bpR
gvIObVPPAsvJp4q5YKsekVbp9yA+SHeL2Sr/nTGeWrqDLm+yu1Uqz0/g3DUaz8z4QJiIgdsQkCFZ
M7zTL3b9Oaxt/9NKVcX2h0PRYPxDdeixXSKciZll+12Syr5ml2mTlCC/6Aj0oyk4E8ADr3Xs4F4/
VkeFnpyrwsspy7v41g/Ws/Kp9WwjZkIyf/FZUIHcaO8p5/cNG8TdsJKFCyPkYKcSFVFKvnw3Em6n
GvxG0ukXtKw9dy1fIkW/rU19v8vbdtt1mbEnSCt9hAjjXL1Ze7wXAeR209FlgLEb3ahnJFMceg1b
YB1Y0ZtIGLtGhQxPXPUSB2PDANrOyP4NKUSAdST3omzNrWQ7+sZuG5nencmea2dXs0BwV6hD7Xv1
W9HO3TN0AdHtNGxDZzvSX0MWmn8rq+EI9Jyb2zLp66TO3xr61oWt0D3rKYZ8FY7rEUrUqmqLCzFo
CfUTLToUZ/2sM+tfRFn7ohAo87mWyXvcMN5pfPxi/Sg2NoxxOlpj6VCEdkVXn+ssF6sCVSZ7qICX
cOqEN1G437A1q23sdi+mFl0F9My3NiuHbehKmraQf0bY+d0Zff/Inr5iE9ynzEnycFfmgH86e+zu
Pe6SHt/BhysYfGZZcjdwG7IoMd0FzyQuj3CP+2/jStP90+JTcMN1VjGb+vcldQzvYke2fobGtIpW
Gvugj9xuxNHNueGNrNQ/lOhaRGqxf7R65H2tjL1trnXFGdIq2m3HaV9jbm6GvdkbYqp0y/iQlmqK
vH0tI2MR9EH9a2RFNCaGfopT0Ac1/MqDaU0tjZyLvhPW5NEqrN8+UqFXcNcm1YDTLD3PJ8K+7ofH
OLrVUVPhz8A46JGEQOPrEqFC8G9eVaIxLevYYnfD+MoVsjj541/P04ZhZVkoO4HKGEsId+22UbPr
IEktiIyQoBOzs4hQ7azXBubvf/6nW3PeQYsbwX937U6H67vKy6HYj/2IWaCIvsbWSl7z+hHUQfXW
mWH06K0ezUWa3oOe2DPAB9s6Dp9MdcaTtIL4WBiBd8/KMH4z/u0i2qE+zGk3Ab7PZ5xPJxU4HuOU
bHxmFZM2TGZHkSPCoM2xjoT10GIEovmYQlZYmAsIKJrQhwnBzCFAzQZYoA02WUsL7SDCLmd5+eSI
YTunauMvycuLM+KDLC02uSNS83UHWHDDdhdFpSOrGVb/l1GDv21MHQWD2Vt7KnIeCYqNxVCw4A9H
jdcMle5SV8O0aQN6WWrr8exS8C/rqu+o7zRjFxi2unYTLW+dReYbgN031frtg2/s7yhEsJqQh6zb
LO53JTK0hVBZeEL2rdZsNVmwhsK9ZiiKfcK9u5ZUjIiCt5DtXy4nA8KIhO0xaa0NQXTzUWxYNzpd
+0Zb2WL5cY6F5gxrNVTZ2n4fnSJ7NpEmntRv0ULX8njr1NRHfUmP3U9qujgDgzI1eu8QhttXJLa0
uF4x3lntGBciK1dt5qVnLBwOG8jxS7jKOP/7onUGyx48kMwv+P9Yk+1EE3RbP5mOXKv8gFrPeITO
IWnb7F7L0DqGxcA7zaCtcT3rORkvCkbpu/E7l+3FH4LoLYZ0foUo8j64Qb3KHa/C3xb311bI/lr4
0wkHbBgcQN6k9mJibrApxzlVDeMra+JS30iiG/4RDY56Rhheakm1hE1r3lo7/04DtJdDWlvv6KRi
RHYvqqMjSV0j2lRWJ86xLK+e3WlXGgZEQHHHjGdKxdGItIOsufJAU97dyWh3dueBUPS6TzoLY49x
zDoysot2w2AUm2DAMyNykiQCdKAMTjLbHWhVY29tRmFDZJgZ4jYTbzFT8SXL7u/cNuPXqb25Ki7W
GP/79STbn65Wj7E2/NVgV/0ZUsWhqywHeFz0GgWNfmwLReT6qE0rzgl/25sAyv+5Xv8r3Py/2IX/
LWv9v/3n/5fR67PREXPr/51oSoy8iJL/k2j6n3/mfxFNfRvmJKw2E/EHKez/i2nq/IcLmI/3CFuP
GUnJL/1Ppim2dVm1cwy7pf8H5CKopg6kNzg95v8TwhReBQ78/42ZYONfJZwnAHcMOgOO2myQ/99g
FoHJLRJWfr5jXvZTpQ3ZA3Mac/MXOuRh0EwYZkH2mhTNSUcAP85KeH/WxOeTcR7/bbHybh0BoKMR
RkGfz1p639SjXa+RCkGKxjoUgbkwZu297I2732oXXJnzqIQnoEaoL0a9XuHO/5mQ8OuuFhxTq0s2
ecwevEptpGEo/uWs/TdmF8Aw+wEExgBrdgjks1egn10D0+wfsDASFOZHj61Azf4CCSR94VbOrdZQ
++Oxodiy5FkDj7MRs0OBP9khx0sh2wDvwctLJEdm/mGiEK3SycIxsov1BGtIZl7Kyv4yZi+EO7si
2KluxlT/tvP4FuYIUORsoMBIMc6Oimz2VtSYLDrGXgmZG2zwyjWYNTivnmOwmWPAm8bxC3XQvQmr
GMJKhXcQIwfIQkawODv02eOhZrcH+/eJ7xIDyOwEcerXdnaGTNmxmp0iNpaRYvaOTLOLJJ/9JMyJ
7WUQtf0KAdldQ7liYz5JMaEkjrXNiogV7oQl1Nj0s1slnn0rFgYW/mdiZ8lcJuFTg7bcmFZ8Vjcd
44s/O2CQXB7c2RMD2KFbi9kn08+OmYZdeCtQlHlujHoadRh22mGBxvEPe5CLwHhjduFKaYdKR6WC
LcfBnhNg0wGn9l5GPveDC6HH+Z15jDk1VV9RUq3CSdw8DD8hxh9CupeE+HFIzJ4g/N3kIgAogpN+
n2bfUFr4j17Zn1qrs96rtpZ9MlX7p0bWxx4Dxk56wieIxB9DkistFi5YlAq2U/bsWcIUsAhHsdVQ
bZKVuPG92OZWyB4mdie8Q1ubzrBrsNdYGKIqjFGqtNPFMCDJQDAQHftgXIP7ClZqdlT5WKu62WPl
YrZyZlOMPv62nJ+xRUM/xHqwBlOwMKgwkZjxqecZPhDPwOlV2/V+xD21CPv8DIZxTgYOjU1RMtST
jgv5vhofaZwWm0SG8bnV072djS38xhW8vGbHi6W4A1z5l1CgINcNHaNcLR2XlmRkzpAm3BNv8DEp
RD3+iBtmQOjbINDzU80++uZw7joLcbAG2SeVEZAghDlWhBiWlaKGOxu/mwacd8HFbEB5bGXbBmu9
5fYdQ/mUfhvv47gZV2XbfxlkAkXlOlONv0wbpqyxW51lpn+VWhTs2Yy9poNlLBKPUBmLSVg/TadU
S05Vxb07MNaH5TJ9xh1qvrgTp1LZ40aGw9LV+nGpMH9XGSJIzC2o1od2F4b4rULeUpvWk3fijPSd
8UcbQQKoLHJwIA0uVpamw9nI7htK1bFU8w9dDze/THs8wl1H7kGzi5hN7zTXB7IWB9veMLSV3pJQ
ZhKtsbSzpl5SYU1PhpHcRvEv0ssw5w/NyzD62RVOEWO/ID8Iz6mpmLqGX8NZkLLbYxGmLaj1m43r
fWTgNi+Y1UnwwcoZJM5JONFvqTIspJX5hhzJ3VU9H2zcNujnIgwqPBVQIm02ij4ixU3Bqm8sKmT1
XdOjpPOr1WDWn3nrORtbs9tjzq5LVOZyGn7bU5E8HfKCgEhh7O27AukEbTBpXM0aItwsyfZO/ZyF
g+Kan2c2aGrZUfOOHTlIm2JCO0DIRWO4mMW74JyqzuNPm/j55l0dE54lG3NGg5n7hpXCWxW8aLp5
zyfNbDOoWDyqyNhHCNPWep1LWiA3R2vtHQmSyWFPxs3VFcZORuUrUhbSKQK8vu5QHcF37e04+eIA
xUg1hY+kLxYAtoY7tMlVPFkBM61BnHpb4i2ZkPMSwla8qZJVkj6cU8yhV8PnQPGD8HeRavz7Ilth
3ogZVfzSUjSFnWSy6jrCWfqG8WrK9K3ApraRZXKkjkZ5Rqr3NtDJVir0+upzG5AFXUL3mNNLHWPn
AMyHXFOaa+nAwzLHFodNhD0gDBVDX71eJPGnBpvwNmImiUfd3mBUbxfMnYptJIfP2GsryHTRWzeq
Qx8k3gKVw4jz1o+XjuEnK2VqD2eSKVtTHfVY88B21y4DV/YfNrmjFzQNj65yysOg+FaNOGSx7JGI
YvizS1Em02ul6TcfJ9MRLyxS26EptnUwrap0IjcFt+ZHXBtnDjRJ02Ylh7G+ldWUr9llGJhMQnl0
aTDkrEvKJpblDL7kNa72ZlhmvEkz8HqYvPPU+W7NNsHiRJdtKfHpoG2fWxISiEauXzn2pzaS8RUl
5MWM6mmtHOaO0ql+cda475Nnv47kKKhuOLJ5KYn3CF66Eomm6Yv3bMp/dxbVPnpeb8W9tJv8aePi
tkLPAze9cLZC9/7ISuDJdN2PNDbxu9Xppcdqc2C/oaZuG1vQJUYbMnsk7WVVj9OxbtdWr3UPWLds
q/Lg6sd1t7KCId0GBhsFn8M4L9rswtTxzPopoPS3TSoRNCTzJBOlj/bUeaAp4dVn6nnZxiYCZ4tS
BcKTP1p8sPhqcaXSmmKTXkcTzCMvs1CL1mhpyZcJVoUrGMymMXpxtR9TNCiD6LdupW1D7qq9mDgD
Oy1PLi74wKYT+4bYuRp9L8swzz0OCblgeNTnfXdW1Z96kLcXc/4y6s23z3TAQAMNQ4ChXobzmYe2
Rli2dG0RYzsns0SHrcHqokZ3UxV8MoE5LKe6yLe5kX5lGqFLk1vN5xKIg8Fv3WUdEF5mZbGgX3LX
EAZ4W8Ky3PIzxO+ReGvjv1J9EfgA4jKQtOZe84w8E8AHvsbYYsMkQDhU1Wy4jY1oLQghBHWeq13t
RtnVLraj6yGlKSMKucECP0IpouuMGTvIJMU4aAfEeGcgU9NSeEocs8r7jiMWJEY8X+Msxw6InVzk
xzDCe2CbCK3MiFvT02tj7db5D+UQ+chRw7ok82FICD6MKTU4NCfzXZhlt1aWQ9yvprUbpXhUbKAy
AlC/qp09qpUDcP7ur0nIoeHtOlnGH3YxGFu3SOwFnCRqrMpFdBJ2uL+cblhTV4a7xKbONkMytlqz
FsSgyN+pb0U7q3ZIeUUshNJnl6ADaVqnP+f9xTfc8YgEz7/PtwyTMweo8KNvWLc3UyZWmovO3cXk
skbMR8IN6VR2m5B1YwoO5i5/tJZLEg3V7Qa24HnwKPXNIdz2tQsF0oD0MmYVShjf29RjWd5Ema4y
X97ZhslbYYrqOmfH0+Q6O7RZT99qn6TZRrggaha7RtMs7dgbdkY+C+0C8qiqXAVrVq4WMiJXbV0X
0bpsXY9boP6FwiM70s2zt0z4bdh89LUdZ+ua1IFr4H4VsfJWYW3mO68A/x/L4QNNyGkszE9nFmur
Pi6XaZfh0kHh7euRj0ubQ7prJ4J3wtJe1zVHATu7g+EP16qY89hG74vx7NKoi2w7Tek1UvmqM9hh
O6K1lkG5HyhdtCJdl2w9srL7hlK81+IQd/4YnkEj/6AR3DXNW2MEvzwisb2y3bZsirLe/xX21U+s
cMAnn4HfXscE2mZHu/EmAgdH63eXOGSZqe0QWfvECSA/t1dNJwItdJddqK7D0O9ETP6mhyRGZdrZ
oohoCUTwGQaIUW4YeGxV4i8bTW61SWyUprbKnd6cQS60KjVXOpIsFM0BPO5pZ1vOw5KIZHzP++W0
08qP1GmQNfiIFc6TLt7UZn33C/fJSatwePx0FN5Yc+Q7LM6NaGOFqz48zs4jtJUenzhW0bI1zvWq
dpq3+TeZTCUhkRJ1XB1U2j8aOzz5hZOsStt4qQxxlCYyzISgAUiUnLRWcMxHeD+jf+DO/ts6wTqK
EowfLMDneRp6kGWnt5s6TxbNZG98Ub+oKnrvxT0KWOQ0xVNFN4dtPzIwnOvRsbHsH9e+SYt0pvkf
bCy5M0hrHAKAIPy607E0xAf91pBOOv+7NNSLzADu5nHGayPeAftFjOA/Sezb9FpsroF8IIzqa5Jg
rXCh+eG66LH9oOGeHxCWpsWskFq5Y3L0koQgb9b/cVQuxzrZweVZ0XrsUQ8opJhMLCc72DporiYz
ORe2VL9BoSQ++pIyC9465O2qND4HKT96IRGobwaj+UbA+qph888eXmiYl1ojCM8ZfmvBuJ/8L9vz
3sM4ZlhcPMs2eSDe+JL2cNGorpNiYvleb+0h3tWy+mWN+q0zTUa/FCyYAnw3hscOxq4c/Cd2C2ur
ReYH1uWzO1q71Gj3RfdCXhResvpKQb/2MeARFj0ua8NbO2X+dLp8F19rweE6hchxCmvEsoZ3XCv3
dGT5MtJYL6cV1lYcTTwNqdqgf9TM4iZD7pTapDzUiUdVntMs5BBci4NDTelVzODp9I42qddLtAdO
ry20R1fPD6R5a9oZqKEvoPCs2yoDdDKta4MwqSZ6MMrlw1DDC9Dkpz8VJ08mBzdrN+ynNk5LumOp
5rHwVYfuIUyvYHWu7ZTfXBqPcELaMDdJYHY4J0YD7x3mZPAdbCkdVL+2dShk8tlm+p3YSY8sp5Xn
EiHv2A9Xaz9khrocv0/XyR8Ag0dbK88BQYekSF34SU82p/RAiLpuFF+jZ1200b84dvOTDU9hFLcG
RQGemEM0vSpdbgWDd+q7he37uPrQc1rGLXCjV82T+8RLV0ERHKqWOw2BPLXbJi1AbSG72+ZFcROD
v4vY+Edl5i9De/zs4vTfK7PE9iZz+Sk1/eH68bcOuzgsdgCHfuO9WOuu9VJg/x376peORHHU2pXo
5BNbZJzlV3KrNroXLlgdLlVR7H07uVdlNjeMbArkX+BKd7cNv/RmEfjDl6eat4gX3JS5RO+5T5G7
f1SMA2Uy/deusF+R5v8JlPYLNc2hJAG9CvVVFQSnFK222yOnK7Z6Cmp2vlmwQnxWKV49n+IttpEb
s00q4g9oTKXEwWYBSBSESA5NdLYrwANdry2HHoTC5PDYj4VEn+sT4jz+NXseOa/R38uB+VTmzBXw
TEM1PpTyX4vMWUstuAwUE2XtfPQEqPNOW0Z1d2kza13nn62WfpdckzDIXtoqXuPbPo12BY8iKLet
Niw0nR7daV94YUSLSDNWWj2sg7o8aO5wczNkg0W8lVaz09W4TWksrBTuURC+pGm8T21jG5njuXW4
tZkJO+1tYOaPF7cGre+ltEQmcPQ82Xlds4ZExQxBk0fN/vIuDBqvvkk1wnAMC1vSw0sB+N/gmKtz
GFdZG/8RaH+bDtoEdjbadhsUyeAsEFYdm7zbGT5WCrvNHg1v1wKl9tIJCFvVhj9Fnr7VoNW2EWRR
JIWojdEhj7D3F02mPQXH5iIs6vMozEOjW5vK8N6mmrt6rNGqJvqGMB8sbi6R0/c6bcg8Y7Eh6/IT
cdrGSwVN23SbbHsGQCFg0h99wNDJajaJK96Dobo3FtQGJy3pTG2YXTleZeR46UJjjxppOyZyJA/0
vDiYTugpI8Kh7uHKK/llVO4d3PME9rBM8muhir2r6VtD9ddynuQ7Bcls2MIyWqOhWTnZq91Xr6Vb
H0evO7VWuiLob5nK8iMYp2daGC92jV2nGc/1pBWLHtn7gpxsUO0pLVHlsBaFKDcXek1Igh5toO3u
FC8TNw1XJutMxjk4m5YwDk5NoT5iC+470q7BfjhWfxNe+REXVy0pj6nNiUv3p0MZGHtk7qhzWuvD
ALYJZg81XUZp4G4aIp/TWHzg5HnWixj6RsQ7ohu8M6PHC0ZzHvtKvinKc5HIL9+NzhTAVFp9hvwQ
0p97dwTxy/PfVerjKWZKUY7uQPyidjfdVeFVf6DkrVPr342PF2pH4cRVYWXbO/aPTkcbhe1faXqk
8FmrbKrWZjC+Z0Z/7/jpWg4KozwOZrf29eYnyoiaGU24os70LpoSYeu0zqeQEqe7uS6ZnVAQ8IWA
jkrjaOkNw2m+Xk1bfXZu9xaY6quQ+QUXyRYv+ratcOTUD7NmQ49WyOQ8Fudy/JPb0d8kzRZKz79D
z0hQxWAqDawWDzWtsD2lBB2i/phrRPbN1iou+d0jXZRrE9WhrPAaad5L2Yd3w1QHeC4eLB/CXLWq
elHiZSJqG2v8Itfw93lIe8xB7jK7zHdGspFMsnGVI+12gKBvShjLAKgIQ8a6gpt/w0Bl1ty359Do
9XVQkhVPg/6S2l9oBa50rhRMBFrDmb3n094Lyhf0aLyuuulDdESEe1W9RQKxdtzyqmvuJ4v2bDGo
bjVaxZ9Mjoeh/YkA5/ECf8s74FxWrpncsvm2t7DnDQZz06YFWqelrFFD5gqtj7FR0NVj+g9Wtotd
GLecobrqVsnuXHEvH3KHBj0bWDsnnX+wUTVohNeemTpT1VXjum/cnUc4LdofaqyU+ghU6N9clf+k
bzsZQGJtNRICJt6frkFl5JRyQ6B9cFPArBiA8KqTEy7RhhYe9G4ULgIHZ307lhFvtXFPB7DwV50K
PDpnRSS6lC9DZYo16u147cho15IgiRI1etIR/JpiO9s0MhX7tmNkHuHJ8ARbWctHgGjGEPkxtj5T
N7gR02tue9u6ub19laLCE2Zpb02QQ+qLouekIV4Ky7fQAZDsKND/1tBqq1g19i6tIRLmoEQW/8LK
8pIs7nQGgCC3dQ2gIFkvUS3keMFZogI+BDpQggrk3BK2++FoFuUPrR62spi010hb283D0XSSS0H+
rMy2IzQdYXgREfMrJP2Ub+KWhqmPYNInF7qRfELJuGHMri6LsPaCVRA3ezCa1muV/2bJ8C36i90C
jLK9V1G3ZKYk/q70uIQYf3QTpRw6UzpkTEiOewo8h0po3uGwROT34o1laJBBj0WJElXpd1wXPMFF
u3cMoAzKqwGPA1dcpkWzt/KGdBRNX0P5G09ELHlcjRZIpERjFKbhl9NTnkYJwjtNCjA4Hj3nwK1k
ZUi4iGJHNNlBl3AG8h87tzg6VfaSt/lP2hEzlAdyE7h8e2yUOdTcWyyGv4Xvc9y9I/OjA6imZW69
aqn9VsVYlIDgvMj5ThaCtYjyZ26ogaE5hzuHP04thshluFFishSowjNuNoFEdzHb7os2XtGp4kab
NbE4sKwn+RxvMYJ2+wbC+OjV5bUu/XVmcMs6HYwOGfafqKf/TPbW9YsdsX9QdLRwDpTE55//wCVC
J0yopRHwCTpRhcWgfKt7sE2aM+5b0wZx1PziiDvr0JWWhk6Ha4teLiKJd8PAF2D9NlAf2DcCB38V
plwRbNSgT+XFBEcIIb980F8j01dIZbx5dFhDxYBZhprP+jN7q/h8ZqIgyMGEIgF3PeS7svBWeqxt
bXLO/gd757HcOpZ16VfpqDkq4M2gJnB0opGhpKsJQoYX3ns8/f+BmRlZkdEd0T3vQTJJSleiSOBg
n73X+hYjbyTbKdIueTcxdEDgvBkn4wXh2a+gBWsfl/ZSpTtV13Zopq8BgUmIusEbW0jdOWJOo9lL
RJJ3W7krKROmH7ZVa1IWjvwUm0aJnmDMAFSKafFLsoaduYzuKEpPYxL/iGPuwBd9DhPlS27mYwLx
wgU+8i1O2jY1x1clZlNiGKRBt1dx5OpjNd9C+aYMarQLuPK2nd46KmcyLWngmzTsfI7GCLoXfyx2
UnYXdZrsNa6KSUC2UCILX0Yo7tukeiJ30aEJYkfDdGLI9abTLbQXfbpFUfMY0/UbzSdmKC7J0b4o
NAApluY5nLIXOe/PEgwRMYkeyz47aF1QPYyduKPDPLBLhCtAv7pgut85laDvscwyCtGbHc3pH70L
tukUosmCZxqjTLLGjjNBPtZD9hlS3xMlpT2O6biZBgTW4sgPk3aTDnBFT39pQfcuitq5E5rei/Ls
GRt1qic/c3ELExoaBXWj2tFON7SDkUtHwdI9WRFsZD+hDUL81JALxB8ybxH0fmJanux2NvD5x71b
iUnmkHn23IIkRjf8iZ6WlVFcqGNAGpMXuR6cx3DEC4yg8WCJEkqUqrphfdjPzBSbRT6pZfQYd8Yv
a7CuAaJ0krowYZQxsJmRYqRpPYwiF1NQGztvutewZqQIObO+olE+J8ZgOlYTbfUlW2XT5Y1o3J00
FReMAl4sdUxlVbzZnYRV3UJCLKC4ptsLKTYQDTw76w2UgfGPe/eHwvrwH8/94+E//tn9X/zx8+J2
k84Ko6d8NZboz3FSSiBpeAubGrR5IOXFHr5FsS+YFTBiXp6KBNeMmgGgkteb+72/b/4vnpsYnmR2
QFvEGOMUsl5Y7udo0V1kARnclqLam+hw/ri5PyQFp9sZy7UR+6GDaSaXewy//ADomQAdI4I9YUVn
C4pVhX3J+nLVCfWMd79b5QYJKPe7xG6fA9Wc/MCMWZStfMr39xsspH/da4Go6gGOs8wiPbSqd6bW
83rvL/OPu+n6W+6Pq7lbG3bYKCvAupRwzX4C3AC3Y/zz5v7c/eH9C4ZJqDbL5V9fbtd7RgY1guvF
6EBxK0V6ljxZFa/AiTsmmnG1Z4JW7TsVfh5eHhQGaVTvGafW+/u9v2/uz+VQs3ZW/2VWwyUQxp8s
w5usN5BBAjN9MEPacQhhvxbGNyd8FzMFAFqseESBqm5TmJ52TvMtQyM5mC29Knm8pZ05skvlBp4S
tP4SdJ00z65lAYNZWCYVDVlsPkH0SlMp2IVmcR7iat436gxyQGRxnYdT2kygOzRjchDu/pq0Co8A
F0F2y0DstDdxmLP9wCYAm0d5QpKF+rkdZm8pkfOHYEey9Ldo1HtlMtW91Y8zEqrlyUzGdC+rQXeI
SvI15/qrSaJ6OxRByt7aTtqxOLV11Z86tbZYUfUDU4YS94zhldqwM+ohwJYt8WtkdPVCyodZ5kCG
QiaX1KQGlypTaE/ljBU0R2eown7eCaP4qIxSexq05iiVqEYW/OeVjPSXOty+IjvOjiIq6bDolNMg
K8oJlgBnvzLtA0E/L0r128jT2OOf9CdsZG5eqMcmjvXVyX6Ju8ncGZISPKRyQAWE+UyYPiSkho5Z
ybdW7vJjUVK/Q3w69hElC/9PzCmgWzDzrqYW7d+oYaW22s9xavDGKmVxFtqlOC/xb4IDNGTHC8Jr
uovJIKZep/OpwIejxBU7PNZpXpwiw8hPovDCdGk6akvYuFGVMVKh3VYQMesPEnZ+9ufGEcm6caRH
ugvj4kkOa4NWVj0/6FsCg34rtAgWRmy2XlsELspLiH2AnKmZCxOlar64+DApGWX6/VLFdjPK5xNG
cHsuLHKD1lfC7ElgOkd5I4lIhQPD7Dd3RXYJndyxqrzhSmRlsDDld6534pY23QsFiCeuHyITJZQm
DFRyZnJ8V1RwZKW1rnj35/748v0rKCnxwvclb8xhibdFpWTwF/M3xTJ/en15KHGx2SQCPMPNoYXW
nCCv7RMhuE4T7LnpU6+Vm9gnL3MeHlOyLdhHH8ZJeom7MLc7VXrFVV3bglV9GDIEDmmhK1svT+My
9Ic8U1xVEMlJplKUdHDnDGC2guHUdbavlPihLajzkhpzNdTKWAGzaWCbicVBc0pjeFNLeTuQlwPZ
Ua7w0OESjhDI6gF1KirZpzrMJodMLtUpzIEJijS8WFyrhMl8HEEE02yYLzWRDzS09mxvgTBgETY7
7XUMxqM5p79GQaVMZeMp6u1FypHOSM0+2zLapiyZLC/Q4JaMSYtCT6nOuXHsGKOC5Rws2DFNGj/D
3XIhCVDlGwQpwjvuQB5U32NNEWbk4kdfYeQxcssb0Sa6gnQwiW6yg0X5rbG3s2uJUEYtnJ6CmJV/
nko6fWHrYDDYSfolQDVKsGXsC3I5HcZ0MZ0pH957XXlSl6dlBXtETXjpBTl7SCw0GxmgHVlO7WpA
ZxzHOFyFkwjzgoUQA9VCBlg9CG9BxeRVjgpmu2m5bbTlMwA/xca1eSLxlkjVJ007seK/WF1Bd9go
rjNGLGFWHupaQjqt6Y+mFO2qDh6ndAETN9MkZ2ZRmt1HgeIjLfXZnw22fv10K6rS2qGOFS7CBJS0
6hmpibJ8kBCF6mG1XSB0uRr7PDQgyXlZRBX7MW9DNqPAlh/EhIqylXc9g7CpkHq77cCJlkXlSIRk
2AqbHCUmD0kpEcFW8HajeDyW4cGginPjVgTFlafo9SecOEpe3+BnfBloM+2eWaWIqWbTJNYzfp5p
G2kyXtFCkw51+DlEkvzWazRctHafQ6bfxf2kuNix3iThVFOfVSUKFLWpf7JaYpke9mUV/ZYI07IN
Ebdyk10sirNBHtgZh2jFhFjCyAVupmQDLUSpkzVcgaN22a+lZKuIh1ljZCcbMZ76BqV3Q8gyFuL2
MzE7OvUoxe1AY1tG3pQd/pitXhzA5iBVY/Njh7pSnifaCbY8m1tDh57Hbrd4atrqimLqa1CTW9L/
EECn+YM8B66+hFvWXfWS82bBHrFliN7+xI6fecB0hbs0u5k1G/TOus7/JDKv92vay52uYiWtLeLk
uuksRVPv1TrDxzpAF5iuiQXaZ0Rqja+xo+TjPlfIq38FmnSro+Wsx7kMaKExvWRqnYIJvd1Elugt
o8i53dEr1GXKZpoe0VyFTDR7ASdEoLqRUhFKGqk9r6edXAKKTFsP60fCbVNPkLG+4jaSvcaYPUsg
X2sAVS1ky4uwJOBNsPRByTtpZRdvQlF6jjRqZhlYhoO2Z3AMUAMYzqjfsuI2Celot8nMdpiVjZau
fkw0JDolTg5TxWZQoXyzALJrbaMyO0P7pUWmZ8jNRw/Hc6NXzSNtWWurmNI5ZijVaNFTtkI9FSYV
BHWGT8yst3SGzFNoYJBuu0rcJaRVQJ3r860FJMMzNYhxZYbHq53GvaL0v/V6ec2JAOZn63vC4R/6
YE5es/4cqe1POA0vNdoDCjUweKMYeE0gbvokuNBlAd8U1nSf8YGx2qjEDAIZC0LpqxGm0c6ldbdQ
67eSDrBNUTp600oihUgqrmjSYYWUptBKcdbzJ8AvVQvVtONuNQ1ntCdWyGm84k7rYpfylzlNh4do
XpGoQngrWhCprHkK8DB8oTHXXT9dUappBFQ1MkXzSP6CK63AVXFFr5YrhJXg1ZlRMWBW0WjxuK2w
1m7FthorwBXCGCUMvA9aruQnnOi+ZBtthb6KK/61hgOLa0fYqysatkWd7w53Xmy+omONFSKbrpTZ
dAXLjuUbGWek496fWW+WFUMrRy/KiqUtRAC1sDWyg97UXKrCCoBtD8n2j4doTjaNCuYW4Ifqs8lm
uLgWf6BwpxWKe7+n00TeYmXw5hWxG98puve7S0PDOV8hu8pK213A7t6fv9+A9SFxAjovj7qtCK83
WcG97YrwjdZ7MVRffcX7zvRTOQWLnbiif6sVAhyvOODiTgbudCDBsgEuWF7BwcaKEDZgCc8rVDha
8cIs7odoBQ7zAT1UK4cYDjgw4hVLHMEnvj+VrshilCWFU3crx3hsQRrXsI1x5FhbE9qxvLKP7zfD
ikKeKqDIBnRkbHDEujWI9oMVnTyuEOWMNoibrWDlcADjCGk55BNHDwh82VwxzEBKRkJdQDNjXikP
aEvgc6/gZugGX1IIrrGA6dzDdu5XyHO14p7VFfycrgho5I6i269Y6HwFRGsiSrx4hUYrKz6a8J9v
tq2Fn6MiPYxsT8DEMLhImjVgFAA1/W3GUyuUmt5CdejgVGdjJW+kO7saV2R9GO5A6/VdxrEG1XrF
XZdwr7sVgN2vuJRCwzsorXhs407Kvj9pQM/mkKIJHgPUxrrceOYK2Tagbacrdlu9/8KYjhtA7nJF
cw/rmxBODAx6uN31CvBuIHnfX3uywr3v9whFMNx+RX+3MMDxacePzcCZJjXf8ooJt5j5Zis4vIQg
3q0ocRGmeKQCF69XzLiw9Ocu5wXEOKdkRvAulvuHqmhNG3cknFp45fUKLm/vCPOQcm6Gas4b7WP8
zo6MtSvXBHyOTigUAKEbJt0kfQpdKQhXTD6UwZA5fNyIsa8+qk/BSK03WzU0Tv1DgbWerNB1QWx9
AizxD65AdnlFsxsw2v+/HaLoIPa8zNXtP//6/MnjgtKma+Lv7l//63b/0u7nP//CwLCGX/6f7RC7
LIsBRbX/m3/0lx/C+DdB24oCtlbUZcwH463t/vMvtir/1sgy03nahPejimR6/WmGUOX1SzxP0qfB
K1CJA/vLHKH/e03tJobN0gk75Cf+v7gjkLj+I+ULOqdsKJgj8GUYGiE7a/LYf7kjYtBmSSa10V7F
A8WcmqVxKOyZHD7nfVYbVKM5YjA9pqqpjUb1Gqp+z6xF01fT+EfH07zUnbDVIlYDlOUNAUqiM8bW
ZW4HJIUZ4NWeuOlBsBBbqtjzQDGwxPQCodT0DhLtlXXPlL5DZTSep1p7YCRBya4ZbIegW7EHV5ki
S2Jw0XrIxRO6+rzOOl+vmUU0zYzbdCHNUmkzRlbvY0mfZpzgkg/ywwQwHCpjtpHG5M2aLZnaKKRC
I2LGNTSVrCdGaEIDUwxuA1nPlaY9tEn2as7hcoBDR6VIAY3Po8NQXuhz+D7qe6FndIB6DOJVjlCB
qLoHw4CeEnRsr0YsWcmq1KG3wqrdyw+oHujYYkA54VJEUIKXE+IehVYM2MJKmjeRZWrtemQkdUTi
RmENtXtNAe0cax7CdM9E4nS633S6vDNrOMipuLZoeTcyefTnXiq3aW6hsRIStrKJQhJB0aDHj4Un
FQMuEZjFpm2qZaOR9HkXtqyQnRpqu8fMofSMiuVGtYrKhh+J7lnEG83GnqHffCPqaSdayuhlreAb
JsQ1HSqiOlEYZfJC7zSdLpglaUGsyoSh7NbdEiq4BEd+iiV3ShRrv7htECN8JL3CQ7T2kiP6S4Wp
OKjFiKQHR7gf6YyXlLGEp48uVdrLTaFcF7ElY6zMYg87Onv5nMy/boESijQz15L8LY4wzWGjcUsW
/Ekw3sUA9tfYqo/CKm4B48HAgMHURV/5qdgiPgItGqETCY7cI5uEkBt7dZnTFYiTnu7aiO4ewaQr
zwKgh5IKStFlZP6K201YW42+yx+KSc/+uOFP0+Yoex7i7IE8TTtjwOZWYXUO5eJXELRuOdFI0eR1
uGqi1xiDaktuUrw1Y6YUCiU2bZCeQSSOdttoRZNNXee2VPRUQvWRqvvJQJglR0t3NgkDYioVH9kv
+G2oQIDpIbh0wvhSG3N4yut8J6QpdQJ5dF+kfrjsMB7ySm+f5rZCt23loRcbrlLL2DYIqUMpg/VX
+lIjRvtBICE5KIbhXDfSBcoQG4dimt1FXLtKYmU5vc6uXZxOIV7NfcG1kut04k09ldLQSd8w8Nju
tqIjplpwLCekpZZF5Sj0MwrjOGdQxHT0wAamVBGNjUE27Ko8KZ14WOAOdKgT1YQYkVnXHkDgAR0h
8IFJcglzg6YoCeKjNezHIUYUJ39rTfqCmUzwLRFd9tKgzQG5+pbQp+TjDFaKi7kzk4gJQb28lQlt
DLWgzJ+r8iKOiW8Vq/6ljOG8poItlVRP4WwYmzCv9uyI6nkECpn7cNMQDtNUNlLhHOlL61bzeCVM
WmDoXiHnb/kT9bhxaI26uqwAhpbGL1kpX2UGUnZed1utZqsQqGVv68KkM3OrySgVmpOSP070c6IK
UaimFiQd6EDjS4SQkfnVQMTGOOnf9FzGtoVZS4A9n8y2eum64kysAtuLtn6fzSXxMnOIYWenpR9T
CSEeRruORFf1oz5B0BYtF7HIftfh+Ax0osaQSR1UklGyBK4ZTPtY6SckkA3gaiX6yiYVUSTh2gz1
d2FFKJ7cjb8bwMEoh8vvLquY87BPYuWd9gR4hUi4NICEiA/BoKMTQivtFHlyCcuATXEkkfEYPNPm
/00HiH+lknoELZ0En7K54OwiJqa+ZNZLZEJYjdBNWKqASzsLXAQ325rjbcYhq1ftNc7qD8IdLy3+
OyfUhXCLj46uzdJadmD2H3kwx/sqWeP9ZIxAA5vNQYdAQk6SExvhCiKHiRgtIrqQfbcw16HB0DfV
T3HD8HLJomwiCEo86Z3GiTwpB8xWR2BvO4YKzIhmhb2EhiUFA50jV2K4McSIas3EUhtkH1kWxHBG
558qFnfVOP+C+EHqxaC8h2nFKLmO3yZROkWkOG2k90ocU69uQhnT3xw5aA1QG8XMpjS9fYvL5BD0
5KiOIQNVXBXsINvleSmG332B9Ab1uhIEj8QEqMwiYcHIv8slorUwWuaW/lJ5ttrQ8PRs2ZNYYtil
+S7T/XwoDXj1nOsEmUdwsyzMxaJ1MlGHObocD2dhLryhan4WE0xDkSQNk26cGF0PshG/NYCmz5hc
tUECUyoFCHtYW65C0z7LI1fWIOluqtYczCYRGCYIPqbmc6jBllu3GgUrdxJrwSESlu1IWJkry2bg
Z4MIexQsOdmq6L3zYQePGgTc77jVPtUecWUUq9d6lX6lZevl1iDv2nzA/P+eiOoTLSKVrrdBdYE8
dxZibGhHJJqh2+o1kECuG11Gko+1XAHqyBQPs9fO+tkazU9NGF51sfQC5LUmVyB4jikuS/qh+QgM
YP5Vj4rgVumM7JzuSsaYjn6T9EEZUe765M2IEz6zhqtaUQMknA35Vx4MsMyBPtgiklHL4MLBzvHB
UMRpFxNjyZSeNXzs56vKieGOEAzD/IdTdUGBPXItVmE18BGjAKeUqfHiN2OxndataS8cEJyzBRqK
26hkO6ueSYGLB+b5uvjeBtrTmqrdhJX6XU+PQa3oALTZvvRrkyqmiiKiIzr0hoRwkKDwigAfFOH4
B87zQku8C2ERZQpLVyLd+pxLaQUroceFJUVeFdOrhKUIETH/wmlx7jTlKDbFl9xpH2H7OkF1l2Np
Uxiyp6E+IrD9JUi3XaRdB7TQXg/2otCBQnYpkRmdn67C2jQ/Gk2xT8bmc5khrNXTxcrUJwzyR4J1
f+RaJ6Vp3sudtDdp0vda9SbNJjRgDjGxFmakVFuORp/uZbQZRGXYLNTph7gwv4r+dxdBRy5bWOL5
CAEozMrvKYBX9q30C5pPHGRSaLy3QJ/aUPvRDRmxYWDc4uxUjYNwxD5D3mtCh5DEgF94FgJXEXnH
6D9WDZi+UVt5CDBD8XAYsNeND6L8DoWi9y4FwjGsNDTWKYA+3iWyiS35HCkEFFD6ccA6MvIdK/MX
fXk0mvArHLqrngh7c60rxVrZFz8qEbmaxGEdt7lfR/F5MgEVRC25OUh7l0RW2SQLGPSBlAgQPoXI
j/N3oUpJke0f8gIQrrkt8WpJtVcEbWxP43LQ2uzZSDSQ97BQOgmSo0V6K4AH8aWfcdmY+i4dE7Rx
09uSNzBJLXIkzAnsmmHIW+A4Ki9ZA/3WWRsJ84MvW5Ad69TiU2UnYFelTn1LDDCD2pH2j/SWNYK1
CeCg1Zb6PWH4Y275YaXdMQlRJkTmkyYttV1IuhNgdWvCRXMzRSU7NGvstiRSL32WUwEBja69SA3d
6xHVUDDQxGoTadNlfPyD3oCSKHZNykKnxsXsx3judIXrIBTn0QOEGzP5I9aMrQm9lPUiIyZMZAWM
2FE9Npwi613N7NGGTTmDqPXLZijUf37l/jiu68g1e3IV7999v7l/AYVRxJh2/RF/39y/8vdDA0Z8
IM3x9h/P/9evv3/z/YX943vSNDkocl9s0r7oJO/+fVxh2z/vsu63f77O+5dqTHqmMkYU68FeK/tn
WKmVf//B9xvJEpv93w/v9zCA/PdzPYgthK6OhsXGs3rzk2gHfsf9u8hQ+u9v/eM5dS9Sp7JNpgPY
qmm579cbwkQlROcQpYHjCSmTA568f8/9Rmu6cj/pDa1a/YUIztD5x7//+yEYodnpyYjGgL3KBf7+
CvrXdIPk5VC2MY5ATcv5SCeqZERg7v05Y5hSZySsCh4g0Rjt3D5ODN7WgQfpK1G+BnXe7/ZCeCED
1c3BxIzRg3Bs1RNXq0VDxwj06ErrXXcoShGVdTaSSWf6NT4qzwR0nRkPjc5woHKh0XNFE0zL7215
oyLFNFp+o7AHvu5QSe/jF4mWrJo/m+g+N4m+N9gFObEd35KzdQoQ5Lz1x6kyHrMX8wLp2P5WGHyX
KIwfJOphB2EKk3i8KaPf3zh/2avcA4ed/KMhOeZQYgk1tvEn2BdxzVvcEBZCRnRpc7f7LjChzAw/
HRp+5fDB0EsAF8alxVW+wF+XTuu0G+WNpcQuRkDfdusghX6tXghphEsQuStIHwcb0srn2k56LmnH
bEPogPSiqgwKN5M0uaqnm8OJBNxLdjYv+JTQB6WbrvdFqbYR73oRZogSUpRfPhGw3GQP3JLXHKG8
Is5Clt8XOCUifIXZngSmjagNbVOw2xvYsUXvfTI2wmHase/R9yQgMSS3W2GLnYItK8kfnV006Z51
lElHKmwVciNKyroVfsRV3VFfGFyoL9NTIl6Fz0tb+l3gLlsNdNkhe84/WKCzC571belkz8Vz/Rg5
gq35qwcB7d8WHjtFrk3/+dPy3w3rPNOxDR3wOETg7UmP6l1L33eI88LIZvaGVwnJGVtMt8rd5BNf
/pYm/7t6rrxvNqbhg3XsiMh8L3B2fcDMfAgZizy+TY58Zjzw0JEQsgeFyN5FcdkeQqpyLligm63p
XnBk8LStohbnb0xcBCGX4MfcDchIu636K3gxd7QeN/olPuo7/af44v/AcW/Nm77LvuIrue7Bz2r3
ewNNuPqbL6G32KR52+sboGytluMKy2SwR9CmuzfxUrzlDunvuV3C5d0JHm55NqNu/BH8+rau5oVB
8OBpMCdBau6CELWQm8q2rF1oIuGvQIUI2MbeMI6C9xt65RWXyEcnOP4aBut+lKdz+PQOU1ZCUewQ
lmGT9LIKGpGubxFt49yDH4WW0oTY70wOwWEb6Wlm3HcNHrTTTXl6ioed4AAV9JqvqkNL7CZnqGj8
dsgN15cEQLkrHRa7YkvLifcIVCj71SjIVQgjcOjmECGKy3pgcyTcwsfiPHvdQ3XGnL5s0+s42sMh
ZsXZLAemxLj/jgCZGBn7u/La0Uz6gCTx17M0NPxwn5ve0NFLeepLzgC/RnJPvo8dwnZz6ys/NznX
m/qWk2q6yZ1ui1GsgAngVK8tsFpHtl7VDX0Wej3O8s3B9n1MHiafaZUv4zc7wWg+d88dhLZ4PptH
HOAOtojttKudyL+pu2ZbKzby3LhzDe+PI+WWOhvLydij0j93m7fvdNNsgSS80PPh+l0wVE14KfgN
0WUwGTgKpwA1gj3ZHDz5ejrzYXKUHYTECffrm9nedhJfHq8pmAcGKAhHUeHvDHocUFsP4l77xkww
OeluecRxFmx7rGL6dqp38YlUAcYdhlMeGdF+0CQhz+kt9hAc++lH7KX71fC1Z59TPlIw8c6BbTXt
IX/0kQoaXwlViicel10UHfwSvILs5qePsrrIj/3vNVwdM5TgEwJRb8l60sm0QsF8ws2GAe0UP80L
4xEncMfmQ/5hfilKr1S6tLLqwYs39CfBo1aSw4nM9HJaHvAOW+rn8KO1btEda/IeJ9eyPxbgh475
OxbPiWJ/4VvSHZnoiJNW++k1cKe3unfNmGcG2NgkTIKdW9/n6BzR3HQ4J/JbuWkEDPCO8jXeCm23
oOAdPZawGCVrDV/KJefAA8K51ziartF7/zhuBuPMu7McaoeMVwQZXyC4F8Q8jlygTveJeuPnc6Sv
aL/hF/ZhPqLWSd4JBSu0zYK1yM73nIWhU8KgXR44R7BKFU/Kloyrq+RySVXNhzVY6imhXyP5iLgR
tvP9+QYfxMRHP94Sl/JqvWI8K19cLLkEkkB6wAXC4jCGu/KD8VCq8ZD3oN6EjzEXen/6mqlURQDl
Lu0fFmhn/exp1ZSf+R4G1xZ2oviD3QIvrn6M/GGLzDl38OAK/Wu+GYL1Y48p8RL5icZl9vIBqbv8
DB+zZ8L5zgAYHPHWPPMHr3/0kaVnCnZxtOV8I9bTDnatD+9yOXVb2Nv3/5B/L1+IbQ6h57fXSXRj
EAsufdYTaQ9O8Fhcymt5xdoSqdtgtHkn0BWMAGBSb0Ko9c3A0zZvi3qGe1tvEp9XkC4bC5VS7bWl
I85ckvDQJcJGbvkY8htXBpaRtx5zHqTnkdfjYN5TQWTbwR4VrId3fsthlfyYv/XWh2CCeFQ5+BxC
LecKLHneR66k/IHQ6B8BrvrIbVJP+pJv+d5gOc+sbwPYqewE9Oey0U6eO4u80nO832FGKnw/hQzU
7rnd6/XGzcm3d4KFGKVTEnoddrbgcdnFNw3/e9JWRFyfKgP7qvgarQqX9Rg4pS9svL+6N/HKiXqL
XMby4Z6koA+EDQ6LJ2sGWA/Z0b6Mw8igPrT98NB/6vtqx2nwHn4GH8JB2dWH0BegLdqmM/hcYvdl
e6kZjVLqXeTP8ICmmpBCckEM774wuSxOLqRzLOzZ66WzyZbi7UHebg0nPpz2akob3kJn9tYPES0B
f2/ivqyHab0Z6BrZ1cEE2w6kmYhmH5dYN++yz4ISjbUOA7AP9iFxOfPNS3UQWAvZNAhkn+CEe13K
D+Q9FDzcivl2zi/qkB2wobhC6qQZvsOHoXNkxZfyrdE/G+amGp8jWr9xBM9Q3IV8tHqy09RDEvvS
E94D57aBhC1sD6640Wxqz+dVtdz4Ze6h2pH8hY9c8dfArY/mHPmJdam2hrcJfLpZbuB3tu5wlD+R
ekxIszc+EsgwnsP6iwSQ/LvGwYZLfvpR2E3KinUUGK8T/0HOONEZRniR+mq/1AwRX5OF0B+HYznf
mp9h0tpTNm0wkRqfGXI76r3KXbXIwfKiVpkn7pjAcrmiTTUZBNkA73soNFv1VtBl8S2/NJgpoSSx
TQTnZOI2HYNjsLWGD9WlkxBxpLDsSNvML86JuxDK88XaxvWEQloy8MlMNqd/zyeXP5Kf1lg+5UpN
TPimnmiM7ShUOfHOrDyRPcKTuNVOfSXTgbSbVVHjUoJSUFcDi8dTixnwqdYf6MeTZ42OIxy87+VA
EAPeLFO129SVtM3QothA+3lVOLW5XHk655jbFY/EqLUOtqhqW/nqTb0J1Rax2W3cKCZlxK/qzHlu
vKGc3ImtPezomMimM/N6Fpvuip0/Sdg6yG/vSMh1m25PqyQlj546lxY0qKeZtcIpW1hHNgOVBO+R
oz+joKDekUcowK5MJ6j0kmInc7bK035Sz7RUlgyZqC88BckpRHR4TD+MdzQ/qG2mgTRWe/jBofnH
+8Hal3FJAYvIawZPyV59x7udnQU2Hoc22VXPlC60H8VxR6gd47+KWKr1syQumT3Ga7pPEp/zeSYn
jr+ltl/UcauFD5pJRawf573oDb1XoYtML9OhdJJo/cS6ep+juxBvgvoAnZYczY9YdMhrECmLZI/U
UIxf+O2d5Z04G/T6l/lajt4o+2L5hAm0Tjd96tJUEa8tAkgwbbwCnSJtp+hHpX2ehddg+kUgEQ4l
FpeM2OmPTrSpCN86OsyU4JFdto78tJzJP7F8w8LT61FgzFC4ILPslwNYDo557Uyj0dj3XAVESowE
k6NTH4P13eNQKq/ZswAz/RzuZ1gD4077arkSjBdyvkrmBxw/5OC5bMyk7VBtm/xRj8D0b5XgJUv8
gtWgdAp3KtbyRWE1k2tkOTQ4vhpUsGhSDHZbyqWXzpQzXB87RN7gQW7mjfF/S0u2cZPZhxJUq36K
CiIrX/DisyL5ZObVgSNWnspbc2ZIGw6bxGBtI22O4BC/SPdpszVypHluThJ3/5t9wsg6+0wvRMWW
iO5NtJnRgcIagbKCs0pcsdpkqR9Y3iw8FDgYVK8lFT3cnNfDb2uR8esWsB1zJ4Wd9V1FT8muMLaS
r0v7CvoYeScUYVxHNJdJz/wY1lDuHmhHQ36pxoeUpMGgXeNRn/I0dHs2JEKNchMQfI7nzk6yx45h
5pUPYIFZRHWApyRNuS7X6QWkxYzLKGKWzLjkELEOqp+mcWmQUYl7Ltlg4Sv1a/zAKWt9VQJ0OPY7
XJVkzbmBYVNKbwbqekF/w/DrQQ25llPEwmOl8z3fWGwwMdEJHsE+QKdhpc42KsQD6mXhSnhO7kfW
Vq/s4q2B7R/9BIJN7e7kqyBuB4WMF82ak5m2Uu1DeiFciiiYWOuW7HGC2/HC5YHrk92dOW8I22aE
7SMGtKlfa/rhPnVH95xv6V85kLBO4Wf62T18VLvS/qh+lO309r2wE4O76XQ/lcoKbhMkyH4/ZmGa
j3wIbwY1DYcopjx+TXNhL7uFyfCYVLZAj53OLNu7T+GZaN7pWedN+kSUe57+h73zWG5eSdP0FaEC
3mxJGHqK8tIGIQvvTQK4+n6gquqansXEzH4iTvxHhiKBRJrPvMb00i/CLmurcYxZp0ekKiQ3z9hQ
keP5HF/YS0u3gSYE0odJPLVBN5Ia0U2ii0yUyr/ltThnB25o0z9AvKJ4ANXfXw9equ6fqeSz3ZDp
ZYfyWtY7cT99D0jbtavq7iaSd4hZGRQjmNUNIkvv4JKk2gPKBSV2Qw41LbQXXHZXBpSqBN+hA6bv
E/uU0c+9i90G+RgOkumBtcUnkbnDsmEbq25DwILLuL4GM0z2rFP5wOJlReY+vXLqBezpE3vQRiV8
EjuUG2iC7xW0itdZNv8AzP/GvwHSjYU6qVscGtA1PrWoX/lJubHc+RT8qsa7HrXYbzhtxU9yK27W
sQrAvsOLPf9dTzRe0y8QmyfH59irzgT5db3Lr+FwLdO3xTp0qs9NRRskGDB4Qg2gooRAWLw2TIcn
jYDKeUlfycktX4ETuFN/KDBJn5kXFl9W7Q43FePydYMsfWSveA7ldMfU6nF02igvhJfmtn/T8Amm
XOBfgU5+LajUXKmVZIjibZbELxtPJqJlcHD7wRjti8JRArUQFi+OLxqylyQuYIbBK0Gwlzcolb3h
ccSqidj/pE12JmgynMcfa/QjT33CmJOkfdS8qnTttyrA8ABjZsgMdIhRU7qi9ZsUv2hEv/DheCI4
zGiO42aFhaQ9ypBuHHnyo+TDgyGEX4xTfxdhk3YvLjkq9vuwjTdEs/DhqnAnv5nUPsw7IO7dDxNo
Hwbcg7rFcoAta9iqGDq42Ud7anGzfsRtTPrCVCrFYhbgAuKevnOHAifu4SGVl8aNTmbpvzRfRiBO
4jE+hi/tk+DAJOnEtxBBZnsT33B+2T601gsOKfh5fwCrbDeUEzeF76JpNhJCuACpM5fDHrJA9hH+
jg+Vc8KFUgHBjcp38oCkX2O6rMTKfEwcYJZU7U/1+Co+OM/4mPciMIiF+rcXnAN6mh/Um8jZdOm3
7miqbrP3/OGx2mrRqbsRjQzvyEEPFWj2Y0/htdiU1Q7EBWVGnIi2VAe6n7nbxFvWLLxsRILlH+0Y
OPfE5kcENckvcQQZqGGqb+pb6vMg5ewSXWYBf9Of1WNGR3c5ARVRfZIJjufygVigeFfn4NGiG8ZM
bbZUQChgUOlhn0YghTrIWuz4Sdsg93O3O0PG5aeyepSYQxPSJ9ulO8sLtWYvPXUZuLddYT3VoSf0
O4gH9Qs139oCDYMYF8F+dyyebaSE2nue+hludY0hCDJ/5dVpiQTyz4qDoKEGl0b1pubV1kmeX6nQ
leZBtk5h6RvLJ/9RkXGA4Kz/u2jYFGCbKOonpLonJODWONRM7saNtqur3eNq2RB/Y1I0Skc+A/HN
IQh/yyuz/ovaiKMHmDvA9rRAWrpsaCdy/LU+sjHHXYjQAxtr6PJGHWo3RxtDOrIr0MRv1OkI4Utq
HkS8ZEsULOuDFG73DDQi2s1T2FM+3/Yv/Qv/WytuO+MFAkd5X1FxDo2t+TZIOxIv5GY3mAdlwahs
yd5eRrYfpP4Iw9g1rmQadvkhQ2bnqLKxjB3cKT+zo/IxlK/J2ljMMbs64W/it7vUT2tkvFxHPPNm
nySXMNqA8AxXPM3Xgq56NFavXY/k80W6cAxVLpuqCeKExg9BFLDZaFdQtQnU7IKbdDv6E/KczGeu
qBNspDTC4EyvWTQnIuiwhBqG7f3tgMWZ7faBXL1+KMhqzPQyfTJa4wuxFtsaKrL4a6yzj02PuDR8
Q4P+i9SFuJhaLhskIgW1b+3U9EhicfxBHTJ8S/QHQsyUoh89oY7+4ye72/RaKMHIa8yBOoqg6XSu
ZxJlihosrQtRe77vovMMLVfsFE7pF+zJpk+IC9JWqynNoFmaBXtS+82UgBUJoGGML7Jgpd2AVFjO
Jn2UaVOCtcfZ1/akC4OcgJmlVqhjvOkNZ/Gke/MB4UvialTSfO2zfwBLdqLg0VCtIQC134juc+rC
eEPJG1IhQgqFmhUxgskzeAZT2oLq8AhGFG2npNcB1NQG0Z3f3EG7aJOZW0ru+kEIzGupwRCWgIxI
R9CibvUjjJeSHEp7ig7p/lV6oCbKlhFk8YGSEpfFAwL7Ln4iyjm/OodiMwd0JOCiE1aJNGBEAaZk
pEjZgSQpfJvFWXspr5nH2fbGsMnpS0icRf5tU6HJII65kvyJF9hb8p5Fe7YGrqZ4mj55J7YVg4Rd
3nDCi+Gag556NElqt3bl29UJwyX1qLLBvccP4pJgJUHF8TlMSRK88JxmV8sIeDPEaNm1MCTgWKIs
tUPt6ZlOsjGfmq14jpmEvL6OTlg99Z9ZtHUepiMLmWI1SLCLfWaCU2lC78rDVatVvZVe1AYYWFHs
IVFf0xGwG8Jz7E3q0FIK5OzZaF+KOaDVRjOU/DV75LUUdhqCi8xTDZ/nztMYDZpL3kRJiLS6AYt1
hxYaX/B3YnAJ0HfQMsgkBMPUBrwVcm1wmSoDc1NqrqWDL+JvDzpmhpkIoOVArX0y30vHN6MdUgVE
zp2GFd2LxNbPNaNPX7Y41sF/DiZ5XidPsmYebNmk1oBfgEgwK0t6vx7PYVX3x9SPtM2LJcDNLkd7
/kBgoiPpQrGi2nH1XCvvzBeawnymns7TbSiQoqPFjKz9XnviA9nJGI+aLWV65LdF+yfHghIYasTt
lpSrepInmGePKQZd+rijsV6xvOPvevpmUAfxxp/zOWu64jLQPek5vKUjw8odcV814c7IE3Elbccl
KfTraYHx6wV4zdrPscY7zkJGnPHSUdFx/FR27WUNg9AvMVzLBtJAsYe8uOYpUqJ8Z3bynuZ049wL
V0PEV+4acwVW1zNlf77h8qms92s4Ar8MBmSFcRen9lpmVWoO3PU2SVGqdZbwzLhXssEwWyNHHirn
PKOqctEUNBAuZcXT8QbaUqN/7PbjlrtibmGQ60A1wiCRE51dTvWZSqHBDneTuofcpUX5jgIJd/SF
kr/zNlY7WfrVKduf7QhpuPXcpk5CqRJ97nXS2p6pvDJX+JaSq2qs7/3PT+YTnH7PJeik1SDd4FrR
H3dJT2oM15mowuNCuVcUG0hkedep3jP8fDwHf/kwLweGlb+nM74+0AhnKI97R4GGx8jtMOk1j6ti
EfEbXsLjgO0f0xpeb5u7RXyTS0PZmaFjCLhGxAy4/6V2eTvunD/iepkE60OqgW26Jci2zfoAyUEh
ha3tG3nuTmgFqfTvOHuIkii0bO3Bnc/inQ8eH+gSSGRMPp/L7fDf0j3whiZlHuPC46EunJE16/qD
ZVxZFYa+Z8kX2rE39gNdAQOqBE1g2QX/xkPkzdaFgb8ui8Fwh4Zm3aN11Ml/bJ8HywLhM3ghj507
5DYxbUCS1AyaW6Tu0CVpFm8pbs2qwEn/ABgo0S8MSZby9s8KGyNh5IS3RIXKo5kfKZ5IGcWEB+Y8
Hx6CepaAcnqzdYdhINbSlXXH/aC1SW6jIVZz4jHwWqRv17kIMIXys7pOqRX6SsWdcIe5CqzzSfxg
0gxulFHmKngdj0FBvtCAAAr/YNNaWCH7jvbEH8TySTgn+nXMDx7lNOIOHjQKsoEuPfcY18cEGqzL
+xSec0TMEfoeaR9XxWUvJxobLIus3vbDkUnW3w33NEgjrNlYi+jZP+ZAPCfG2EMmmUmkRAEtNhgm
jg8nXUPZrQy4OtaxEXtEjqgJdqkn48VaKFur3N8vjst24gy3EX1aYGIdhPJ8X+hnIG2y6ttQm9Rz
z9sv/lwGlbynNe5oHoixTPGwCZWNF54xlzmGj6w9q3vgW253RXDVWH7siMtDBYkyqInIRDBvaXOt
AxsdHSA6KlYXQMKZvPu/4d/g7422r7ZhTtrNkz7t/znC7KVSvwNTyfggHEIuDDVaIJ7/PO3BunFn
s+TxSFiLjI/RBSy4cu06bds7/ZkaHqOBkRpaJohkMwvBFFiqq0oeA1Z2u7jweXQMFF1rLUaM1c8B
fDKw7EB8j6P3mkiVcM63jDp/n5VoLEB0I9BYJwcLstvU9canJvfN/fFcmZYhfTt9rU+K/Oh8NreQ
eyJxYjImBwaWNI9L4v5XQJAFuGgbm15IMR9hqDU3BR+Z6Ie2eFowSQH4wCQYKWUiirPF1pzquREG
OlVOsjJIwHSxvMkJrJaS2mYY5w0aLNuA3XOLLWuhggW6T8xXFiNejV+gVIv7db5KW955tPczDn/l
O9kDk4wElxxYJ2urxGPmIAh0kicIb9KLDMbzb9nZum+O60hrjIC2ocpX3DgzCS20Digc+tQ0xlA0
DboGRAWqXOyXrk5HytkazzG5A3s58C46jKCn3JlFMR9H7Qakv3mkzgaSw7GPioQaV0mF6GblIdrn
61bI7SMqJKkudov5XTugfXjiBzzqBvWqhqTCdWicg2G5hM+MqKyeQXalVO5VxC68ij1ERYBoZxrw
H3at/bnOa+3Gs6TQiuhZS9uzSZA7o1JIyJb7rKyh8wFcUsllByopkwLnKpx13Ga0Q9mHVdVh9yfF
by4W+H4VaYdtSI983Bl6UPRuFnlsz5V+YBpyF2MUkEBLBOos0NZLSUreSXebdO/Elz4CAI6wC4vH
63GHinasNBCZdrqvxIf0BWKFbUz/aQ4Swpn2fVF5HWNKeOO8Wi3OOS4YxHUmDXuQ5Xh6GQQpZ0dy
O4ZngZl2obMHT3OMj3PpGuPr2D+uXS9KCbEXJ8QIEIbhzFNIv2czZV6zFpF/0j8oIzi0aYK62TEx
eRRMWRD/lKRKfLMvrEBEX5n0/JglUkZPHEZ2henU2sQTNuQ6SpDrITPH++4mffK9jUxPso3iR5Nb
qPc8NU5yNHkl+yBl95AAi3m9C15Z1dv125Uhxu4alPERVSuewOTs1kiadY9XX/tGRYSPtzqXlcc7
03Hi3M45TreVymyk6T+vG8h6ZudU0vbsJACUF7RpS59pMxg3liXg9LBD7wuxVb8eD1iDhWidJR46
rUx4eiChhtolyB42O+x5vDi9n7ghwA6sCqlzFwTNVk3BA9ySzTLywMDADEfN2EViJ82+TOk8gqd6
4+kgHF+PR33ZUchhuKXyFhJxsbH8bUYs1vouf2POsKS4MnaiBacPruBvO2czYufgEUVyIOd7Hho7
TwFoxYTjSnsJoJbbfQAIYYPivJOMPS8fEHDamMTL+bYAs1ZsK+XKNjYk59YGZ0xs7kaofdXMnTX2
4eyjWMa3jCHBGatFxlE1u6ODYziU7dcmA4+VvyoiiDlgxs+OwmEHJSedsLrTnyWwZMbnGu+tdL2N
ngVsIfmCPLENQDjNqA6PzH78PeRVaXZHPS3XPu7BBNCSIRLj7q0vNvk7aqMk6+Sr6/EN8oTyJ8ii
fGusMIO+A/W3B2lBMZnDuaXCFBKRt8hM42CMX1QBnFTH1cSR2Tz+hGGixqwOWoM/FzMXjRgUa+kW
jYaJLFbJBts0S3eAhKuCEk6JkExxWew8hSnUWwdDp9ikpXis4CJHPVdOgtrUbzgVawdlqLSD0yjA
yFJAVKWOQqqsv6c9NAp0dNVDJjGnkFHbw7el0S1BakHbsvT+oy0UQXlET1JVWUmrm/Yos4lPDoUz
ZCTEYW6za52Yko8MxuJ3Qn8SpoC8H3YWxAqUCXHB0Lwxfmx0m0RqFf35kwWyFuO7LaIPEXLI1Bqn
c7wUwWB5KXENTHGo1YCmN6J3sDa3lIfJRpLT/G9BodBEcSHM7Ovfj9pMw75Kkx/+3roosnk3Ubkp
V1pQqU79Abs2PAuahCEbxlOiAhPN/vsfNVoASf5930NDPSB4bm+VhoXb6v9TnEfrAsOoOErE3BBu
yPf/eUFqpl/2bCLSvyof/f3TooSTo5Dx7+//vho7pl+BPfDcgaJMLGNVwVi//KcUklTVaVCWy1Fq
gGvizz7jojUh1WKhrQF8F692xAH+dbW2BCK0bbIeCaX1y79b+Ocfrn8NspPf/OeHdRbux5YcrO+o
9bQWSMi/T/7750+OKfu7nL8v/35o1M2LI9NJnDTYSlEhN+SVnHQY8f3rH7F++7/97O+3fz9TBzyh
UzMJkJE8FVaOtfyIyKK1NJgipSRycSSxAzTPrax2qKJA6e3pb6hRJ1wUUTAKRZiFmBWmOwYEuVUF
nVQ/CSozC2Axw17L2ymVgXL67XK5JfMLPyMjy4kImkMVOnjT4V3saguYtpQSWmqNAAjGMrqWiJQP
GuqsSr0S6WLIvHltw1hHyxilKXD82Liu8gT2RprFXd1zII+ysR3KvAbTPJMS5Zd2WtmEeFy63Wgv
O2eyP4vuAY47unutUj6ivSQlpOtyUgh/pfQHhlrTCKFIorfmDbXRu0aeVycggK+NwDN9IjyZwRwG
Rot8nQNBi5SA+lw1+6uvtJfoHGkIFd134CprqlZ2lofnehU9HPdyomg04VqU6aaBrqFNroW2+67L
BXWoWvccyH1eMTHS0ex3Zd+77VAC2LNOWYRz1Zw13+hHckBHhEEm1baoppmeShndeg4hRLWtLV0F
HDtSskKJrsyCZhAiGQWDOtquGKmPOujs1gJESKGQYaCo9lzJ/R48fWIKGrQp+XNlWckeEXhQOFSZ
bQqEpshC2kTD+1gxaG2DtkBiPmsOuUM5EW3KzuqKiddrAaNteocfiLGINYL4x0Nei1+bOZRILFdh
1qHSg7xKPx0qQIaSGbtJw1YIjUb4QyUNmIFiFR61uFFR25GTRYBpSyMoTUN5Lhr1QV2zLqgQe5sS
IlAvGLQWyCPnOjmYY7WjZAVyLN6qgSuWpAxQoGSfhn4yLjJnlzXEBwyyFwJ7wJ51nL1ZPdGobHw6
qWOcooEDrsCzB0mH6EUxyQzBMQ97SZ2PA/p+aPiV5dHB1O8oyy1wNgzac2UN75Uq9CJRQjzPfwWm
jSdU2LVziUY+dHQQUjR6oaAsR8UyXhtVA0owSkE9JBULyIbbHuRqFN1Eee0003lJ1hKi4TlCs48I
A+zTBCfhoTZwL62royG1q22f2GVN/25GBg4RogGrwuLdNpJ1G5SEcy+ZEzeP7GSdROQ5iTVSzbG+
y3oRm0XAbUt1/buRCOeiQkNFhXhEGstyu2q2eXrRlfshkY8xJnJ7AZIWFawCpJKAvJcObxkGjQGa
J5mfKpy/s/5twabfiRZiH7SPizZm6kHLlkNU5UT/c/hhaCZ0jkycuzHCCO6xaCx/1BXn1NbNCT5N
f4S3csxD5VebOwg0NYUzjgB6DQCSeuNoGEoa4JuNCB3Mo0LB6225703Is13XqocScAQ0vz0e3KDY
1JkkqUZSpc3NDpG3YsCZxPiWi6oIEFkOQtSQPa3tnkRbvgsMLLRxUIJFyy/rTIepiwIMgifqyYrn
TzurExebRc+OobwJKCooOAUT8bfu7CRN2YmkhtJsQrUpHbAeSIFi5ss54vRj4i4hZG9BVryCFoGB
WA0M2Maw9tJAvGWolYy5uXUo6pGDxQpnNxti/J6ibq/I0rIXWjnf9DhGMNY4MkWKzzxUz5hNbdUe
VRylII8boLmZgs6a6Cgbxu2b3k073e4l5LWAaUgrQbLGzsDX7O5plvNpr8naqeHRUHIE/R3FznYe
tB9DkN/AuBLUBIiKFGW+TPR3xaoI6STGcjV07aV1lI7Kx5Kg+qARE+LR7LRzT04ICcusM/Bm7Tit
qt3gBmO6yJIPEVZDExWajtyYDzP818Mc6SJIQkz9ZrUsDwt6i2ZenYak1m5Dkz6G+BPhD9FlezV9
MqNKvqzamE60aEeVfpaZJepjP480dYBidTjPHIX1jln1N9qUya4QyS8CZxsg6vFT5UZQTveV/S4l
y3hy6uocrprGKaRj2APyR75CJFA2xBy7bk9yXWPxrsTPpTmS59HJmHPlrEgL26Y9Cl/KrNhTivqZ
WbqtEZ0+m0VPej4K4mbHyL2kk+gCRsaDLrUoVBumB6X0J53CU9qpGnBafM2XmrATRdP+lJPt5hlt
l0anDWRniolYyPjYp2q3j2Do0HhYSyRwh/H2Ts5J1vi6Vfx2iDgGEPtDSOqQQIXYdxiEo+ysvvRF
JLxYN6ZAjLXpF9a4b4yZo1ZXTd8QpEdWq/uFnD8rowZGo5tvkhXRFMM82ivswnWqCscU1elP6qQR
27K1DPqo+kJWh5NaF3dCLG9T1V/bVevdySZthyTHCT3tCIORGLMSUzzgV9ehxIezrVIF2DcgdN5H
Fu4HRkmpcwbiImkwo9Vwr05jTmohtYfegJDUmRQVml7NH6H/XNETOeHfeJHQsPOspYAFQUDf1E3D
iQp2XkmpoKRS+V2mlYdzlEf8rn9gik2hzu7uMRKhVI7/T0KEvisiYB1mPJwkXM0VaMhRiW+uJNsl
AG5Xqrp0V4/dk4P+MgAFqoqKSbK1RPZXshBtVvYAVMakTtWq0d6UKWlmpWXse+HNmARPJIfKCNSk
j0GaVj21ObthzcjKEOhWBco8Hc+wHqes/IW4vxkYi496eW1axEqj1XmpHLl/E8bLsjjJeY6vtlGA
bRjeZn0CzDqTDajHeUmPfdNOJ8SSZHDD35FhEphHbf8cS/fCAI+eOV3jh+n4ncx6+ODQWZJxOURO
wLbPUTR+RZ0VBtJeQz66qWndqv1EGQBVxaYgpM8U1HfaQr8ZWfel9OgJqYQbjU0RvLWX1yQEiNHA
Eq7nmWX8bnWdp0dL7xnKSLtZCTmClgxpwfOsJfFpqGmh2mjcC8WhQWiR5JCG96svyJLF2naqqhiq
pPXWJs5eqAM2Zgo+E0jGVauiRB0I1qlXh6GBgWN+nJSlh22+1pjk6mFykmqfgoOb84mbVCH4GhTo
NUenPdhp8J9xpmubE8bZy9VKhuaMMAFl/ZmAhQoBRqQo+E/1VVN685Q5tF4niDhZjKS7SJFqn9Xs
064wfmzDAXRQmuFCZFByRXmaLpVc7YTlxqpLjmQclUnqfBw+XjQzuy6DMM9K3j5DW+ectEFvphDS
VZUtZ8LRcIvq4h3mBekRoQhQTaqG4W5Mn1MWtWsqNypmfV7g/Nk3BTIB5bnUu5QKOM4WwkS9MY+6
A3YFzXMHbNGv6a+j7oCEc0v5Ql8loHICulGmS98oJaXhVi8h76FAn+L/0SEh6MLoQkAO7yHdce66
Rk52Q4pCIME3lTOrGx9JTeugg4YNHJhvMWPrvTwzsOIC7hbr7VFAMqZoqby3enMtKs0BAbX023Xx
mNnskTwyuIapr5hcQlKp8Etzmn29bw342IQREjtTPuAGgLY9waX+XhH7eloh/xRtSc9eFigWijY+
4qdoOSzSGgk9T2hM8JB2bS4GZR+OKOpqVQHfjW2yFDAtNBuuLEaSmpzbiCFT2a3UalclKw0BwGep
oKc3hctFlkdlpyIOsSOf1sSyRgVA17NI9id9Ac4IIIyE+qBkbXYbEgzY44HmerbSIqsKw4EF05uT
HGaBUiBI1DVJiDTitDcF9CPbGkj6UEOAlzei6J5l1KTQx9WVRSM8CWwtR4hYnaNn2xjBm2Yl3LFK
eY1ecwsKfkpQ75rWkp06HFQgwZWceaocXmYrW/kCtE9QOXuSZeoipq4od7UNGVYntNnoUbF4U2fD
lNfQgtCtyAcGiHF6uJRoylVHeIw/zWwlB2epsBOYuvfBrPeLhKh+0efCXyrlELYgtx0LR9qWMloZ
cbOyHV17jYfbLezP8kJiaMjUq20ZGNkMNkNKZcOvyu5VkpKZo3d0iFkQ0W9n4OhkEZScEOHO+qU/
LPBfuv4iqWN0tuX0qupCeiTd1Tg7v5a2Q7u6O45mQsXGptc4SPdVae3DkkTBGuhqyiHHd97TRS+t
C8mQW2bal8hiE1wzmnGpjmg2lFfwW/3rGE7PlB1wpslsdjmj21UWjmYCUcxTOGiChkS+z9A5Plh1
y97SxIeOTr/UymGQNRiE5TmPE0ozpllFuenFqptmyeNh7jSAk+h6DwOhc4lLgFA02CeKKPYWXjN3
uhj3I+WRMQoTHIfwNdKdBt9h22I7TbXFTQ00BonTCLdN6RulsvRoK8nrlHCsyjGrkdnCgiaEhT6E
PFiLRGUH7LVT2EZnMzI3daTbvKB9qzShef3cvsvCaGkqJizRGtOBeHlVEvkpTmkVLiNtedsRIfB/
Wv3hjAmSVDbvcdIonjatKp9gzbsa+H/c0P2I45G0q8guU6I9SJYYAxn5RfoeKJZ+igj49RzXQDUk
E9lVrc29NsZ3Yn5elhkKmUMBeKiKS9l1T0tc7iTcCx9y46Ubx68pdQDRxqSSNWUOl8utNyq1W7VD
UX0qYIeAIFGqCbyCfRhtTG3ak6bI7+2CJEOBDZiF2gAmD6YN9na875xivGWy+NEENBLbgBUyJg4e
DFaWPRhJ/mqK57qqjO9FfyiT7IaCcrMfyoU2EN4cNJ3pBHUO5dZMP08cSB7VqN8R0/ld79DLQ7cG
m7gSZ0IUlDIqiyAa0W/5kBY6C2jIeuMM90wCw+cpGWZj8egjdAhSsmR/r8fkK6ny79qKcIVFj6NV
wuFUgqUcOVWtxf52OlnxzFUaJOmX54/BVqaLPEgedk2ABJHuDBr8/hqkJHMM55V23FlZQU4jer9k
B98OynQaR0yT1Egj4I/PS4G1sjNatC7qZTehrrGd5hnawYBwRGLuC3WtuazERNFSxJj7moL40Lix
WAim1PoKx5fWRcPajRv9tXScH62Q0P4buk8MbgAgJWEdzIt51XKFinRq+Z1EVGSR29U2VBpdgg04
lA0UfQDjk44SiANvi6fO8tFjt5sssB4ZxlbT+OerAVVAyubwMjr1d0Kbsu+LXyMUEQh5OKgoLEvs
NKEjf0gFcCLkrGdvzukjJzTjJN2kS9N+IsWK5Kftz11T7Vu9YnvVSeXCMX4Z8EebxmW55sadU8A0
zgYJRflyLMEuIqokSUTMHbV0h/eQ8u7WZ23sx6IbNv9f6O3/UugNo/n/k9Bb+Z18lP/T9x6bMv7m
3zpv+j8sR9cMnD1Rs9bN1dz+X1Jvtv0P2ZEtXZcV2zD++at/S70p/7AMx5JlqiGKbuq2/h+pN+sf
Fr9wEI9zbEc1LPv/ReqNCJK3qqt8jqpylbIzkHrTFJu3c/CaJD5VucD/VeptULs4WeJJQuLNW/Qh
yE2MLKU0Ka74SWcbBOm2OQHEpUuJAc2UmrE+04DAEu6W66nqapMekNsIYAC4Yko9cfkg8qCg+kWC
+9F3BbpImfqJFOTs6qVya01VP4xZ8tFY+FULEYOe5DA5Yn1NH7AYwJMWIJmECa6A9YnAO03Shu14
30+v/YB4igyPrh60EfO26JDYKjai2FZvKK8OG62oTmjKsgzm8TTOTgZvBBRfbstnA/E8+qoAF5sm
/ZzVHm06HSh1N4VIfHJ41/1wL7XozDp6t7ESgqOwAGI3zKx/TcNeTh3w9omRITKs9woVZn8uQNvX
bY7Gp77hJXDwIhFIETDGYVRg4nVe21aQIPTy2zCNtzQvthTca/w86t+RGrji02bJj0NFtYh177hq
TPksLayAczfdmhJt0zDSGeKJtu2oUMSBZ5BTYENRG05yVRd7efyIB+cnA4jd4LJV5EA+S+UqR7ka
NOwOiy6aZ6NBJrNG6TPvY/QL8M7R0+HUDiOM2CS+K1odkEylf0Z63KOEayI9lpnNrorkB+mhwKEW
KhKKVFpRA6oqh4MdKx4lEOfihJN8a4bftL86qhq9CNRB3ELAkdEs9QsPHusgzGFLF4pt00mwa0ZP
oVis+zmhuzcXunlt8luGRpM1KviGZjl72gILrUNHZV/00r2EqOu2qbJvs6F7Pi4gIxyDzn8qiShI
rOK+GiH7xIqygJ4gQU2RQ8KSVrt1NhBSVI44Juv8K6yc/JBadYAGDoYfQiC0ZEndLrGlpwR5FKds
tVscw1MYxgLNkDkqieW46JKmePdcTZW5V+GoUG9QXK0S3R6jLVrjZn1SptZzupCavoaz9QTmRjVm
cZxlEV0orTkeEsMDBErzQWBP/MLxOMMvs/NocOu8Qu9WRg1jjHRkcvu8d5e43i4E4hRbZwCzg9j1
UvKc1dVDt9QlVXioqWrX+VJuwWSSUcEznRmN1KzEQQ7XRUMH+qxJA2IWOpSGeLmYxrsl9OlxABPn
hJyeC7Z7+xRpZHShZXdWpaDjkEdWr7lalHi3UwmnekDQfqta1kmpMh+pGAMJiXw1ryniUyJ3H8li
ckbN0LdEiqLN8K6mpP0zuA579YTK+vpesiPjlDc3S6T2JUvBaKUphijGKOPZZv1kUZLuRTG64UJy
oegWlMk++pQA82fdHAfOUnyhX3eJNWkO0JbdqTxv4JAxOw16P5pBTibTAijBm2Y1MgcKLVhNSU2y
VZ16u5ipOg/m3VzKUH31CmMD7Bl9kWxFT6cWkcrXdG6OOMfBhgMXNNjLV5mjB5wM5jlKa8CSUw0S
M+pvgzH8ZHLkbLH6ARGCqLdlSBMEVDLsnvZJjmjnfXPWGC69R5NgLHFCWDRE+KlHqd0lwga8jGac
3MaIuJ8eQYGAgBWCkKoQu7PqNXswItujLL8b+/QsaUiMaWaNcAsOEooME7hWKgBrhWxtB3FSmB37
qZx2gNqhREVYgacl6hSlNW9Hm+B/QDEQ0ciznrO1Jzh8bXoS2lHR7uXawklnCGm9FUchveTqkCBU
kb1IOtUjwpNxi+A/GPQMzUSnidj+0LnM4G46E40muS/ZI0w4Z7LzGovJ8EoFptuijnZAiPoRNepl
TGICzKxCN7O2wKwY+IdlSF2I5EepKnFznBIBtcV+LEYpxHWptx8qoPcRLa1Aq6K7cBnuJ3xdYc4j
yKW0vUDdvd0ohGdA1FNiMwoqjv0bKQl4InV4qlHdvRnJj91PmC4XNEmE0XipNBlBqg+vSwH8eTFf
qa6fKzm/pwh138vNt25j15WMRe9bwj6FOUdeMg89fj5XBQ1dW8E8PaonYnypHoFNTrDzhyBaZDoI
tENq+SK6BNNYxXoqY2U520o3g+oDrKE1b6WsU1FXpJOWORJq/svH1KR1sCjxj7ZU0ym1fsmUkN5w
9qU0NwAgtP1cK16ZKsPN0nIYh8tVC9PlXg/ZQ9Us9IZpUBmFdN61C+KYTZcgA/Bf7J3XcuNalm2/
CBXw5pUkCHojSpR5QUjKFLz3+Poem6fiZFVF3xvd7x2RoRQpiQ7ANmvNOeZgnGNnMhagn5E9pji7
5xroYUN5JdC75YgbNwDZqUqyfCZ/aaGNBuWitKN42EmEKMpzdWhs0gv0PN4lZXI3LXk4OcR8ByUV
UKMcy6dsZKmc2LjfdEYDOl00XALjWFf5dVBDZOcNa92OKvUir6UUyFL5u3Ry+VAnKqN/RFKJauLz
rk2yknAK2JkaH+mFwxix1c4zOuoOKUycGL7c2jQ0EOu+U+w1efiaNXpgcSXdNbN2O935IrF5dNvK
NjwrVunGZTqugSK/SIa5A2lN+9uZfyV990Ugm464Hd9yRSzfnkEJzLnGPJ6F+9w2blPsjCsi+pCV
0tFakqENeaWtnuWEJQ5rdsglpDWWCroaIhfw4+Xzc1UKB2ybXsqMuVCaGtFKlfGIK89h6aBXmRjO
2nKMj7Vg2JmSuR3rDDVKHBInnDQ69VSgQqPyo45EFtulebRaeRNQViV6k7bjjBg5yZigq40zK9Mm
0QKKj6XJ6kuTLS/umEiDMMHo3tr0m3OaeNNbU0PabE14kBGpxga91Iz1054N/yWgnomJuNdPLei1
rdWrn35Fp8q0OusY9HK40BtJ8QwLHZyst7+UwBgPFa0I0lIz1FW8k/i5qByCIor610gjlLzT4sXU
q4+21GjONUwjga6ZWNOJ+mrTW9TWeAZ1MjBoEZZS9spOXUeBDANvSjH/9LlOlYzedFKOkqtK81fU
wCpU4vxUFwa6XgPfihLpd7VVVLopmNjTde/U9/Ii+5JX2BkSJtBnK0gcJBC1wHDiPnW7AFaBXMzf
4UDjR2Wlhy+2Q86HqbS0MkZ4YmmHMqm8csIjlM3Ku9S1BIxnNQNbEqBuSjFVTNR5nWhacqFUJFwx
rim4GgupxCPTy3A2ca+Sr7tgiui2PcGzSzNXGWll4D0Sa5Biju+2VkH+yI6h5NyipKVmHRFXaZIj
pFcDjJpmn8X2vGunCKsJSTvZyKbSoQTBQD+CY0MHM6zt1F73CmmsuRQTXk+LG8cDq0ALTEqLaGfb
+sewyMpTossUQ4BXTazyF0aGii3WgTPv/dCovFGSd4mV31QLpcuY27httRphiDWRouWoMrDREj65
O+JezSSloKFVI8fq/OdID58jnyLC1Nc9PdkEwY5NzrfbFhhYbT/qdqb4YhSoYMidQ7LxuP34whpb
2Sb1kzY4ENRq3S6xSTKY8rcxUlPer1REtNYMfUS+NsBBf/w4j1p5bXTyuer0cscsUu0e3/13N/+7
+8ZeJeklQSP3+Nu0TmuEwGa5/H8+yuP3/ErBZ2+OXYpCnBC7P79tEDGELlK8mseXljX8KrRT5Gd/
fvIv3z5+6fGYJImQS2PXtE3//msJOOciCAqVchSLqb8e93/6LpUAeotRYvPhEviYKhOwyN+f0l/v
4PFQSYnXN9Mk568nftxX1IQd+xYh2Q8em0M7q2oLbfOArlm1hqHu8YNCnAGP75qUGj56K0KpBaft
8QOkGvPSEmdZqgMxVtpWFM4J3cV9lcQcZnUsdo8vfpzDHkvAbJMvthND3b98edznaGMoYrvJFsjj
2WsJzlUFL66TqhwECZamNqQp1Fgq0W1yXoXrNEtfVHFAw4wztBWAN0dktMmC8vb47j/u03Ubs1Hf
eZPFumWvVkbugbTe6VPKCtAowVGIeDlTXDuqIRhwcs3uN8wxh4c4t/sowgRcBD16U57nz5dJPGNB
Pftf7itMau/IzyjHk4oniZi5YO4lLLzJ4ZE89+f+vh+d9VSoOIoJluuskh031a3l44+c0HwiYgkP
oqHDsg2Civr74yeaBZdN7evN4wWX4rN+fPcfN9Vp6tazvueMPjxkf+IVpA2JLQ8N1x/h1h9xVwgZ
fWGHqOvNZqp2tZCrPTRoj5t/3cd5h2dg4SXby7SedxdQFJe45kRDBqqvX2Vn4aV0PprwiYDadXIg
N/74Ou7yRbCd1tWqWeHXAbVqbYZuGRvry7x7HdYezZmFSa/aLdGrxQfHdzHV+TeyVXbZIbWXnn+r
XeMK0HB9ACm8hKmwpJvkzbtmhZDOfRdPdmBwBj1ySerVa2wvDwIs9Zpbq1dbWpvn6Zs7uhVPCGfg
ZlDmKH6RviQlNy5sLzu8+rc2pXwAMauDj7QEyrdlFXzltWEF5Mk9Hptz+4dqOT5gZTcvidRY9MOK
flRRr0rnls3QpfksKFny7oa3qDrqJKpBx8y8Zr4UxjcfzwQ9YCZBwngjJ2ak63/OnQF3JaJ/YsQb
yLoueiyZLLMOvr7rTOdqvpj0DwAnzVu6hCxyTjy3f0zbwE1ZqQ+XYc0hUfDF0vCOD2myQWja/8CO
o2ZhwQYMlzIe6wF6p5ccOptK+ALUWj3RHVjgxWZSQMDG25rpj2jLziFW1eUbbjr6upy3AMfGkArB
os1c/Rwinh32tCGzAj4OSpWl6RxtNszfdPJIaqcKpJob5aP3Xe41ymU54AVb1cltaKEXQPNuiG1Z
W/mJxb94svGk0NkioOdt1teMH0m35Nmh+krmKtqaAcYp0s9X8nlmXjvSxnYijJAsNzoyu10T6Qj1
avp19s0+E8Von1P/wozl8p/+Si63x3inXgXViE5duppbL7lPE0A07Yw5qVyCZaS78ZQfVWXZH8Md
UV8LCFcL/N2Qn1AA2l8yICdU7jSMvPBLvqRgb4ZVTwbTMv/g08mmu//EqLhwVCzon507r8PnfhUl
y+lr0zzLa3dkZD3AgqiPrSiO/y4LTBlbovQA/aRfeXaMB9QOyR2lXI2cIamO8lO3ANC2IkXoxwcK
uDI4XvPyVB5DTNyn/CUtD9L2R+fCqYb3fjsCyFA3FnQg8iAxP/sAhEbO6D5E+EXUeaZpiGoXRrrT
fsYfjVe+KA7xp4gYNaS1bG3p16xit7tBaYRVvazvSry1Wy/TliU+V3rSd7O8OkLMWj4rmRdU1yZ/
589b8u5U8XmQIk2UVr3iqCvssYH9IaZLAaOfOR85ZN3ydd7J3x4/7N6olXwo8QZ6NJv3FGa5y4mU
zpv8h2DCEfnzk1IC3jvz3NDNbYqCPxz+Ek8q1025pISol0dOriBchZZ4Srqjs33L52N4583xkFwQ
IQfWap5akBTQSmB9athnoGaClKQp3S+Evddgq4K0eK9LqGNuk/oj4Rlvu0/O5KbeqsrKkQ5hcOSk
TEHk05XS19wJGJcXs7ebXfr4lARRxX6pymen/O60X4igcOYA8t4W9VbGk0Zhq17zkFF8kOovGKw6
D2DYN2AsmXroWdz34GlzxVMG0jC7T82/iNBzLvmsuiYTkIfxo8rfZRltXHFRy6N9m5Vdhchf4ogM
Ijh9eFVIHY/jbc9eHOomDxEWv16Rghd3ZA5BzUJsxbVHLdBY1FyTydpecNw7bQn68ttWFmTN1dtu
vjgf9pkjrIKT7BhtP6OlfW4Xpyh8MrzpmysYBDTDE5cJw8JQb+ihWmQnnwfd/dSuWCcwkSCKBFs5
k9dIZL04wpbX73pXjN2Mse+cSjyHp+y6b8bVkU2R6Iow6uY/BjdcXsohv1Nnmuj3LZHT804D57ME
O3mTfhNLxdnDYUMh+y2vSxfnZr0h+DwtTjTpb+YZZ9pjaIo6T6NgkLnajpOQVzLupjfQKyc+A+pu
VDG8WX/rlJUZuP55Wg/qInhm5IwOHDggnXxaVvfCS9D5ZcNa9i56ojfSYad1OvHkjD4MpSPXWofg
g2nR3yg7xRMzhx6soAUugXuTDHhnsKTFI05UqnwxzV7eg+XZ0cEkv4GZlLNeetFbL/+RPgomd2nd
k7jF+hzkp6ngeHSzLTxE/j6LP971m3T8jY5E/uaj61a8iklZcSVxOYqHj1+ppDDsGtEWATJXMD9l
qH48vZZ5JEYWB6tcflofZCIspBfrirvhDcvnh3Vl+uM4Wh4fUPg5fPONh9aoFrMIDgAEG/QGmYeZ
2GUOtJgJdbw4C2UnvfRkjy44N7T8UqqckUioAF6s5+vMEeXU4rXCOlpmBzb2nA41gLZxh4/AYymZ
bMVbXsrfn5x5TBfWEsXyrjowf9lnjpJz5aqfmYmb9bwEnX7NeDzmA+/V+mAbdih54HAAyrdiUNA8
+SwdpRdlx0Hi32t8H5fffAjmTXhRSQlhIuET51veP2+Lk58ptN+J69TYly66+XyhXJleDHNlFPf0
rt44jMWB6dm/WUcoJMguGaM8J2bI4rOyjsx+xpWrDI9+ANM1zPcqx2+pBq5E0LRgkjKV4Z/FMuoN
DucMJwt7Uv6SoZI665pRtHl7549Zo2Sc0k62Z6gMtvm8iQ4ceAaf9M4wqOy48uiXHHhnjAFvTO7G
EVHrQvvg3SB3YA7lk4Ve55LMwlNZH+91c4iYUD/4QsVzwuayCp457bPtFLiIbiVO6NLluGCmJh/i
Mzf2DfPktnWJRWOt4Lv0fHgBlscnnNUrDX6T+KtRnKTkUXCapT+8LCZ/noKt+Lzp6k1JYt43l7Vv
eRwVaPZM2RMKLLxmjKtH3GHRllWUdOAvJ8if9k2cpbqbKp7KiX7QZNBu6KNPI4sFfQ1Y64davM1q
L3gim3mmjzveqB+EFF67FyEDZEytPmoJ2I8xXPgIikN0iSfIYF6HXhwGLia1nBCFrajpc9a32EKJ
ssQlArfCouPbHaUnpK2wUvmIDdBVTnOg+NFTKwmbht+ru7Xem/s0jDYzJsBs21prmlqAscvmQl5f
az6XtA9SFVOwsjSOn/aNTfoC+TNDwygGORW0zXIgL8V6uUzVWw6rGEL5hyBPylQDlgHgrUQCqAGX
uW23lj8fxIevEHbGEm0dDbfXNKOyuGbZVLpMq3a/R1quHMzszBBlUZYYvscdcGwnEkWAEqh1/M50
SszvYojwdcbCpXogccT114VzLIu7cSS7BbRKSkNE8Xx/necnZ3T1XpwGdnEsoVDwTC9Bo4ByB1ex
nqYLK3N5gPpwDDldWRHr4A5lsD4M/qxcOT5PwZEQIQ1JXvbbZq9/Z2q1XmJ2lJzAgatxnYK5O1es
acQJdqgYR1jrf3POCrHTgttWthmd1XBB9dm8k7kOprk1ForspcaamJNuK2+xQzOYd5tYR/u0Zg5E
5R7ahDmvx+tonxR5mQyL3lmR5ut5HoNcWz9JLzXwHfIR3xivOANGPGLUtMd15xwzlkPBKiqPerQC
+usVaBoZBRhWkEFSACMlx8QWLlYr41LGButpsivJz0O/5wWz4+Dc8kKcFex3mF4F0FktF/Yzsmfq
jizSmTGabqOcoNmzNkhZp7AQHpigltpxnHD6rbJD8z02P4CHTelKdw8JHnpxY6c+Kx/ViovS8nwo
dqTf1HsUATZLYwZknJeYTnyq7Kk8Xioq0th5NtaXQ+RTo4fvlQrQ6zMAD81WJnJuaQw29p54/GHA
FpWogKe53vNR2NvsAxLgSB6lsSLuI+wWYbsE8puicz9HV8llbekanFwbFrak7vX7tiYHOTrILEi0
Y/PecrlDPLeJtFq0T+aGlkWKRxHT/qI84dj/5pIrYpeLOEbsLvPYgkzB9UibgYWcg1NxS+VrBFND
vWmiHg9qgurQd/vDNGXtndzFfiQRxIQ7nzQnr02ORbwKpE2qLLPjcKT4SLOzucrRcs5gmi+qHZ0W
uifhWqaAyNIlk5YkN8g9+iUXJXdNTCxWaMq15hYoUDdAWxxrGrUnW7vI7xUpes5q5FImN6r7ZTvh
4lJJsBTWGcR27ggvoIXy7j7Q6Tawur9hicOXN2pHqQIXv5vYed+LYWGcpnyNbVZn5Af5PL6NBtbq
dtms5A6P6290kIvpvTOWSunF+Nn4Cd0jgi7ytQzVu7u24RkxCQ113grupzLfBKyezZVF0K28RiT1
/OQsm3V4eixMVHZt4MKgyCPYeXIML/sdvEwXJjwHJVS012Uo9s8Fkp4k2PS4vJh1M5TGXX6INZYh
HqyzXwFF+qcO6PM+ZxoEcwcd3IHY/Oxv2HTjte9CrVgVZrqTYwv6WDvQ7LkaTw2FYX0V441uuZJA
gzXVh8X4U30Q7cSxZucUwjBkDbtw6qXx5F9RY2m/UKNld/9DlxgyiH8Ap3JDakdE7JPTBYuS1Hoa
a9uy8gaakQAqF2RBM4wpH/7BeWorZVmQp8Jp2W9iTOnaB4dZ77eRZ6sHv2V8GXeMP5wKAORZqkrk
m2wqi1TtU02jvd5P/TUyLsHwPKdveu8W4eSF4bvGC6Ciu4ACk+kVNi1EBwcFtM05/Z61VXfN34eP
KmUrL8jHjJJ7/Ker6DCtgLI4u+bArAyAuW8X9Rf/h+f0rL60FxoxGJvBVVCMNvszpFpkD76+gsk1
Ml7ErnTMVDjdbkWlDeHBJyMGMXkxAUOQgCjRkvurugCBDpAFvGknlHxo3v2PeT0ejEPI6AaqPFAY
CVEasjz4tL1jsJmfQeRgmXLCnFi+29hv8fgEZEfaFQ5zCDQ79I+sldnvLefwExvShXhNWl1bfVl8
OGtlzZjJZO5W98Be2UfzhSKLS+IzEgvdYIexgzQMngpgCr48Ou0U7uijOms0riX7q024VlijQDOR
FnWKM0CAvfcBC3rnLO33U7aljWFegz1s6Be121QwqTz8UAaFuTOjqf6eHMc97A1tA+xH22BDfyLC
AkpuyHCGy2dBLs5ZWVHxZlRI+LXxUOT0Oj/h+5KVkC/rt3wLpySGAVV5sohf8IR2bld6+qHboiWs
Ljf/BNjiYJ0lSgoL61y4xV6eFuMNvbHkhqxC1UP2M7K9A7i9Gp8jF3MgpoT5zXwPProXpHlyuIN5
jEd8w+hz5GCBSQOmB4O7ErS/8lV5gsVfwD47Feq+sN0afBsZLiAJ4aUBpkJYH61pbQ3SpkYIHLDY
8oojjBUxJmI7Z8w/lRB8t5bbvMWvjKIQ74ha9PAXtNo2ihm/9wUYYkvAy7vqo4yezWjFVaw8Vfpl
KkWOwqxvbeWHVZddb1gjyDWeLQzqbP7Jv6MaKi/e2Tox/bFCkHqxickKRB81dAZawuL/ApihxKJo
FR9sF0uMG4C82UK5SRgz9+G4SKmr8FqCbQZM3sYSB29n2R2GNwsJAmta+zU7gLo3bCzak1e/olEo
4NmlCMFJBCilPc0sdlW0dGi12QiDMLYuuqtur6ajiqmXxgySU3MhQ4dot3m3UUfhoB8Urtb4heUm
O/TpLcEFP7ks9UvXckihuFLql7e52LOjJHEjngRQo7SmmiEdp/UnZ4EKcZJZwKNtM8UfQJLSJX6o
U7gZftH6Y9cEr8+ib7IIXtKevacFZY2sByQWi+jeWeBJNvqxgOkmRu/gBZAf49V6fEt+oteONL5F
Qfl9pXwbVE9WzoYkDh+swgQy+JBMH8C6wG1oKCYYx4E083agol4D2N8LxjjUBaw4DkoFqh5SzEJt
DpQDVMoooVst0i1tJvRBlA9QALFCYJRH0QHDM34rb6CVGg/6trGxtyzyb3MFqAtahvClrP3ys7jC
UcQUbyZ7gRibV84pPIMfU/JN+mozVw2oVTFKLvxfca64yTazu0OjGdqSjzGHJLeL3lEkUinSxO4l
vPeK1+FJh2T8hMkIcgeBte/lnZLqdxtfWWlJXqZfunYV6Cen2CkNJWHoEMW8YehIdk6/8EHF9dvh
pLza8O0WBC6wvYfixwfa39pX8z1kFKUlDmYdNy0QpXETxJekQ70G2J6d+28+AXaBP9lJLX4bcNxa
/aA9jawnXiwA4/0x+VTZ95J3wSmCihcyeLb0a5cmQUF7+bX8Kr+Kb+do7Gp29tQ1zsgFUAto1S3l
gu7AWi5Gl6XK7xjDCEDk6AJEcM/ZEW2QftuecR7La0B9YdfuZOXHP7QEbpSvpStWZWf/Odc2QQuk
W2AAlREZvf+7aiAEmWIwYEpKwXGqL3bULn63C0Jg5k0AAjezXNVyJZfAD7bo4rCwZfT6rxZ2PtRB
ODObkKbbfty0mxEtwlJ8jiRnwN1neXt0TgDdgLsWp8R6A2Fkr+HVoTBdIN64PTmn4IN+VUiGgPwu
36ix3T9pAJlitL2Hryyh0A+Dk1uSqlER9oGtFhwfFDiG/R7wLC5T6uJnjZE8WTgUP8kFUNnHQ6Uy
XsdfKoXfD+2pePG3YMWs12g3PnMm/q7iS48Kt4rverCznp51iff2XS3JJ1lYAucOIUE6JTtMg8zI
nAr+BSg3QEmvh90oCJlIFhfnJNxAlFblN2B+SzJacY+Cr1av7eBvkmHbOs9WIR1aKbgEogFEkjV7
/8e3wyMPqJ5YQ8oAooOh0OCgAesfRN9n6iQLgVdP62OgA/S4z6mifYmOx0tECyuc5pxWqFB1qTUl
yXgeAHr//ZNMfPfnph7gf43l51bOYcWIXtvj7x9fHr/a6tgqGPWNELVlxTjw73+fqLWyDYZdJIMf
aEXs1ONLIG4+7vNLkWkV2sang2bINdkOCz/xn1/9j798/MAQuU5/fqWoQe+mSXMzDBvxXx26NGo3
GBIr0vz4Ejxysx7fGjTsFffxrf2IpbIwH0N9A5n696/3f7/MP/c5gQjY+nP78TtZWoP5noL1f9z/
5+Zf34VZCENCPOqfnyR6qKGQYWr68wNba3mSx+1iYF1GTLizevzJvzz9422jCAUgJyLCErLCbJVr
Oiud3kUZRfFL1HBFtFhfYiGviVmN+2pjGFa4prMve6pGUmtGzyuKqV3N2rPyCC0bbg0gr06EmSWa
vpVw8azQdC9qKK5ty9RukoAWBRLe3Za4KZLRrNabcnSUrUwZTQLL00G51+phqdGycCRo4aEIWpsk
sjbR8uY4xEA7RbHt9ZmiUDHu9XWPYUiukRUkvuVsNAOZbJi8piLYzWzwAZL0NpD4Vj60PkkPvEUf
XzRHEV6G+IZrcp/5LM9kguPIj4sVMJoOEHDWlgC44+wtCFinUOUY2LwZtrOVGmA7BWzNcEiB2tfk
wJFXhzFkrSuA8TSS7OZPcq53VgfowIilnZ7VL2Ukfcrk3+UGqPHga+gJDNZy9s0MOKTlzY/YvAR/
mFQQpWeSqWd16N7NmaIOaXujiN0byd9Daob5pC6B0SSoI9kB0H1lFoGKFwSI9Uqdgg5Od+kYpqeB
hL+pHbHsleovlCRHObBI50TCqpIKOCbfirILhvQ7F5GBuJlYBIgYwaz7CXP7izZyvu9kggYLETkY
iuxBaTOTK0cRiu10qyLTbfNXi7RCpVVgakw7xCTbLKPPMvsH0oOf8NtfJizYEamHEFIIJKQjVEO9
JhUxI5GoHkzWYgz3fo2qUVdfOsfr7WdThCoWOMY6g8Qj0yYs/kUhe5GP6atB9KeQyaio8ZfOaisd
nXExKwCY9eVQUvXI+Mw0Uh3LuANbT8zjOOus9pjjATGKGMiJPMhWBENKNRGR4UxASktq6yTiIx0R
JFmO10oES84iYZKkSaAvb1lZUwd1OqqppFFapFIqAX64sJP2A3mVo17kOP8tbxRRlgageZtsy1ln
YYltbMKzEf8qsqWuWvIqyIaX0mZ2nVpD0HOacdsnxByhB4IJCAJfqgnzk9PyFDXy+1xCkqtUW1r1
GvvJTL2PnVJsm2z+wKvIkKIqaGUakn4tkOtoA9/Z69N9gqpHvqcVgXd3SPzkTHIVpb37JIG2JIL6
dKVnERE6y+PLOPb7nuzQ2gQya/dZQO7acbKCmxXmu0zRIB07lD+0QX0a77WII01FMGlML7NUW5hq
kf6iifDSylA/q29Zc36qJCPbtODjGqueSXbaq4bir4eKB3emicmLEM3WgKkgVeSlhsZOwYw/y/4a
ha9/Qvy6dwhYVR5Jq2we0tJ8QU1eI8REfTtVwXHujU8zR74wFqyj6YjNmVPB4IFiZE3FrxgywuRr
3TmRC5vAiRPi57NSJaw/apzBeuD/+NoQH4buzVAY5kje3RmpabqKRnc7nBRwSrUDzzr7qXEYts7A
LG7b11rE0cLmlEmn1UmpRe1MvlUg8sR8EK0xWbYmlteoY3eRqQMAZxS9dKxpdqQ22NrynioZlE5j
PpWSdA9FWG5F2zwyHbCeEhUZ8nQJbadXCbqx6+KPaVBe+xD5l1q3gSdL7Jij0MCcQEJvm4AZ8EVA
RAN43VaAOAOF0Uj1zULifSNyfovffV3+8lv6PAYNyGyniUjgSo9IJbFgf5AW3JkwFFQRIGyJKOEi
puMiwoUdUoYLETdsiOBhibEHggtOSOSSl5B0YqNsXqp8OPGZn+Za3VQsaMcupmsqya+BTdErcZ59
/FWZyD0uy0ukA82SciaG2prlhZ9FP/p404oRprpmYo4owouqawnS4JSKvAzC0RHMAhSmS8noUXSZ
RAbrCVa8Pv2WChtM/dz+6CblrUrkN5PjnAjXVquFX3Y9x1ukwePeIvV5YvxORQx0meDuZ0yarPbW
dNFPi+PzogAIq+cAtbruYPcWsyCyh2Kd2URNRym50nFTvSUihrohj1q7aFRCyB9dBNlvI1PV5S9T
p11Qhe9p+2VCZVrqMhCAYpJh4OH9RKi/U7Or5Ndkl1TNCXW1UJVSUFcKyHSqXxPNQNiA32Z3Key+
DDzKMO9Eq0vU6nQS0LI0JeaCIG7ACS+RiOaW6E0i+1SJxIWNQt+TrO7VQH5VCg1rtGCuiJjvHF7B
IIK/y5YiiI22dyQTXBPh4EhxwR37A+QvZ1pEOukHIko8H9UGTbXxKtcyK3YROF6K6HGzTp7lWf0u
MM8WTbcDFDGKqPLSYPUkwsstBR9XLALNNZLNp5bdZyjCzgsRe96LAPRcF1HopA9qO6kjKNin3STT
Zgh8csVLMtSBz/jHgJIj4e3ZytKmbyelOiU3lIwyMtilnoJ+Yp+yrvBXYd85vFr6JLmIbkclRqG9
JHyuIU6p16GomQ0lAFvdyT6mTSUax1XkY5KtFZI20Am6TVd+K4m5+T9L2f/EUqZpim78/yxlz7/H
zwb/2OPBhEXrn3/xT0OZo/3DkG3blk2FE1zXLB7sn4YyRTb/YWoq86OtqA6HDCvXPw1lmvkP3TF1
B7m65Sgy9vW/DWWq8Q9bw39m67JsW7Yjm/8bQ5mhG8q/G8oURTV01XYsVecFabrq/LuhTG4lqWcQ
kbd6jOfTbPobZnZq+wE1k8Iy6TZhEFF9FOWBTw1jng45ObsR2KB+4ldUxC2aPxcQ6+y1YSMgNbLP
uiHdRpItyPvoa+T+2dEVtt5OeC1RUgytckA4vKrDmfCpPsT5PesvIOjAygIAOxha/ZkT4yJRvGUH
smLZRWPdAtBJwz5mx9qVPqBMhEld8zrjzViAdDokcLvYjRjXSmMwqkcMy/nAROCQGyRV2iXtTNqd
DT1yuvjG2O7VrqW1Os/LWvqOHSdYm4lqLYaaaFDcoqrF2oVBhkY9moTZAkNDVLwVKYR54mdjKXvP
yDidFZoampN7uNGfG4dRa7AQH3VA8ueKqXKIRpXWGfW4LlvbfvNR2cq6qylcWvQuRzXcmhafx1Ib
rH6n1Luit+DvIeXcFwNYwAEUz7LsA/WYZZO8t+hlPW4B6lCPj++UGhNCKstH29KVE5ZoiOkMjV6R
BBrvQm8OsqGM+0ZiFTiNs4Liy5HOuSE8G9rMXEprJC8G4A24i/H+Aj91jAoZ+mzMrs2Y9NdNxqbq
grspkSNnrakT+0kj0p+tvlF3hdVT78v68NgX/muAf55Q+oBYkSCikyHZ/vnxpbYn6Yza4NZrX5kz
Wht/tlpkjMSykzaL8jvPVK/UM+6T4T1LPkc5jqQYpCsp9ZgSWZRqRqEFODmUkAw0S2N4Ji+olRL7
MIDGO9QTJSFpLPdGP1oHZ0Dtl/I4K8y+4WWsregUASXMpg4mYxuSz1XL6ogMMr84piwd4Ul0t2aK
QoDrRKt1ltHe8trQr4qMZ3gb6kr9IksFX+QP9jn+7XFDNeq1DsLsIkTSyhCbL31GIySXojc5tVI8
ET06CLOJ3+YS68KEAYypV3sbi2Z69rX23vtF/xUPJIiyrtevvekru6LKRzeE00HtXu72E+e0JQXS
74o+z2CP5amvWOD3qV24shwgrM0741k1tZNjxu0JaAwE0Vq9jVIx/bLZ7gZDSUNG1NUVyQzfscPB
TXe8OtFJxrFHJKxDEn8ovsLMqhSkS8UGlS6Z/XEzmCj/8n7epnELKJ7jfJ39vF9GiW182HOwLfvE
/+ppjPnSeHbGdnhpLEqBIS7Vtd1ozVtC1mTqm+rZ8MduIQ+1hsqdJAMHQ+gdkwrSxazQBVMnuGeJ
RrKYAR3j8VNnwGdG8DTNccveoJSeXq1GeZ3oul8anT7jWANvsn02B0bT9L+yT0kp/adkRkM22tU+
zXrnhNefBa1iOl460goKFRX6b96Uz6GJlSXmqdNGkdwqnvtn26+RSfTqi6NCnC7TgP4djaQat9+l
UOTpiJWDOLCM9Z3NxbavSs3ajTYKzDR1xlshDeMtV9VNZzgsbpq8RyfJ/QOrBpCtk+I+fsNqamdT
92D8+zBb9lY2XZPaGq+G3g7HPIp2f+7iWCZeIEf7yGSl2OD0e5VLpEGzXUju4ybb0ZEtu8+ryoJ9
PfTpK8S7s18kzdWYu+RlKiZYKcOHWdkzDYkwf27y9BTlTXB+3MKgCG0xTINNwjUxTqP9zAiESieb
gsMUJfJrRpvdrg3jeRqH7lIbzh3e0MqSzfSpUFQR+JV7+YBZRjcnw5XR3B/1ekyPUgKmSevitR2o
tIlgkUZ7X33WVW3YFZGNBtLyjVupi05q6hNA6XhguXACV5ZKwwk485wmYGngWJ45fmjx+5620eTn
GxmxXKBD05dySEId0+Uq80mlsQBrbUpTOwdyH/2ybeVsp7L0jV5AwbllBROuOSIEOyel1ixurlj8
6dDrcGjUjW69pZxVaQhiAWQNCIjZwF2XZfbb4FDHlDm92PuXmmuBC3vrKORa9Zs8D/4+JWGeVjBI
B1bCT6qpnEuskndT0lApREq2rXvwII5Dk1gPJAJJFUo8TqORONZaCCN7mjzUMGk8ylzCVW6jQ3Mg
A/Zd7W9MPSzvVsFByaw22o9RfvKLEiHf3FG3Caxgx0uOXywDLmWYTm8qq8+1ogfRLZOL7soOmMWw
HN5AKjJW+2a5MYoiPahxe0gqu7/oSSlxmcfda43GFA4gBVGpi8jqonalWzk4zCqKkPOz3/svxs5r
N3ZlW7JfRIDevJavkvfmhZClN8lkJs3X38Fajb1O7z4X6BehjMQyItPMGTEiM/lE52fReAaFwYqg
QjCUmDgU/aCbbz1f3UFPUBd/Hlvu1hpwVluZz3E791fh8uN8a6h5P4MGhN2Phb4YAxuBwnILRwEY
5blF+JSiEHYSZt+xZngyOwlSCRP0KrPtdpMXOAWrqBK3pTWArJC/WC8Re2mFBstFmIljgGmQhjem
4YRWJi4OCssu5094cBKw2Zz4DlWSN8e3hmORJYe0XLi/TbbD083EjvGAfWoQX7ZkiFt1n1/bp7bo
biujZ/vDKEsCcWHtDP/HmlkQuUwK+8qcp1Vhg7jWRQt5PTMfhhg9j5VDnp+dGA1ASLpiU7RHxxFv
SUTXKqH6PeqCgLOh+2QQhnsijOgmmXC3+416EUGBuskdP1wBxFK1ah1AxiHaEeBhOz1kmuIdJQiM
7X3Py3YjMhO3PznBF/WsxzkXjKiUxA0azbIb7yyPwpHsxG+c4ZlXgOKEb/Yr2Vu3Rh/DTbH1tzOS
qtpBCq0Ci+gMwxOrxs3FIcwDUI+ufJ3pEZg5EojOLO1d4GO2glII5zklfBWBbSIRc3O1wlwmHI6r
BqwBUNUE0VEWPTvC/rIq46oPzGvDjFH9u29hm9IKDO9UQ903L4cfbG8Y5QWSpizznxIln8HT7qUf
+3uhCrRc0w90wUUubaxVP5Ky1H7phqJ5NCcXLDUCZ7A25kRKy6KpStO7BMYngfDmgKAk1vF7E1GE
qr9VtrBFe4CiXSv34I6ROHbWvrfdHSXkdO2VnsRhknzZRQcErPLu2mhFcfory7vXGfXNXOp9PXWK
NV91CfnxJAb657NnvTS9+YCX575RUbSrfK4n85e26DAgRp8cCk7gqRPvENvGKdH9TTwbp24KNpxN
25n136xvAS2tw65CYgp8jarZRzHQ7EjMoyxI6jD8wxQQuchITG1mfITzRUnVwPpbqIbSpAISSVux
WeTquryvg+HRzmaIX6FFiyJHGIsyD3eu/+UPWboLF6tClx+FjdDKyc31OFRc2Y5/Sa2Jlh+p55SF
+4i53jllrSCXD4V2ly5tUFXsGdWCNKb5DmDGrgdqFO4gN9BV0pimcGTGYp9GwY2M6JZ2zroO6hir
D7eWZXcGhHpbJa+eiutrSnJvQSUumrn+qntSLaUxPZpcj5u+w8KO/fxQYZoZWmgSnuBCBNCA4hll
XR1RAIGBzduHiNWHNKFa/j1dqgjfqC4qk4pbHZrdenLaehV31o5TPcVP7qebOTGfzca5Lkz4v2Pk
ECnkke8n6MvDOFj1ElJWRPLwHNkjCzn9LCvnTS7HsSzvLQEI7ChCKadwqfOnP8LlGnEM8aVbDNNS
UWvzn4IKAW9ofeYhXB7nNu463mqbQSyDUC7D37CaPl3fvrT7hdFUL5zzTN0W0huYJ9GqGNOHdsLn
yXJ/tD/8TJm4dNsfKV30WQ2y1jo9egtpBsTsV+pl9NBI4m289sNqfATF6cT0RUHIZC7SWfvu55zL
zAP7kD4sZsErFsyv1qBfEoU0yPevwza6KykqNY2Dxqsa38xQXTVCnlxhXLA0sldNl36nFnWN5QSs
XJQ0JXm4WuW46lv/pisATtLQh3PkGwRjo01tQnkb1wUXZUewKARLdLMowAdjuDWs/DZv3XfPzG4T
5l/fIDOsGedmp6W6TKR7EBoavMyyNS3NvKtutYYVpOYAoRg1766qbhIfk3yf7rpuYZOCINiIId20
4TvYDsQC8/yjwoGEzUJcSJ+wgBxsfkwUq86Q3c5+cXAGEr9KG3e6pW9DnC0AsN7jSB0bI8hRluI3
KaE61GN2pYTG4dxb1t7PqDS7wjxMwkPT23w0NbZTNxgtmqwGxmj6ky4IEtYbVKpdn/2xFfIdRPOY
Xrl5TKddprdBh5uz6X6LSQJw1PgSnZI6nht+Jff5Q6icBz+qs8eicV5i0HRYalAKGDHCRI+uDass
ibOEU6qO1HiY7foGpN+Llbrl5dDZNOezqdgVAzpOyvBTeogMkEoiN++N8jFz4G7ZXutuSieFZKxv
2Pm5m2RiNEk0JSkREdg4kd5GFwMIo869vTGGyCJd/znts2brhfVNUEw5FmCFVC4OyPaT6sLgk8o+
PU6ORiViElxsoGAVXngzDKE8JGa18/MoZ9HSRfj0F0opQ//aMcZ3vwvUkX3i0YPmsp3DsDp0XvGW
5Y1NGAm7+Fqa31bfLbYBA/50hMCkhTzFghjxv9WLV1l1u74jSomN/0NRUaOHtPlhOwuYtGHse/fg
cJL+QO5BH7Jv9vnnY4Ci3EYU4V06xTu2teFadOE9/Qg2E53zjMOL6bLDgmzg1klwd0uvvptiBnjq
vFcSXypkgDi8iGioML2GVdSfws5lg95OxpOMp7WhI7jJUfbqlWW567zhaqjN33RySqayrD60RZVs
LeGysU5IuFrMo52v21NepsjU/94/P+hE/kthz6iLlt8bKnjzOAH/3987P52b2YndmNif/7Sjagu5
kBiMf17iz+PLi0E0NnbuSGrQcsjz44PQm1EgM5hDJtrYAb1iBqh8IAExLA97tCVHoF/X+UQhqR5+
0orFbD+ZrxQ8rrKjNExyso3+2Mj+BlDjMaTsg0Ucqp3yX+mgfBbt/BPk04+A97ZSU7yRkXN0huFn
LlDTwvJ8ZBK7qEhGiXoCqSrWCp5NT2x27R8MY+wp003XWlfNhPJKf89zE1DPZRbQnnUpWpJfMhDU
DR2NddBT9JUhUfFV0/enYvmhp+L/3JpLMDF6ELgDVKAOCvru+cnzj7TvSekZvCdRYIzXdvZBi4KI
yr486MEVbFfhjIxITUabGPi8oQ5vugnI47qSJ2ErFLlhqOTpfL9lj39q1QGM/13jIZuWeUUHVzYg
yagmTVFKoJ9fwpD0WJ3NdvVSujPBnIFTn8RM1btO8/c5THE6Ool9YWrH+vPD/ueWT/2PpVTCRTxW
xUWo7eI4DTTs7PyhrHAkSOfaCLxv26cGZz70doKvJ7mQxET3mXUVed1XKuOnIBsh9/CFj9fQTYei
uhyQVdsGRl0YtDqfrxxraABG2pdIBLauZ6xsZW6yRu+zUbCf2ZTgA2LODTYpBDzbF3EDSkK2JMu5
bPWD7E5DKkC4se19RFqR8S7gRKwGjIjZGH23E6BdSTgKSwTPYzkLFTKISnjk3kVQo4IQd2Oirtpa
XBsZ6UYZRQ/TeO9jWglhwRJfbD2I80Kl79ZsXjkCfbKcabu1Cp+O2cHFdM3bsI5g1d1jeCZ1WoHX
GAEUgI2iQ0nwmHuhSaJqUHYb7aVrEtwGNWKlULROoX1jx/lNQVcEYahCblAPe82GmhQAsgqB4lLc
F+VjoyhcNuXJYxcVlo/ThHbQteMXy9B75FPsL0a6QzduQAqzSQ8mDlGVdHnsIXgvb+0cujZWK9dp
fwtET1FpnMIpxDXd4/D3qQiA6qRVGTXXLQM/watUSMLmaNNWWJWtbo/Sw/cXtlujV5eiip+a1kcF
6RY3uQgI8mtvJrcO9537NsXxA4ifmiiu9NTkt8pLAVTKlm6bl8ItDDEUKBSI9cz6UpK93VQv8RJU
ZxFKXmYpFdY0e2zdvaoCJNmCXQALDk59iXSre5hZ7q/CiKZr5ycO7vXpKfUYvF1N0JAh3lLKDiGQ
TXZMq6qTX24TnJDdAIvJ8q+8qUJ0b6xYCzpF9nDlFiUactURwM7JSUto6w7tgSz5dF21BDk1cfo9
TY66pnF3qBySogumsTIkZLXwgHcp9Zhn5O/5aqZGNLwKrOd5X/4MdEAtl0TDYv7qI9wDyqCZ5oFb
WtvkpVbzQ2kTmx6ZKOdd7FOeaTwhp8G0ki4CIWWvOuVdEMpSltl9FZg3iUHQcz/d6aQ1jlb/6rqS
6JoXBTHVScnFUOJolu59Xk/N2gys68FS2boUGYJT7f12NK8NfJONyG8aAa63wmYcL5aPpYeqxLUs
Mb3O2RuqOscSL2Cr2k0NA4XVpA8l2WdE87x+p4f0MtJx8qba5svyC7quxuXoqpsYZCwXIhEEvwVi
6nUbxndWhMEjYSniW/JBSPPF9XJYxvVDYlcb4iWYo4uLWZAg1wUPFVxHyEofhUD/amaxtYLdS3B6
AXvZjdJ9O7ufcY6KPAinmTAE8ERpgTO7/U0ZKOxZ/LbEyptxf1eajDmBdTlK4qub+nPOSJNlULCs
6jeMrKtekf4eBO9T3r6rGd0aKk3pAqptG2r/cN0qqNAMKwVKdlRB9lvnjjmwlvlRhhZqwLUbu1uu
rqfGHO7KMHyn8UgWWKaR1akIDRtVs3AcD9H0pCqyAZOpOdXLUjVu69/e6PcAy7HSxc5TxxSgEuvG
hXm7MhWCHBwEzRzsgKchppuTK6Y+9GnJXWmNdJ+/INvQ5lRQKu03x7pWrN78qb5uZvRuY3KX6/ne
d1mUzVSKFWUPfNEkB9y6zTDwUYybsa9OyEdy7N9XmWXihHKCB0EIzbqbjh7UWSq+IdVp620wo/s0
bVckNdjbgLWhmdgkbwi7w3jOx23KmW+7QAxpT6ygy62fsOCBenS3fMWqwi9b4uvzGREKn+zuPqVZ
PdebqYUCWvMR0rd8tqgpS4KoJvTvMo+e7NG6GsCoYJedaUZ3jJ7V7B0B1dyG2ZeW3oRzJ6UZ7xmv
ZVa+OVm4bK0iUj6LZzKO8Ms+DXVj8WfZzflC6ktO/faXxcdTleGjSMZyk/dENYjwVvjCWQ1TRLXd
oH8dQOujdmasJnN8CRYpjB2zZjeggFKRYposZnzk7Iv84pL2GMcCwutwxjCjC8yAcQeJ2fyM03Zj
FeltNlifZRAyyEfiNrFQL9lEa04NBuzSXmQ1ORXsZbvdTIRyNwkmr9akIFhE1/z3j0ReYM6lt7wC
ZQURyKVstCA4ktA7TMwdaz/wu03sPXnCfx89QXXHekKwikpu+GWN+6zKB0/pZpdN4SYe/GbDuYVW
xhlwz/op8wpgvI0a04R15ARZ2WVQKIpfb/DNrRhCwPHTfdLy+qXSatcqlwnVtj+r0BfYFE75RJca
rNPTUJLKK01xPYuoPEDoKEiquQDqAUDcZ6MdoVSu1ORRcmVdKik+mSSpa4umG37lTDS7tET2z4ye
U6Gz3mbroxry54kWzKoqYuoMywgp5Jsx6g/fQRodDpCrK21dwvPBZAVqCvMcb29Eqs442m/GmLlV
j0Qn2kgp2J0tViWCpURAtnJA8B9JJKvOQ4GvSwVkJWU1YeVEDLQ97uosTW4DgyDDbOqX0msRnkDn
74YysNBqp0+dckZGLOz8PTn25rR3hv5LAaInnmeeuOaSm6CM7qRNlbR3HnoxvrROdK0TehmlMF6p
2HomGr0xRTAFkYdmfJoxzzKhQaL+zNLpkM0CrW/R/aIOrgHNsmelz7eexsXzEzARDFG+pb4ekT73
Sdme/KNpppjek3Vnv8mlmsK08T2SdOQu3schLYjJbdc6sYJ7FAGYN1K7eU5dtW163oBOTYA6HVXl
mUh2Cz7nJTFJmH85xa1m6W4u+UuicvbC1d6ut6IvljdPAG+xrMzGJlEzcL5y+h3T/gvW5K7PAtau
UYYww/LZQKJpqp3m2urVsxWxf1LyZqy2/HsvgoR60tQMN0aT4rXRNIIlpuOyK57gjFOM2rBYUu51
4IvxQpukQJZJY12mVbXkEcXpswl+nTJIEm3psFUUyD/QxIl1AlQviPVVTTbSxg1nvrgUsfYMDD/k
v+QN7NPpQZ1CtD2ZMcIEa6+ChDEvatigFSkkraj9cG3aSWmCNWykiKV/wtbc01d5KSw0J6iDn8ah
gCVJ/M5aE5jqQSyvC4JAGjJKpkb+1IbwdoZ00E/2v1b7jEowWPlZQDEvyz7bi1FW+hRqE2nQPvXy
G7/CpgWd7EdJlCiavl5NudowlhGgcmlBk8acTtWuEhUgEA0oq0CLnbe4nmo7evFHvvEu0R+1QtcK
GiKyOkI/HGTydOy3UgZ3bGgf03j4sIuQ+Mc+JHgMFERvOm9dFUz7uFfJWo/duyypb1mZAqo/Emht
KcnkZN14CzcsBq2Rhox8jlFcGW2202PqUlTPiVxbOMwxUzpL9vYgA0RTLepXOqrhoSWNblLI+2AC
AoHzvwfXZAcT4CFSDomHpoX50rewu8v8W9AyI6ErfwxKts02lYB1V2OSIEOw45VtOgIbTZtrQ77B
uxen2P4cFsZmTO5LQIqg1c3PiUFORqVsE9AHTEi/DqeNMscvFfAQmqXbUKWg6jCN0XnZUBjj0REz
ppq3sGtR0TYXmqTNtsNQF/v49SwLkSHkpVVrA5Gi5H4/SYIxJyh/m1bU/dYO/WozZOYiKmAxSYp3
4Ny5Y4JROqNKGFrhJgrqtyYhMlU9K2IPwENGmMh1bF043d6qA4JUbPDZ3WPQ2sFGM8Ccqrm8ZnjY
ZbT1/eu45Eqm8+Qc8sDwkOO7Jq5D7ezUyCTT+mS/WYX1k7H5W6c4uQjzgi7WMGSvjKECKj9Nl0Ck
h0NVzuWWoJfjQHIko2F3ZC191yiaPfmQAqik25CRypMVET260jwmJfyzOWQZ4rsusrkZnLoksoPU
XC8nAbmWLBHcbtyFGp2+hBO3zn025LM0XpsuOGWgjnZtu5ECtxXUxbWZUFBxupB81Sm3T7rU+NuK
mbGoiQC39dOnjXjiqjSBqxELtDExsSSkHQojuIpVMdKk5cJIzG3T5FAl4uwhVgMLD5KvKM9StXM9
HKmWcchSeI50J0GaqHv2sTsFg3lLSgsN1TooT7pu9nN2knZ969U0Flr22cQ7lveDTqKXmBDADBav
Z3xTndvOPcFmGiDrxDTjRvImtnHgGbnO9rzeR6pbRk2tGKkr2vFu2+wcXX+awDmJcsEKngaMsYbT
w+vn60rya6+2iRo079vAP+qgBgjTK0zsLlK93Ge9GaOsQ6moKLYFX+h/6oOnKrJA0hycKHOU30h7
29gxTYelkkM/Mgmsz9pI5IVqjRtRdORlBU/hBGMkjsviBpOI1xHQwUc6JE2SHtmWXBhu6dI/oByC
NOJYkBqJ5AhLj1ndTmq+dIKs3NDcWZm9hCdc0Oog3M+yA83sQOBsoPuE5hI7JoSNW0JUHvBVgi1K
aqDTWWvehYCOV57hPImouddpr9h2pGw5tfOUxQKlMImaLk3Ho7baZt0t7CRq/jtTYjGN6/m2NK5d
+NN7zrsrp0ApG2OLMsfuGvghdQn2cIh3MnHyZuNDpPlT+EpB/6I0ngdAqk6zCAPJpFnbRLKR5eEM
COF7WT4XwGWXWhAdB/VhsvkiLApVyFDcad2AagA0ySZpZOUKlxBHsUF70BletB3Sfqud3TS3uCq9
+ZBP7Z2eQD2kSVSDrO4JXm78kDoSrvrI1Ttpstqz6/Sq6srgmsCmiyT3EEE5BaU19ZahHtpPbThy
mmNP9K5MI32jOshOpCdAxSc03lbhih1FvXYxaND5cK9hxy5IKqYL/xBUFRncNJdJGvcJGOltKtlM
txeaJt26lfrTb/DaeC72aUe/MrZjEaytb0uG0JYDfGiVY4bbKlJX1T6MNc6z9BATwMGel/VvofQ+
KhvB6nBLmhVbKorywqntDT3LesOejtzewoXwVTBiewA/O03h2/Mj5uc4nq6dugyYs6uLsSWxvlCA
FZCaHNxA/iYWFGer+HWbLty0/EdCjaffF9lJIYlhHtgFqfs5ZcNN5Bkn28q3MZEjuJz1U4+HIXcp
W6akmsTz8DTxaWzdv0/ZR+/17bZEh7JNTXuT+kG9c+u6hMNlcqrrYfk35RCfKzT46H8sS93GEQ51
/mts96uHwh3hO8xpudcNQuEeSLWd0uUxgePG8XhANvEGNDJfSZK56AnLjzlPD6ykzWAODmWi6Xc3
zS+NqudZ7xjKeX2qtiC/1XNAFJGcwngXT5TrBk1OZ40+XmXlBwEuNiOnfQG+8Tsmgw5JcQHttwkf
SZNPtePvmnzAViCuo6jHL5mlB4Q1imCRGhZEY0sCHuV3YQ0Fm09WwKUZwPQQ7kUWeNEW28FOBEZ8
Ki37oe8Pmq4KjUKT1Ng0fqEx1e0oVvC/gUTqNrhsC9l264rJ06WiQUBu9e6HQU8UNdNSmI6M+9Ep
Zx4nqZhAl4r0IoMZ0xvZT7Y+CNimkj+04rBKOgivEkKNNXW6egLYnVgOvlc62wPNLiqa7trXnHAc
mpEhl+6+u/ADQaXDjR6MtPQQX8hvpF1sosqeZYA/YaBxHFzSEjaDB+i6yVhsWtbzbBrfALfck4R3
0JlRcR9eho/WCL1FJnA0mtyn3pk8+M6PX+bytsnnu0SRINVkILjT8ZoIby4RdlySoHZnIGJj8uGr
mOIqnit91fSyIy+nJV41TMyV8HuQi7J5IV7UfMV3c9853mfjFa9JZZFynk/mjlFNB/ceBda9A0/x
AmmUoJPDgrNBEH7lVwyQBckplJm6jRlovG5eeBzbl0LO4zFuSfs1PfHZSC0I5oPnFqtbGK09AwNL
zEZR8Gk70t26nsDjxNunPRLJSbbJVgh3VRvldTwZxdHS03RjBfDkkr47xVlnHv0ZcrBbUs0G1dg1
GPsZjM1UiUPvYlnOssHc9lTo17IoFreiZIE9gD3L8vg7rWixjUSzkoW2N3wycGL6SxuTaHolxoVG
le1HL74mzoI5y+E0CHV+PU3+A+GUzr1bNkfQz+5+TKyHJX34MJo1FpUe7rPnW/sa2qKmsX8i5uDK
QKu/MUfryaJC6Ll63hXY8MiyH6yT7YQfeUvZcQJ2v5sqEu+9ArKrpdm19PPWcjGgFlVL0tRSzY7M
7NmaIenGYf8hSzfap4w0tW9Um6mjQhanUHIcfN1W6aJZK0q98upIHtGBmAwl7yWSinU11At1LABC
mtEG4tbEHGbeSgESOB4Ie1blh/aEdWMpvR2qz9j0iucyLu+y0vnEbLHtW2gVUYmXFxJPISKAC8N9
yamAorbviO5bdr/GJg78777rXwyhom3mw5kI0oqWqe3tBfOy2XbffrKQI6JAsg9sb4beZqbUp6Fp
560WyZFxit1Unb4MucHo6yDtq6J4Py47zu8s7OtrN8ve2oZ5uaJcnRk1fF0JppGT+uDg5jJRJh0d
wdp6aEa16baBw/JpSuZ3h83wGNB2bfNiazZ0MbL+Nba7DFRM/ybtLoZ7QNeEFfLP0LXlvpAAAqO+
J7GRECgeZ4GshgmzTgB0g/N1Hogu9xCSEM/Lm7VrfOBZhi21JotIBxctg03QgETRwnwxWd1vAq0f
zaTDp7OUid0mazeq6R+rLOp3vfQnak7Ey3ipmlYBg5POixhQNVHtJGI+AQSt1nZD3ntrkx/fkTq1
M1NGPrQkYps400dH9EuP+QGhVHDbdKa796PZ25X0HdYIV56LjCXgMNfPauB7cx01b8gdvtamoMZr
z+M6bIdHU+v5IDaESkzAHEJkCJLsc1pUxzRKRj6om16cIaTm4kM93/oX8fR/fQxsKPPh3z8+E0z/
HqZlKbT2RdrXF2CYYc4tvNPz77TCR2h3vk8dPwSZ+g93NS5anjrfz6aUp85/8B83/x7/zzMeg40d
Hv/Xd/HnTf55ReY7OeO4Wd72n0cSN843gXBVeeEvrtrzYc6v/ueNnF8NFHlTHf6+cGsULCHOvyow
g2GZWj7Zn4Ofb/49yvmWGYwd1wMn6THS74nvEnVRyeZYVwsAxgK5aoUkqZ9vxWgf/tz6+1hIwiiq
rn9+J0dkRVXtn98830qWkfrvYxKLx0iQ3OH8+J8jnJ/988d/X+vv3/3rMNiOkPVYCWZ9nzr6NlOW
xbohufn7RoRt0IE4H+s/bjaSc5UAet7P+eB1Vyc7e/SeCijSZFIU5rQLoTFzFdbEuPMjX7zNZ2/y
vx77e/d8iwj5y6AA+/Gvx89/f37sfJC/d2dWoex9iEY+P/v3ib8v9vex86+UFLKowC/v6l/HOj/2
r8Oc70Y9fndLejAwFb2X5bOcH//zcc/3z4eqVZvP638d5s8v/bfDnv+mmKNThFtm7y88bFmzLLNc
A6jQcjc4g7LPyOz/+6459k65+tfTg7nL8eLn0VJxOXO1lz86H+j841+PmY1eoP7QV7x/XuG/ver/
72NWFPOe/h4LfaE4daf5/PD5IG470AM83/x70P94/l+f53z3308bUdUeplxt/+tX8Pewf9/Hfz3M
+Rf/9TvnxzCpE3scOD8qU+4anS8yQosW2ooIMlofVgUG/Tbph2z3Z7gYnGeDlJMYjqjdPp1Hg2Yx
+Kd50xxx3AUpMzjVBwJICgxjKF/1zndIKIoonnLBfZBgS+i66OEIIUO68JZbVOs6ly223241xi3Q
oO21jSOR2JLq0Yw78xCl+b4Y9aNQGSVHg5JmUNe0ESXqP+UnuzbWN9JqrryZieOc/CerCXqL/nZj
bM0pegInx87X0IelBigWue60MUO4NjXRi/vKMr+jcny0WsKQUoEoosIO2veYdScrzrZ2xSqJ0ACy
X9JVl5EcXJNfcemjgrpKlj5MA7BrmKrrykILQBPb20R+jSCApTBd9HaL1zC+a4U6juYUrIJhNmGz
+PZhHnhnPtvVMXhhacLWpi8WZxsLHTuUBAr1y0qMHjjp6+BBSAwim4WKTX7j2hbZ3NZkbGOCQVgO
IgXF+2IO85PjlkBb2itUui2h8e6bGMSpwSC4YwGVbT3mdlYoYFvpSJF8k4DhaeCx1ceJ/FyqEuwx
csqAhtnITQKryXToAsS9m+0GwXfn9c4hDtP0kZhAiG/2sDbiUG5aNuYynG4wx//KgC8m1NEbPXXa
ozq6TKYCrxxgn7jOyd1s23FP7+zSJlsB0RMcqqlLX4T+zWMWkKbJimCcvXCPXTUw2v7Q27S/jS7c
Zy5ol8GlnN5KUBWsjZ9ZS447Yk4XbpD8DrJbsoCLRRfI3/qUkveOMU33tpGgahkMVuZwgoO4eJc6
Sre076tDa1AgaEnX3oXEW+zdvtyFaDS2tssHT9A1HorwbswiiK+SNz0SK0kPqTFOZs0/ut05aRCt
6UEu6J6Q9NKSa6m32dmnxm8fk3nYjVfLGWTnfn9VpvMPLWyWyZL2gHDfeyOIwRuBeq3scW1z+a2R
AUJKmZDKpSkkUtfMXfZTwSVtigFMMYBqKUcwdtXOceHCzAW8Tb8njYaCLD0cu3+JM2A+vo8VvUZ4
RQYXb5jX8lGSbep+BjQ76unUKYjRwtiR5xrfTRZAFBF+tiXZE4mZfEza2PWhYRB+ybrMcq6oJ+B0
r7FyRem3sShfmzGlrj3Or5GYYG65B8v4CSLcpXbmZEdyHat1lJt3cx8T5TqVmzjVj3ii8adFoLZZ
fTcGlddCdythFF+FsHC7CxbGFB7bnRESe8wF7eVVjEsKaI6ra2ohRnM5c0mvia6nKG5ZN8lIdaKi
+6rMD0+4LHumAJpT9yAL8YSYvlxHVCpxRr9Zvb6mh1atYVzsyl4/E0uyILdzKuOxSTBtodlvWCPo
r4SAon6i3ZEHKXBrA1yLsO793H0m7VO42NbKkj2SrAShRXl7ckLoAaalDpaD4LIsp5ck0h9xIqA7
ZxjJ59fZBnoXoA41CTfcSEA1In3SuA8uSHSwdsNFZO1MX0cf/ajCDeWqcUKMlzcsyP3Y/iWSa0M+
1ls+eNfoMl90GV26Nr9WWcOVY6K/62c332okLX0rL0kH6ilNTfsihaebzXV6mD59vcdA+1jU6p2Y
IPpC/XQLOWUzKDyDPpVETBKM3S6NMAGcnzhMCqzQkBPOiXXXKNRx+YfmS1p17UJXdoxju+RyYNMS
6549IpnCZRDg95EE07S7rvLiO9QoZPvGUb5eWsj+WG2cWjEQGFQcyvJ1SIjxgsWwKOMpR0hZvbSe
5ay9ftqUY5EBKBvIqepMCjIjHTFU9lvyVJ793L7T41KcftE+XV+RFVgpEUQQB9wYxXeV2V9SOFQ5
IHApE5CYAlRVD4rlGnm968xCSENIRbZKwXRZqBTGCl0neVgPROlcCwl/r54uW0WhU1KwsgfecGrv
Ion1zuztbjsaPnVNs72hbwVuzF84YoSyiWQ84k9O+Y/UhQ84SBA67fWEoBL30dFVD2SAeQgac1VQ
2HKCoxD+h8zaLQ72W3Izqo1rlofUCgT5732/UUOM/iMcTj2d9cSvXbi8g7VVTo6ufdBwkAx6N4j7
YAV69biJHeMrFDT4Yj3uncyhMzCgUQog4I3dIyTzfUAS1L5x7b03D1dFWj/VBI67FpliYYo8ZBLl
W+ZxmhnNa2Q2+UlDEl9yNcQ9GuDHyiufpxkSpdvJx7Sbv5rRf7EbdDWUhitf7PxkvJrDDfF4VPgl
UlbL96+aFhkNxBzKRjRlfFceixiFSubvh8zAXYJS7Y2u/XuUlI9+qy5Hn2Rtc0DgWh6kW74RRr/2
csJobMXawNGXKTHe5YTPzewoakFAuM0M2Lsd1ydQIa88sOtGfVjS68vgx4e8QyiZxFz343si6QkG
JZLQkGA8zPtvsiq+hiB7csT4psX8k9Ok1Ymzn3UGeql6pL9KR85s7ltcpSoz6I4Tp77i+3hwZwQp
zZzpbWH9D2XntSSrkm3ZX2mr56YuwsHh2q16CK1Sy50vWKqN1g44fH0Psk7Jh7buslNhkWpHJAnO
8rXmHNOB4I3hVQTRe+d3IH2x5dDd3JY+QV0kqn134B42ijvsqldIGEq89dxpuZaAhzWlSXbd4hFS
5R1p1eySEEZsMUXttRccfxVdujTI/GOlGdObI9I2YwJXulBVsK6em7xnvxwiaBfSPiw66qYOy1Ut
MyAZn2aB8cgcX3ve1NGsXxJyflbEDT0HrXFm5XtI2rAGFSs59NG1VVMmuPZepeNBV+GuO3S0kDsO
C4sEUokEy9VqZEz4Fk8MBknouE78Rb2guq3ZTd5GB5esqh7y3kHNYJeYVLh6Rz/8zkFKVBl0StLq
XlCFXOxA3fY+EPR+vKtV9OYWiAl64IvrdMx/yQCCz4zZc93NNLUcQW945tzIhOkB4qRsaC0YCUTJ
+4554ZLci34iQwJnMhnFeANQ22AGwjPD5dK/eIq23JyDGemi6iZPaZDg8uFoCvScThE9Aur8rhfj
yhKZjfS6f0poxB/amKkKgh6JawGPAbpzqCFnpFvxCg3jGzYYIBK9vfOKZie74cppgytV1VBXQrT0
eYLni9G6Y6ArwEJNVC3Wr0gaK2eGNz84HGTJYZQSBwFUomLT2zJYERGOFBaf6qZ4QE8N2TNDzISG
euV2bXKvAK6HnnrkBkcleRd8mbrvL9YEFVVVkOtC9WiIid0cwYNoflfTBLvUGvu3tgPZNfhMNcjz
tgIkczlNmpapSF5VzQbZPBcPRViDJrCJGJ8x60OQWmSHYh78oz/nL5KivuYO3g81OnBq42nk8qzA
aKbJReDHGqLxRgcpp0uT3FssP5uu51oLSVVHsnKJkuq37BLa4xbj8sx5Cjv/GsHJh6VRpZAUTumN
SShM/B3jXoItmrNHsRjRZBuC6JoSZJW27pWdZM/U2s/kwtVrNwJ3Otv6k64UwxZ/0Nd+wK3Gm8DP
9+9LCGAqvTsjSmmPew3S7Yarg3Sqlt6tOxRMmzyiF4VPDeblxG1Eye9hFwh1diurXTF3N1aWHp/c
atxatqsprAzurZJ9sNffYkNl2Gtktw69cWauH7TEyj1jtpummZlizvGwR5frdMy3Lb98QkH0wU65
WROrg+zVYuIvOWmM33ZovycVAHSP6WASq3MtrovaFOsgRkycFxSiswt4oyO6I8CUk87uVdsHj4XR
fzPaIeH2koC/R/IOoQSBJVajLSk+t+kgBCKS5pdu0xMh2fezQ3NmqN8aAWBLB4jGCEt/qgWSUV2H
Tz6cHYg2EXUnpny0shjAfbQcJggBxCmMV4hh9EB+lO572hOENsBwE5Fn74QzPdom5qWUKzDmCGci
iRbJ2beLoGQDhwrODjEMHkoQ/TbrE3Ofp1xylRbFkrFpcZzEKKCcFMA/EfaxSYK9O3VXXea+GDAG
BDYy5KrDq92dDWvnmZoxgGs8CLJCB8F2jEWqwhjo4wOdnv3FuzuG25qgTKs2nLMTw8uOnQ/bM6Zd
aA8PJgGQkwLoMUUQUuAdMQgOOPsrYwq2FCZg8WOwJNT4KkHSV2XOb4dxxcrT/TdD7Z91E/ottOLJ
Nu8S1PWruJGbLGB2bwScJTBx3l3f/06YL2EVrI6OPR6GCTpnZgMbdQOkUxa5MYGDdS4jhpMf2CaJ
qzYIsIC/ZwzGoepYiCKlNfjUAWDTrAAJD+KO19Rqjm2ozgYCxaZC9Nfl9VOal1ex6YHObjZzRf08
qoAZvAXm0csXy1+6WVUd0aeV91qLrwlJUl3M6YaBFT6xjnzFcvwlu/EzKdRhZqjt2dYb+k53Uzsj
gJcZrItusfXNIwMBTp5aPAyZvOsZhpJUVFwNOJYMZpTArINfqYv+BP3TY6igJZsMQtm6Ey/iA4qU
EH/i8ip3xUVYTD6zSG29WWPUMOVNza5jACyxiZkKBGJ8sgfjyQxAPkfxdI/DbdiANrgrwoBBeBoe
2Wq9+sG9T68dkUkhVyVz5LVSKQU2BaYn8SWldrWZRveEbGw1tP1eyRj9EK7n/KnBAQqpOTxwTq7b
Ona2OrXYiQ0I3vAblFvD9ug8n7poyYjv8PlFybwNerynpdyOjflq5PnJb3t7Dx5rX2ko8kOO6aWR
PZIq9Rk3HfHIzpH6Ak84BcYoYYJ1+GOa8cbMjlTS7tFYlCdE3aOQGTxexttS7xv4PoLXsnHQ4Pnp
1yTj11jFW8KsCnwtcHLSwEZ0Nb1UIsm3ob3PwZCsCEMncwpXi5cy2hP9a1YyYQ+Zdm5C8NJm4EGi
7QKApa2FhVMe+LZ0EV95GUwv7t5uhaC1Hik5Bk+tA78DAhX3JSKh4CSqrzqUIJri+lpF8c7J3ATT
qz7Xmf0BCOIQxmnPpg09cqM+k3F6ylCx7YwqIJmTK34bGJK9YcClNI7dNbhAoqm5UUE0tztFJFFG
dpFRhdG6CQHeDvUqxWS3yUN6IUnyVYX5xZRomtiCuWzr3Xo1J90h1hXILOrsVVvZX6ODqSN/sphd
7xG+vUnULHIGnTQFxTFz6q+KGdBOVvlXmmP1HYdx19iEoEQIVRse1t0yvzfnmzYODvJWczflUrzG
qfxOaOcOzuVvkCzXYYDPC5DXlSXbbTHI58DS56k1UHI07OIrpyXqR6ArY/onmV5lgb03foLh6umS
uyY5X0nZ7xIEjB7D5lVdj89co6hBrBqRywiJvY2mPT8HVYogcLKCITGbT3hQjU3C9O9ZEH+KvjiE
gv4V6JfGd17QzzzKApJcD3XFRWex7iCMrRB1oEhCSynZLVDwcm2i2a2afdN6O+eX6dn4P5xnXfQw
QZP2vuLg0RR07ow8mzZKOK8D3A8rGglnRKvFXyaILlgIHqOZdKtF9yYi0idZnagAPM6shWCG5qzp
HQCeFa7Hwb4N4uiu/mbhDSPEfI1z0fFwl5PwC1qJhJR0JKtZmK9x28HZsqtrNx8fNTqF3RSTWyGH
ixOgI/OZyQrGsBs2gZcRm7eenAfrHSn1u8S53JmcmJn7LGOivLySVJPkKg7mfaawoOTTqWu5WiKs
074+dI752iv3w5BIQvi9jpiqdrhxacak3P/lnBCJZQ/Hpr/OGu+qYwEIRFKsW2X9CpfNq29El7lF
q2FVl8wGS2sM3WfdgPSSxnO+oBzpkI4M/yi8TQC7QCOvLKqYvqyCw2zipnKZIFeh+iCA6a6Oeyj0
qcuepn+QuTgjsiDN2sDEEiG195lY8sYMYyOK9JsCwGIoY6uVSKtPWJ+H1M0A8cY7M3O/Yr+lT9W2
xLjmBJXrZG9PpGJ6mV63TX6sB42fhND1pnLfM6sjoJBJbOAm2zRb4ryU8xGH5V2buFvewrmPbyQ0
hG4eL6UB/SbzkG4k4C9G5z5UBu6M8PdcGo/24lnDsfNoZG8DGgd3ttdGZNbUXDbazqLeOMr6lL06
2kHyABEnOlZl9qXC5WDH+dtkDS9ZiVWldHAadxW/czJeT9lImkHygIXinRLi3VxkzrIadm49vfV1
REipyY0crhlk3bkiTdaWyJv7n06l3muWzI0z0Zo1E/uEap1uQvxG2mOyzFTJho/OqKDvC38E1Wca
v+ZovJhNcIoDMtBYwoGi7FUFDbAYbVQ1apuMyWuSt2L9u3HrT9fJP8KaWOzeru4Ko1khYWNx8XDH
hJg/POIOynEbYnv16OjlmVWfnbx4QAy5KiUakhL1yzRiYYqt8CVNUcXCgRw4G+U5mYXDmBoxvVFF
ew9m3tpcq1kT4yUTYpIiec6r8t0jQQDp+M1QhP424TzlCnnB7QADud8EZXWV9H60t1sCyUfy4qRB
Zn06XxtheSrzYd43rrN1e0g/3PKM7QJmtrm6UFEOB3dAYb7oqbWPxW75pWonuNeS5g2YJnblVHSc
xeWVkz9DkNnExHG1sXqNB7Svyyk4TyDDS8qjXeRxotDLv8but6cj/hpKdU3n9ibsQph+Idy7vLG2
blqfc1E8qNj+VWiPrHcVU9aOxAIHAB+F4sZYJg+oF7gPmzRlaB7XB3ZjD2oqXmuVfrL7fRz9JSoG
P4hTzuEGgsCrW1/aOvxFedAf45gSJaRRfzF8sYXqhgpncjNQTPahNQiXMklsp2RooksxGZdK1gax
F+aLLujtzlDM2zopNygtSHdWCHEw1NAZF0QNlu1VWRkMCPgHYFgZn+x7SdEZHkUS+gc9G9c1u/Jj
VGQ0Mf3oNCQjm0aj3TlTZxC8h+i+nogV6woSpHK0zM3cREwiJBs1Pzb3RWjtJ0DhR9fwkeNPoF9x
gBX3ZC6jqYHMsf/58G+fC4tDynXJ+IYgKNL32rK2uVcpqLSyqPag98ga1a++SK4Y/PQ7T+KpaoLp
WMkiw3Eg3zz6yBYG6pV0euPA77ObLQrVXoR0+izy+jrvec7bbj9Qobcj97ChpQGZqIdaV++9AgGV
kHwL83AkUG8I9jL8LeUE7CVnNNTQN567ZkAuiYqgw5ti9JPCwkRp743WN25gLhoq7CIMP5x0Se32
aKFDVRIBFvkYwiB2NpYlvwFZuZRsMWB8EEYylJ9xYGN+EXAFWYTJdT86M3ksgo6VCuyXILvukSLg
Eb5qlpdLlgmM41kNAtG3MfCffQERwwdWj/9mPZDCOZvefVHf1CkYBpQ1D2WEwx0j07GtBS1NeYOH
cdVK/6vVruRmCMnLze/SZXQQGAVtQ92ehRmNuCAcroiAMK3eVKd+QPfYREv8wYRkDaEbl7VzLAfx
HYA03ZnwU9CJN1lMJ9QLAT/KuuPMcuCzTxjvQEjdtOnwqouOckin2Bqd4veYzN2VytQ+or1tuuyU
nSjgBjsBYcFVtQ1i8zWZ5FUQ/UYFlZ7NdvEisOGsE79keUwfivE5dLClDD57tDhCHlth/dbg5wGn
oswIUvbOElkeDJl9mpjWSxawWmcKSF1GiwUalLu3CFTp6b54BG2zx370zOKlK/wc3CoGg8ECQREZ
sMJ8e58sUrgURSZ/xIhNu3kQdA5pUqHTpO2J8XdeoqKwNNcG2TWGd63dLNujDOKn7LPDLGxn+t77
jCGxGGlVhgPDlSHip7qF8aY0ezjDgbBUktOUeeQEh/PwaOUVharT4CyG9LNyaFi59VeWNrdtUI6H
fFrcRTmeEVscVaF6pDsMprqZ5pOU2XtPk4+7TWVgNqVjllfxMUqHpYC2f7ke/le6lRGofd3emgWa
pdFG3raMnsK3hg4LxiWD2lWRUjBhGsRQGeXQ9ChG7kIwL0DmaHb2Jojr4XowFgRN0dfboHRban7G
Ht4w+se+oeOXzD0JPWDUoPZGGQyOliAZxpa6zfq7pmAI1Lkdf5qxOtOXv4pcuAo9fRudI0ceaWtS
S9ULrztbs5vax40AO9An5pVi7I6jlEVM2hKPTUJSpHkT1MLZC7NvdsNUHecmxaCRldvYFiD5Im4O
USS680i/HWw0yvhMP3slPlBTPTE14+9fzsDm6MiGSZee8oq2OvtW4oPRF7bOQESK0xLcUiYQl5mf
Ni1N+9rRxrnlLIYBBixQIfdkA/EakH1Uukv9WSn3PA9HN2MlzZPqufRm54DnLGUJq6aT6JaZUGsS
ZmQV+LYk+Y9K5O6q6mmriZjTwhiFfWbeWCguNLZZnvsMa73AJVaGa1+sSxtKhDsSjia4RLuawEgv
JP2clyCUkgsib921EMJBRddc8Ne+KI9jG1rKg7KXoaHhst8UwJA9fuPG5SXtDIOZjjyWNUYynj+8
uIFrIQUvLj5NyXNU3Zm0UDijGHTzVyFnpYPyCBJhG/LaVj3tnIYl1FqqLMmsZ+v5KMHTaDgINu4r
0yiIk+9FuWdY7MRuuQuQYcbxwOs176Yn1H1hh9shnV7AMVzqQQ5QE+CuEpDagtphRDQDENAJkXaD
8VsUBkfAjT5qx+s30u9PETNUGoeBDYk1mmibe/WXrXIO0URkweLU9UP/OY8H/4BPadhGTU0GJBrU
jd00h748tyVnshvimuJCgsxC0NgEArjSJSkuNs5OygqXc07U1peO3HfT/j3o+asvm7ugTreu29zO
nWeeugRjeRe+o93jpwXBKGb+GEKW2uiaJTOn4vGMcQBvDt8V/1Qak7oQG7+CVvhIFVpzzXqHpEAY
cpvP/mecCWY6jL2IC6bSYZ8D7JuKlX3t3q5YKws9ZRtu28fUCacl2oDZBlsfUfYUs1Gld0Zt7PM6
eVBGbu5a/9YWBoWhOT0PGkBVZ9IV1u2TGpiIeCO+u6jswAAF4HV0PvPuo6u4U79yjxGZ89sekluf
3T6bYO6Kw6BfhM12oMevtooDg5qdRBw3vokqXAkVkPiGWmXs0PNWwy/gEWi6Q2JbM4I1+q/Rp6Ff
p7Tgh8h4VDQFKjsPCK4t4amnztMQsj1MczIe0YK8G2zd24XFrWUijkWa3hmiBkLjQreRM8EgVUD/
2hrY80GNo/lfl9+mM36owaRi8caDxdqzz8oK1mf+gaM85Gcxlxg+O2Nbtvf8RilnFb4iEPX5PnbA
eM7NJjPSQ2HCFmpD57bpgvRUoUteO0Qcc5BXUx2cOY8gJQPC3sZqHK9rrFmiRciiQWfF/fs0VTfc
YVOqYOJm6iqBiVqiA6l3ExTyC84yuv5BWt+ac/2VdmhBVJw+2GYQruOG1mtcuRD6GhonGOj6m9Jb
J4XxSa99fANqzfQVGbshroeOMdusy08p4YNKwdao7a6bxZmTWua8j6Da3STLg0v3rTACefr5FD6V
z8Gl81BnHr9t5z8CLtCHAoH4KkMCQYOIVFoDyLLXkjJQN6zDYW09pj1BRklivnQ1IZ+WbUsiAQ6+
h2dMzMFLlMRAZVp62lVXjNs2ZCNTjDO10KrVVXNsdPc4yHre2xiQtgMwJZ0Jsp1LpnOwQJo9Fw8u
Yh+LkvLx/lpM4ijhWGM9VPbsvDJSDNuuvx5q/z4vOaDljF+1ttprFQAMzxKQlPw8AnhDMd5oxvSm
DSea/LQZcRR+jL0Fk1Qylk9769nxGom6461uynAfawzWFeiyVt4UTMQ2WNiRE6OcD2sSURmxWrnR
bSqgZSmmrdAbsIZXp6zt9a4oGuBh4TVQsqvIY6/CtgwdLCm5o5HRj7HQQwc1CdyJ/mbJBcYm/VvL
ae+aPqMN40HimJh/Cu5LUa7YCeDNDIfbNMQ1nrikqqmyiHZGDv6tsfzf0h3wHqpnrVCaiZZyQ04o
bLuJ9dmZv4T2D60DnTX9LT1O0LnIPxsNScOUJDD3Bqr/corOo1M/tRliCsXJZXePOuvOQYvCB5/m
Fp35k5XBNZCB+BRDi0/esUDLBbazDm15saN6lTN/2Q6RdwyQ/JzqVD9ZMxa+qDaYtlccACm+4Abs
+9ggAgKirw79dEPOxyOECOamEic/MnKUdNPN4DA9AKT/K75FgcKqsg7HedvbamMM7RXgsXyPLOM4
DeFN3TEglvQiMksj1ZH8m9igXorS/W5nfSXAG1ClbuIwPmNIJtjA8wwEQd0uE/i0sqU6Y45y46Ux
lu6sw7A5OIfGVUcLYlJf6Adjmq2rHi2QXbvcBpIDXAoSQQLn284ccMawIoxKzfS5Mm4GHDe7WRcN
oqfWj8+KWRo9t3dbKHVB/8lq7087Q6lg08FRDgSZJGDB8wouX8RaX7X7TlhHb8i5lQNIJnO1fss9
goVCjV3JNr4jt3/PRPahICpz9tv7seHvIpJxjQ8q2wFWB1dLEzJNi61hpEzQHPx8dgUSROBio8PA
xNblMA9olhE+scKeUpU+8fe/lx8tfklo5i6v59P07wIT3yHbKjf61p2+72z5XefqxZ+6B6YQUEhT
EoUMqZg74y5rQrYDwlrUO8xRDTzXngBvZMYBQbrF3LDlN5k6y9A51431YZHmgH4cndgyzSpVhPAl
94GFlfVx0N55aE+TM+0lV1CJeq9g4Q4949WBet8ucSqwrEldA9Q8hrjn2+9Sdi9BHdGNLqubRuys
kDsnazph6MGhEMOVBiiBd3ZkeLLt/QRJnSnqXUSh2tQy37qLzYXF50va3ww0/W08B1caSdqmtMRn
XkR3mIXjEwyhk3bnH0M5Ia2GpHAvLh6gwKxsir2aXHOLbI6gXxo/fentrVFHl07VzS7qmnt8YFvT
rbj8M3Fq2ZRGqjEwyoMeIAFCscJjJEu/Y4hrmBbU0SkNfm9wisQE7NB7k7+aEYttTCMWiDg409kg
brBc7oOJtdWyfIzr9tbpnY0G6sDbSDYjPtqNT7d83dLz8wDmrhrG5etkgqEnneySes1dBOt2Zeua
iZVmiKGLlGZVvm+UAaCEzNLZtKA2DztcE+DVMoqyujtUJaiPnp5wUkLeUbrc+vF8lcCvXodxU27N
Wp0iPyVSmQgwcBFnCwDjFn7NS8JmMdf4XQYyyxm+w4Gj6AcA8RUx0GtSwAqk/iQbY7LfPdXcCFMR
Zp5PW2VR7+YKdwh1tbEu8wrW9nirIuejFufIYdXUySgZh/0O0DhUwoVYOQTfclLvNL9E4z8zQdnr
MmJWkp0dNqVxRBmhI/tGpvomHpFUjz1qD+tYR3mxs2gPeIV3q23McLSn2n3dmCe4MqDNWvul0/Bu
GhqmbgFmRQ3pOii963J2HkInvResKTtf9vusnfcBcbwhd3LhExxaMSDzQCalKd1ILHApFgm70c4G
GSUf+RHFDlmifgfP2FTFMalAVQ/WTipFVUKzMShJDqiN/CJ0+xWmw1fWMatI55XV3OdN33PRTFhh
qld091+Jdr/7odqGkM4dwln2pqGZl02ADBt27V78QUuWgT0GMppnxo1TzY+xK59TqQ+m7RwxZTYb
Q9mXZDQWvCwanZ4botvhtb38Rku9bcyaG0bXrodA7NyGO6w5fiBZv82zD+EsgIPsSFP3DkuYzd+v
epnDYNOCPsDqZD0FBLs3TfAr7pG2M+m8GGASVgjteoSzRGYW/gNeKxrchf9ktsOlD6ubH5T/f33q
/46+q9sqn6Kq7P76P3z8WdVTm0Sx+o8P//pYFfz3P8vP/ON7/v0n/nqVfLYo73+r/+t37b+r6/fi
u/vPb/q3f5lX/+Pdbd7V+799sP2JGLjrv9vp/rvrc/XzLvg9lu/8f/3iH0EFj1P9/Zc/vaM7K0n5
Vm3yqf41w8DyLJucgP/611f44yeXX+Evfzq/l92/xx788SN/jz0QfyY5SkrX9F0hAtsiVeAfsQf2
n+kOMXH3hW8J4Tr/iD0Q5p/N5X/SswOEAa7De+jY4sakKnh/DoLFT8+J5fmWJ6z/n9gDyzTFn/5X
/be/9xLS4Jq8gGNKnyaw6/i255l8/fP9Pimj7i9/sv53Eyo/TyPuKFZI/y3NwduJ3rxINTJ9wG8O
isBjj1mTJgnd8Zz0ecM2XVdo/12/PvXSj9kKJzDTvIT0pOVz2fI9P8+GpG/+5cPKhvGNgPvw88Uy
fEtCUR/Hxc1gLdlwP8+c5Vnb986RZLJ/fvqfX/v5XD4vu5h/fllVXbavnezcShAtUByakTlVtHXJ
twVc/msoKmvH9gkhlnGcFxtSZiIwcjxaB/6PH6Nf/EElWzis4VW8hbVRH9oAPMCajLEyYsTPlbwZ
YyM+53ait57n/R5U3+yZ/Mfi0hbdwSfQAFqta55+HsA0MTX18xerMNmXOnoZuHK8WTo3P8dRhiX1
jm/sqafqk52bQAaXh//4UNcEApN3tcUtCYKFbr/LHmiVz/1V3uGvsLrwVIOi4k5d6tPPA0N7QHg+
/H1B3lkeSjrCgUv6tU243s+DMVvM2n6eumZfH+iLbSs0xzTlECf/8238vBcao3+8q58PeR9q1wGJ
ChZDUGPjLvrnw8/nFIIlPVKgl2kTHhpKQHfJKlx6515Fmo9PzziPt8JgA+f4SJdWniE71nwe2JZu
CHAbDlrN7UoVi21O5bS1h/hBBwk6Ne0mp9ncJVarT0BHmhNq1wmy/Ikp6nKjAJbdz7Sw9IyAVLhD
xlyiu5jp2J+SAuiXdKqDBjw2YHxpyCNzrBR2U0+B5lRhtTG7gWxpc4brEK8t8Eo4CwLzJGqSoKpm
6WWFiTiNlsvNmVItqPxL6kMfDCvkuT8Pdl+YB9MHCbl8KmEwtQPJcZVWOZifKA2L089DmPz9WTW5
A3Pj+3AWLxJF2MbjqkpmdKdsYzz/6IBsD3qEoGFyAKVRHwL8J0FYwYrxckYvBvTEsabxllWMowwT
hGLsE4Ou7OB3gL5jnSYRTdx5tk4kLyzfXRcR6UQ/3yk6CthfEImSznQOQypCjm5/J/qQOlFKc2sN
9iewl4lTtNWbypKEu6ZqPDUe2zWKV7a9NdP4ouZ2XYQt6ebL4fAmn2upgTv+t4PiMlbbmXV9/x+/
Ox5Xjge+z70KWygECwZPLeaodnn4efZzbbo/1q6fpyFSJLMv3QNa7MIZgqNIaKIMTbwzqDY7hnG2
8oP12AWI2GOc710DYzIksmk7h9a4zincmaQ1iLj72N2Eff3o6XTiFJPeSbbDU254E07+IN7FZbPP
soTGjd5pm3FNR7v1NMpwPnn5vjMbD8QRPNBZggj1jAGwlB2BtGUbgP7fzemAavhFfonyKZwIZsUK
QxMqpfvbDC6kdjR8aCXbkxA2PdGSlUItH9aFtrZTQeyCrdWpjSgW7TbId4aOPqKJE7QamLXlyksO
Q0IiBB0q+sfJYkvp3L2i429x/E4obxm8OPYfz34+5+Md2GYe0MBlNfAbAjObBtzmikZ4sR08K1rF
9YCB2EXMmXQkoiFuYYhniQE4E/6cv70lpgrghynKlzXo51MyIE9OGMBkhvzd6vV4cpaHzM+JaUcb
mtKJpzKuDhIzDr4gypmfc+FvTwUoPiAtw4FOFTeEjNDuEp105oApyQKoAJF97O1lWKNJbNsAUodH
nwX6RCP1OoZ4u7PNfjplkbUB3nsbWHA0fw4lpNlhomvMxAX/tRs9efbdTMsVOR/8rCIONmbeTiT4
/H3pLWPzrIWX/m1d9uNlj42+eiVbWLQmWrV9Fo13RoIwPWbPIfD1JBV28noxbBG+kCHYAWvltFW2
MWdIyK2WzcZNmWXa3rhn2tafjB973PLMQddDPAwlfA8KXKDGpgVitifABZwVy4eh3X/hpem3gOvq
9bS8FGUgyx4msSlzyNJIipxWvpmdUbb3XHAujv+TTvOFB7s8/XmQ/3xmd5AmPJbNNqpcRnYIX2N0
3jkO33Ad5WJRwjnFeTbz4jxZPbkSI04wpOcljXd33MJuiFblQmrVTc8WBpVmEC0LikJadAKAMTsF
gi2TFTbiLNqJrLgvu37TKKcCUeffEUx5aOfc3v/AZp0Uq6qUjOHs5V7w8zma1FiMc2LKipF1vvPx
FFqme5TlEufXDPRgFVf8PgzqmzIf5THx8quB1tRhHPV8gjqMbSBl2hmKEDP0BOrIcSP6GNbRpxk3
hyICnG8M57Qma2EhWTZ6i/xnYyGzRC1fGTiLl79P0Zo9rWOe/TzEFEJ7R+qTCNaFmoH8Rv29XqC/
nrhWyRAdAFKgwVXKyfFVbkhZHk8/D6VfpzswFMsUvjolS9kDQ+WPB0Ze5cmvi/ToYq+RPyG8P18t
A5IwYbcX+Xerx5tC1uPFtsBfxnBpMhsYa9da92k12iu86u826ZPtks0K5/0liar3qaN4c8Z2iTzo
kcpM5l4LC5OVfCAX1mIH7pibboJiFNbbEO9WvqBkQ69P19n4MmV5h/AgvEAbHAhXabd+sFzSButL
7JDw7jYvxeA90j/KVrGByt6PJwAA9bZjso8YHqvZlFypkJ6xzSa69zE40HBv1y7BB4XF9Gicp4Pn
OAx6nd+d7V1XE2jEHt6VHsgzVVYyP7dBpEAFDjtnTkMW6ObZGxKXVtWzVBqHHzWeMzHgSxAKu2ns
oMWS111mXkxguzt2O2+yUs1qJv/VoX7aklwHHa1k9i5nEEyAGZaK8ZA3dLVzNpGbipYqO53lPvBe
Vx2S/rohcbays7VqttZB0/q9bWLvCTfKiVcGWlDfhAnmMFctdx+aFVjsaNyEGhgMGWc7ytV+KzPw
NXJEFqFxLyR2QOBBMs47PWvrueOeBDLttydwJdAG+ARe5u0A5m7aNvVW4Yyqdw6p/rT3ZS2aDxAA
j5aVo2YBL7ePwM+pcrA2OHDpJ+jZ2xZzAkFqmTB3XHQWGpr6GOKPXOUYVlaJWbzpznmdptG6I34H
AicsRki4K89GbzPpt8atYsI922MAoYY1ratWrpQ3jKPLoxgnDm8QvvuVexIK1IuUtCpJZsk3zq1X
9Ol9liA1sx1cYwBvj44/YRdfFHUadAoiAVJw0ivtFXgCKBx2hotOkKnSEzMnlODTMhUu0QUoWiTc
VXeIr2yizIC25lps4lkmEA3LX0NloM4Dvs5b2JaS9mtL+MuGWGWsMMbw5veKgWtsPo8ueITUu2d4
DJun8n9lEyN/6YrrMsbM0F15NoNs/LLpVupqvOrpSJb9sJH1RD/Y8dXOmoNfuT9eGQHvdHjso7vM
S86xxzydlQ7HQIwgypniJ+E767zuzMPMVnZxmt0qB/BqlTElECPfrjWtWzfp3iT/H1PmV1O7detY
c4rixpqJ6qrn9KJcwEIOA4RNDdnKGZ35UNnDHfNtgAK0J9KW6HftBl9d1LIQiiULopIZAMAQ8p6p
vU2FhSH0bgidCbiKmT/nBRwWA0Wikk2yr3tkAHQV1qH1f9g7k+3GjS2L/kr9ALyAABBATEmwJ9VL
KWmClVIq0fc9vr42aL+Xfi5XO66BaSVFUSIJIG7ce84+9o7GOvZe35m8MPDvCA9H7Beshqx/LDL7
hwbJrzR44Xrjbs003iBW+BZgDQjCjj97cLt1NROd0/HB0LAOPwoHxx5j8jdDt9IPxqvf+wpUCNvl
rWt0rzVCzI107Hjd5vF2CmzHw28WTmV2MGDz/E5uKKsF4nCFMPRjTNgAywZbLLsEvHg1Ov+6uT7o
1z/z609efdDXO//y7f/jfVlUXxRgwJEclNakOrrGrpvLimuMfsVuednlXG+if351/edgJv/4tqRm
3ArlXGofSHcyU+xdv2qlXh7weBLFIC9axp7hevf1Jlse9euhv+67fiVlQ/X2n37719PEhf3HL5se
MQxmv//i65Prmh1gNtbBtfBX/Xrgn37Br+ch6GwpFy0JlvX609dvFVTOOz9tD3PcK7Cc1bdfoIKO
JG4PSzlO3F/0g79DElzvK6Zld3/98u8ewwwdLqS2zF3j4k8P+8tj/wRH+PVUfyEu/A5M+P2Rf/uX
dQSfrBM3H9d/errUJeU6GeL70qpNqJiDc2e4wbDNkfEf+4b2x68buVRd139WgK1Wg0+iQ3SttXoE
WGx8//n93//999+z/vmo6+OTmri0dizYy+JCpibnryMVLQIAAnl92QozckqG2+uXs8W4sx0rjV54
S204+8Xx+tWvmygQf75PRyOacjHd/3rE9Sva28laNiPekX/9gevP/919nDFwRX49/a/H6Erdl0su
pq6ZxjGEe3sM6/xLkxmTt1Jzd//fwrw2Qv+bFqZg2Oj8Vy3Mm6/h345fdfM1/bnz+ceP/dHGdMzf
FDEeTDAt07QVorF/tjEd+zcb043lCugG7vKNP7JbLeM3xHj4ioWthOOYFp3HfzQx3d+Ic3ZQUwN6
I27V+F9lt4Je/EsT00Jmp9MzNJb0WMb37l+amKKqc8SRdr1vRrTTIYrBuW3yVaDGcB3XNYK+IAIU
VsOmrDKUz7X0PbZvMMNhMMJ2rJ4ChQEmwDbOvA/iZjNAaRhaTC91ilAOmO46Tot424D4W7mdfLey
0T/BPr2hL2BvjWk2mV7Ig6GTwlgpScX9ikMQbE9TINzIFuB+1kUeXvdsa3X4ikwxschF5vRYffeN
+KN2i/i+wSywsRrnhiC54VzUyYsoqoLCXZHg2PTEf0COXKfIy7fhoFm7Li3JZ2jbG7dPnwiTu9BG
anb1GGByXfJYdP1FwY5DkKTQSIzTz4gRRs/8sSIEU5Qj9EXNIkSA/MWKK/QOa9ct/hb/qcutT22I
3ytTFYwRCcbDL+2VVVsc2hSjE+aOuZuSI6ScRX1PotulzhCZCDO+xDWjqUavG89tCG9LRrjzUxFo
B6AZT/FsONuK7eDGNgHHW9XsqSDOdnUA4LCrsz0ZEYys8p0YeOZSpgMzDpr3U4QitSj0Y68Fr0E5
Y56p1VMtBZYu5wk398Q2MTpnIb1QUDnkJEU7WdbbrLPgY0cGGdkFjve4959sw2mY3AJ2Iyt0HRtE
rmg1ZSnB8MxnFHfzJnp1b+FSRw3lVY14JyaFrDMUO90U79vB4osKQGnTkpPmpg256gMV1ZhtnZIn
xwhzSk351uKH2pnmuqDmeyh0ApW0rDdRl/YtagA8jZlOP3T5iUE62ib2GfW6McGKKuY+cCewLu3m
rm0n5ky8HbUiCLIZtWjdW/BW6xcGVXwo4WGi8PdMs3Ax+Fr7uZtfchoiKxsOLhF1CEMABjy2eBuG
yL8YsyPPqEDPw2AUW2siihzmOSZexL8kxgxHkYwbjWEpIzXe3j57Fs74oGpMKKBATYQzxwlT8crs
jRagGadGyUEXGeYZ52q0Mf19ArLC6+xjEc4vYuRQA1y34xgetyIlk95nZjcDH8/idhPM1cEMsS2O
ykWDk82wJtZTbtCJIGrPE0WDZR0CqhxM7ZYIztd8vi0sF1F9FSHmaAkZs6GQ2biKhhHpaaLoT1WY
1zdhP3xIPHSx0T922jfbwETHhzofLTb9ZPzhp6pj90yTOd0kc/hKIBk2zQG8ez2h1CAykVhyUezC
GKI4buStEzRyx/g0x3rNR4DU3wYpUD+yMrdnd2FH64QiGGyw7oVPXVQD6EN7cl9cXWfCx7AC1GLl
0DS4pGkCLB55S82+ekfbc6WArxsRclk60OZOVXI9lBw82QY/5bjWBITiOivPxMyvwp5Adgj9ijxO
WHQtgQglVhVzTj0cme9Ga9+jXyafsk4fFzUc/BgD9dHdhBcVAnDePLpohZ2pxsjm9IgUu4k5MR8p
ne/uSxbMHmOXTOfB5mEM6u0tmdRq5+OXmsfhKQ1SjCUjNBQ/DRtyCkhkYh+JI6rPd6VV3o8Oe4eR
xLs1yfYfUR9KoobjH0UAbgbR9VMCOGxFQ6Bdz2wmiC0bUNbMKVpFjKSkxBCXa5vrXoPbYf2E6RJt
/YHPGW8BCQFkrCybPLoH6XlqG3NdOsjUXKd/JKA6ILhgwQLWNMHTwn3R0OyRk2XM9yhfh0H7Yuiz
0N1dz9D6g5kh/gobuGO5swuq4ssFXI833z4JXWNYH31oY4abNMRAD8ngIMEZrUSRfNQNzcMh2A59
hPfDodOkt7j07JITqBbJLb0GBtn06iGOZ4Vnd6QOROMprZ1sI5cHjYHLJD7P98GcAaipSCBObAPd
M5JLeyBAId73ZDG+C1M0UB46E/AMpMs0yJ5cPMJbaJNn4shr1Mcb7ZD7quUaZ7lsfavukhjqxs0q
tm4D4DmroJvV5WzKioj9IWF0DSDv4CvWcGR0y0U1+hGE/SUoUagCZAf4bBSbxp3aTa5lkzfICBb+
aO3ankF2EnRctjSktnkRkAyI1lbmtr2VkfszcjRxlmxQd3Mu35pysRobjdgiDgELZfr6zRhVO9PK
mk2d4WCcZGqcfYYc687s020m2upOTASO5Km2B9B0jyqqvHV6LTrnCD/CBorvCv+hp2bnfuz0/kBW
uHZ2A6ChRp3c1w2AxphVRSs09HFLtGzfTjeKYMeTvXhxsLj8GDXzGGjCv0yI3Oj/iZ+ziO0z7V17
mwuURSKqmkvVsAeaEy5NKDx2OcwhDjh60ZXbnZqC1L9AMR6Y7eUw2GdhSzQkgsmsx+xgLetW56Lh
jZsbaxpbArx5HNYmwv6OmoYiKyzkDYnLzJ1GHY9L+MFqjwRteTpoJ49j/b3Xl6CHhHY1dnnSvEAi
b7t6RJBSRA9qbpNj0F06vAU7SjNeMOkNTVWjl2qJBw10bUBIx8k4o+Lqy1Z4NTbrsQhHz3YRZiSk
u1k9/boY5LgcjbdUBGonU3WDshGvZ/0iGs1ZD4p0MiJKUaRxqSFkU+MoTnAejjddrs97Q/qfrsWO
LmfQQ3fC9TEjIhIzLAdwoW2vMifGGtFHDy1hdNLELjc6O0syEgFe1q4tZX+fhfvEMgSgoEXXP0Gz
97puhBph5XSzkr73kgqDFK4qsYHz9JOF2TKwwcbdBJ9UdjdZbOynBupb1LZiZWT1m2m2HBhcbRO/
PDcGMQaWS+jmPBkfEGbwFSpxhih+XcpMsH1HhrkrEpYjlPc4L0dWc8dIU8/RxS43pX8kL5ChVAsE
ZKI/70b0m+K3JtLxr8ajsW278ElZzY0JrXg7KDgPFm/uOvERTM041b20tL6VWh+vBg0HeeTa9mF0
b+u5rS+FYeObFEedVKaGixy1CQMwLgwbrDHdJi0PSFKkVWteSOo9ayEZTDJAicnc9axNkg+0G8DN
E/iysVw1HFgUCeAuouK2bvC6MCVXD5Pbfrqz9Sghst0Zdrytm9h9yPLHoqVzKUXUnBIjGk5DCeq5
s88FazOhRfEDOh1zZQLF2JNqa+6CdhvpMT7XCJ5XaVXoypOZK2pAgxMPo5D+8FS7JoSRyvwRQzZ/
TIrzNDb6Y8eMpgn6p+vNUMbP0zjFNwNEjidrRLDLgtvvoTIhjNcFULfZ13dljcAdV79nS56ptcr8
XtNY6FGNe4W0QTOZDGbRo5oAhLFLTWiGDpbtP7EkFjcg5nCzgSHehPboAFAVkN8tAF8uOcmY5Fv6
kb6wL201v0k6aBugTKSId4PxQK1M8ymzn3R7sp+wNENnMJr73+8CesdBruenCV01U3jriXgzarKq
6MkLhbraDJXYTZo20WgGPNKFLVpPjdPXSH2Y4RkvgdyJT8wQGPHIfZSiBW5bfTalsj1BtNol13Gw
BqWMblQmjtDu4t6Zz0lzjGb8/RL40nrQE68L6H/jBSFO8+ASM48fe3ZX58oN3QcDQs3KkowxUxqI
eJyZRZUG40vrHrr4LUgXn/gf7ViSbrvOAyPYN7acsDO2T6ay16pqmhciN5x1nRxkrujadfj45w4D
pZ9HL2kw1XtLDMkKK2W4Z4mDdDOkTDUL49ugw7YIh2pHDBhigq54lQmOB81kKQl7ATVuV8+0zwI0
kTHqiUKhnKt2I6vWwVD5MxaZcYeIj7cAxFcHwBxP4sqgXMC4J/D45uZ9HnTbDL0xRrhe9zD40AIH
WGC5/SYusf6FkQsnxGLk2/bOUzbmKaCbmpkPsoSdjT64jtSEZGEJMoJ8kVlgszKT7nYqrVPHedPm
oGgCeIJblJQ0TFVlwICd53iBy1MgFrQ8ubCC0I3wqozSJcIGCHM8oCvWx/5H/I4fPrunFiHygYOZ
yBuSBJ8kRIETYqHYa5cKpScyrxbOU4628baa850d2h8U5+0GhTjDp7Fj7jl8NElp3nO5OdWVDJn4
DOZagjVeqcUcyW5qNOj8pMzr9r0m2nVGd105CXB25gmI1ypw8wn0LLET9nRwlzmIi7F2FZjuly05
N3R2k1kzCobk5d7VXGboA2Q9PduPglMXXXAUmjSuXwPbuphBhORVErsEJvxgBBMgPao4z87jR+ZG
r27JJ5IlCW4wIA+mG1grvw8uROJRLvbpI4KIs1b772QGul40No997gNNmdofAesuhlqXSRew994R
r27FBhVWL/qPsSRIi1y0fdQ77zAk2cWOojsAUJk3thXcSa3FRpuSS+GiflxHcgnxokuH+hqDa9YE
qDpF3J0jxj3BoDkHmthpEJgPFbUJyyBe9sGlloUtUwbFVjQzcG0GYuAQCq8MfzjOsAzVMTunWOb3
jPr6vcNfDESLpdtfnH9ZS2LNekzZpjH+I1nRATyhBmB7nf+cBCj9ySI/QFCEIp0M6lSPqCFRtlJR
kubcz4AVdTP1UJMZe78nbQX88kkF5Rl7Uns7FESCC5OMnVDcEKDh7JMiuCXVVDs0DRnyegemWhKW
jYygRIHtZLfDLG8rpDIcKMV3yoPPxBFIptg/KDIVxmKGt1CSV9o8BQnjHUq42hssqCkpqQjrwDY4
5S3txc5tbTdwcq3GissF6ais+FnGMleTeRpjB44Tg4skEcEeyRwgSMoo2RlJ1m1woGMfcFrnMgtx
aeYoOdv1h8RbfrLCjsBJ9xjFHWWDkOFNLggBojqsDgoUM/vrGd/c0I0erSUQfT4ltVtpDECo8pL2
gjz0AnuE9McAdW0UGhdfc0zPMeShM2CL5vAaVxNju03QqWfDwpFCgfUFkuJj1saEVjfHieCM9UIs
MKzvkVh3cc/wWelPdvVJQC2DqbkjygoQkJxt1O8lf5ye57uikfWu74irYyMDaIyTadbfRG6o44jC
H/uZKbZJyFIedAvpzbfMU241dwG62XVVp28EYpQTDHuN/BpGzZ5wH6aukXtLJ8otrdGNLrOgUGeW
28GSX/X4u1atRZ09B/Vx7DdlBXBragBGcCmnCjN02oRBuBK1F/VDC8KSDV7aqN0Mz4E6BUZX0RiX
pEqN+5tmQhpu1C+sXD/7iZegEnVfQVkC7Yayp+HkJsiBFtVAn2rEYNsUygSTT5KDpluPWQ34w7Eo
yWc9NNZi/JaGmIhwWe8Mgw5a3eYUDPOXJXLcBDJ69ynAcy1XO8qR731bII01Wdjv48J/R5wFhSIP
cIGni3GPMT/0LeuzZx/exV2N4RdEnR5+WAY+Z+GOZLtplGguE9qN2UTbuaU0ZOu3iNcycu5ubad7
bOviJFPCDQ1KIS+2GlCUhn2HbI2zHR8NfqH4BT8xby+lAcAyoOl2QvRM4bzPjl6/JbdYKCEqkebt
peDQtrP2iXspZ9j/bpg8AcibfLeoz40BfZoy5zsn712vNzFS9+xepZBsDoJ43rpVzraEdtYGK/gm
H/F/sqPELzNTNJlYwodR0zZBGn/MIVtmodOKmYr4lCPKWGcdfDL6a7TRSv9psmFAThGJt8suLq4g
Umrmjc9itiPfpvPgEqUW7/N1K+E2Ps9KxRhWz20NjnUsHLUZgvEYzveDoG2jFTj/GvzfsOJWAPIA
qMZVvqaaqOGtSgKuKG3gSXMUVUTTt0R+AcFAo0xVuPTQ9Llm0k6rJnPycl/oKXp9lv5NUw24GzLZ
H5rW+oi1nu09mikrZI+cC+xBbnZw0kfNsF9rzIukerIlJgmWXpgALEklPvXEe416gH8rk4+qTbCw
DL3A8lMZ+8CqnibXCU5dnN35E7oqOGlgTxvQFVGJ13MJNOyLCa6MH3wOaRce/SZ9BECXngTGuFYO
564PxblGubEGQ4LOamn75CNNF0UM2UNmRt+6qudVstVIm/LURKN7KtCKIb5BWNoZHVLDEhgQbGHk
P+NjNLubgWOEsMccri7Zdi4hvP8/wfifTDAQOS8N/f9ChP2Vt91n8i/ziz9+6I/5hWv8BvcI+pty
pC3Fr+mFq36zMUVLwzZtuWiwUVr/Mb8w1W+GJRSSaWQWUhg60u1/zC/kb5ZyUU7bBuQr3bD/V/ML
U/yrBJvRCRMQ4TJXIZocJ+BfphcmBN/aRdlxHMZNnC+areQqYZWjdqB7c/FVgNRrro+pYz1leIyI
G4ccq4/3kZYeYxB3h7yt8YQQirwF29WSPlqMm7FF8CDJOlpZZoZeruT6nY6uFybxY6K19mYYM1p+
kouGjw19IB/6MFTDV00gm9HN3//0kfzhIPg3MEl3RZS3SMdxVP3H18k7hRKeSZJgRRLuv0rNR2JO
7YQkuYNfz8aaUEuQN0m29xcBoq+r+hi5ICNaFTjY2hDABQb3BQWmbpJyPM5qtgCG/pL75nG2deQI
NYvynMTRKa7Rr0mAxMrsjjB3nmXrcIXtisdc0z8ox6y7602agd2VaiQ6QPlbi5V3FAN4wEX1A4UJ
JUIOSwet+Haak+GkEeEyzVqHp54I8omIBfQRAiZwkyy4Hus7nCrUOQnXdf7eJ1cL8Y4tNwrV6jEj
c0LP9eP15qoanZLCOcza/a+7lYM1as6CfBO3JuHuYt6bkZiP15swQuHlG8pcXxX115urot70fQp0
BO2Y0VB8GmhotpQJb8W+xJ7VF2GynizmC0VNhnswVa/MHtQmDomFDDves1zBdsNcSUohAQy7XKob
tJDIzjB22Wg2K5vyL50/DYtZbFvcp8mYHOeBsFB0hg+SUL9jWWT+0YLvuLEThtgkPCEabnX1p5vr
fVoJYtKanH2Z5eEuMpu7cXlUw+HXBEO3F2OoeTHSk1WRsnYmAiGMY/BgaH5TcEjYtfmdso4Yde3j
9Su2Ycax+ZZoVb9tEZkisvXbbZAjF0qrfRnMaKZ/F4OrqT9i1m29gYhVGjcRxm9zVuRHVsREdsZG
rwLeEQMV42Qa93rLXbMuttCGurOS5IsKMu8215sSLsbKDIro1Gt2dOqKZtwmZfdyvet6EwQj38xm
bats857SiLIw7TrteL0p3Z/kLy9TdbKfA+t9yd05FMNZ2hxUlT46XjTP9jEs59qzBtuAtmdTzc2n
yCS5tK/MU13U55T5PYW6YPv0pndNshkBrFDloue+KrlLJPHs97WXQkM/UQ4yPrQlCZZpBLqLgCA7
n+Nj3Z+uZooAdNa66F2D6YmC1xln2ysIfikE2myWhyZuwxP+V+BjKnoK4hpVk51CeLnrEO6BsUou
aZdFu0oFXjhW7l4oeyAyLNg7Mb4wLR0HihfFr46kprxkbKed1qbnVNeItNMqk/p3Gmhfv3dWZ2xn
3wVbuaj10dNAZlqUy9QANBQrka+LsbjXFrtBubDoQg2boiy+8fPOgY9LHGcE3GTfduOGYmDctxB6
2tC2jrHiFCWQCg0X+eBHUaHEj62tpUYQpHS+KmKxRNm+1FH7nUh77Th2MIBc4+C74zqH84H0lZy0
MKoeg3LqT4TtlD3OSG3In7Hvu15Z6jODQNqwEi2GlbkbOxgUMMfyzRxCcysQM6N3bkiPCut1qJmk
X/EWcRSrnTABA/H68pe8ldl2TNL50AefxSSdY7XcpOqB0mk6JIidSVOidL5eKFkwq72V9Ru/sis8
idl943SOhxGf5osFPyrLnxhcE2iMT23dksSMhAWrdzuOZG0YMOTNMr29SvoLdpUHFTyHJFQdxyQ/
yTb5qcB7M4U7Mhqn5y/6r7jQt0yS4q0rYpqqA0L7VL2GDrwNg8gWPUhfzGIoDuEA62/yKw9aq4lw
K/SPNEznlYjld4Y11Nul2R/DSiMHrkqeBnbfbmWSU5QemcpoO/w0mOeqBt6M/4VC1Qryd7/l4otl
5nqYTyl62QiakXSz91zX5aZKgxmrPsifOnfISwoaOBO1fNXkzF8paAk5Vsvx0NFRXzBLHQnBR/hE
QsgG06l48SFUk+jqPzjmS2PUAeJ1YlxVwQCVA+KhZ1InhAO3ROAm5Y/ZlLke4qwgCFDT84Oqu31M
PrWnfJ2c4aqzb6Cxri2AwV6c6yAtU2/kwyFozd5HJSqwzqa1q5lynSvYa/Uk9pVTtwcK1P6Umw/I
G0ei+vRLFppv1k7FMRGLUfklpxBCj2Z4QRNLJOVslI0cy6qNJDzrYAi2XQlSF2tAyU+YU+vcGKYW
bkwiHkA2ghoUdY0OQW82psCK4Y6OQy6IqHb6pD7GmEhthIH37DA7QtF131OY50vqbHPhX6K03+I1
2VzVQwn+1T386H09bYe2nPZxxvSf+JVbIsDIw4iqb8II2c4x20cRiVszonwJ+/rDgTwG6Ih+kjZi
ns00ZsARgLMDI8Z9HJR7UHzTxgV5u8rDztgXxJqMNfuiBFutR+x7Y/YO3cxm3KA25Ho0E8vWYj8L
1BJArip0qh202ZmcsmLSnp0I/QXYO+1eLtl6KkZfTFuVmN01BDZPk5++H/D/UtrrRiAtxGK/MtqS
7XMfTRgVyg15rPkmtZnEOYrrlgORA+zNW6RTmQ0PIyczniazQkHs3w1SVDTa04tFFmoLBWdd0xzf
1Ka2XS5lW7Mtbkchs2dg+41IvknFID2RtCoiYdMzq+u7uZgqr0jYpbFvypPgMpegABxj8R539zpc
dYJpy+LU9e92a7+QtzazoCTgSiMOS8Nir8Q0Ml2X8BSLoF41EX0VTPgz9oTY3ESt7LZVTlGoK1zp
U5PQM9YFW8pbOwQU2A63Q+C+VXlDW26miTPVmIqGraGcV4LvafvkJPF1jWlBK8Qf6LjOa4z7lyky
u74wk8YdzhdxR/txZxX+axhl7q4kJAzCBK7p3vqZEmVTTFFzTiDOxWoJQkCPQlY23c3UsCcPsL88
xBiUvOanlrS0ZGlfxK2/a13bgN5ubnJaxgyirOJ70TDwG3AWs8bEisk8GgAbQc8uIONtDcaDNoJf
4p8J2rOjKpaQJ0uAkJNldjbG6uIK3pgortR6bg4YY/YG5pJ1AwTsfdIv1uBOL26RHdyxsxi0a14t
adPE9uz1snRODmpPVKs/GpfIPEjor5jNUDMnsJqs4tKmxpJO2GA6itziCGphAs8ayu8QUPEAO3NA
N8vCc9g0aD4rAhEKog2IQdlR/pElHrOztrnRyjq7OEC/24644ezDVW64dqnd4+YHH/pjYfb3iR0y
vUmzOwv2eZpmUOEFyDz8xtm6NJ6ba50XxHs6JbA4iVBJ1fQxo4NfGUm4y21zWy1M9MC6d2ZxO+c0
IbMcBzyJQTh3RnUb+Pm+mM1N340xGwb4NkvDg8yO/GssN0YVyPt5dKXX5eKiIZJ2ZVJvi7amnxuq
rfC79zF1qaWS1ykt4RzE32XbDOsQSlOvEWXHn+wlEjZVkDV3BCgu2Q6B7aVuB1St1Ludz6C78yvG
2CKicIAR7KTQT0RdfGunH1POPDXAXD5Vit5cDpiF6cKzEOPLODqveek/gs8RK9X2Hy02w60zZ/Ve
jS8ls39ntNy9OfkIyjHNx2zzExhqTn1oO87gyCTWSEDPMZE5MA+ryAywkK9T6EecTu3WnkS8GQgo
8RBJAlwJ9gGf8jZ305whMXk9ldrgpQOFbjcnVBovVVXe0NUEsYp+WzfoYVs9fPY8oOmRC0AAxBOH
yv0quu8DkSSsN+RqAk2TdvezXFCnM42ZmfwEKGdzfaDm/Ol06bANsvxkDgBokGtcVBGctOR+psx+
aCjHGANJL49msO/RAyYAfyV1EJKh/Tnnb2XXZl7kUwb1AiA/hWlglw8hgQhwkZ6ZmzJhcPODjjGA
TyP+VsGqKECboV5150Mew1PD27YK24yMVZ12OhqsCSQdmcfziXW/vPeTG8M+QO6Nz7I0PwYjeail
CXsIxcautKOLP0H/INjyTrTWgFiDqEqjMpF3UT/pcF9XZD0CnKj2s8QJOTgkSoDeYYaPiH2V2EUH
wyte8JkoscLoIBIcPRP9orXv0vs1daPwoqDfyF5VOPRAiY86hSQAhmd6/PemPQyH2rgbEurxmtds
1ybD6ty5gT2FXaGwT1opfsyIJPxg2VXZfXcc4Sr5dOR3ToODIGDLPZqzh0fF2JRh8+rQoR9jjn1S
ayrAN5s65EWPGcTAgmthq6M8Uql6t0yYj3hM5hkPT1YoSMrpLd2oF5EFwaq3mRnWgc2VnNYAK+YX
mMeJnFWvRPix69Dh5CU5yEq3RnZ2GvBtndjKanKRXNXZdnZSYtVrJpXV8pZyLZQ0BRufiYoaW88h
5BacCroBLZe34PciZhjUxF1T37hdWq/HrkbQHwngvf24MQ1xC2Ocsi0xTpVmP6fSvOi1++njiHPi
cmH0c5WwUoGqKvmMDcf2sOq8geziyAmzhMJqWgdLIGFOvavXayKm832XooUx4UmX0JqIbi+27M1W
RMD3N1wcoS3iFCRj3o3amzQ3KQWncq2NP7spehuYpkDFMkjMoAcyNUeCRj/Lltm5Nu2VaUU7Ndg+
/JFgvWnjCLjesBQlhkUm7ZB+dk14Vpn6LHxIqR1bxCItAq/omD0gl1FaBS2Zy58wzJOD080ofg5p
Mz1pGjWHLrAaNkwgWirujJlAnRafto8/LpHTnSZ1kw6AvTEaDe6lbVY4SMCIMQJauMsgR0XklSQ7
49dCnVqT3+VFcYTzDjllqPfjyldwfGlawXJMKOGdjF6naScRerVk17Zhu+tHwBRS1feaDJ5zM3Kh
jaPeSZKHMi+/4L99CfYiVlaLDVkyzvTeM49fNbHDST+8p537GCGm6iG+CoIIOPBr8jYK0FqafEfT
u9IHDNr5CPdR+dpr2sxL6sutlsI6terqkSembIq5gDVu8qo3A+ISGsuYxEcIXhR5JEuH27YFL1C0
b1E65Adsx0cS0gQGe6ia5KtoZBnIhGFZTvQ1RVEA9VOOpIyUAISu0zdkMEtMyKQTnllUAOstru5a
z+YS7zNwrwDSvU6FbSssakJCOSLHlT78XDL4x1wiM0GsQWyvu5AkYYLybpb/MhzVEX6VEaB4mJfJ
trXf6CByuI7Rup0g4HUUJCTEH5jDvBYaojelFafUrQiSYI0tUzSoY5FQMXA6UBZ0DKGjziszh9N/
eSPRjH1zz30582Y4smLCwQ5c+IwzEvCENmlhi8OLJAL0pTO+YT+hg06u7VENiEvKVP0k3uCxjLZl
mH5p9AKY5sUonIgKDi37DrYDSJ4eDJW0QTWKTD9Q27/EhbNzbf9ZmYTDjsp9yiki12bNMDMs/Hut
YiEbiVqy2RatOcOZPLs/fC3Cs/mgaMR3MSAWBhAgwZBm6MBWqEIbRmwAIdcWecKrdq8LMpwbGo8s
jp+REfkeyl/wRsjP2P8L9vILX3KEmeATarDyGR9SRLprMML+episib5bxY68HAemitLezp0Zba3Y
RHVkh8HOb9SmNDMSv2T5oQQvmDClB385I/GyQR4r41OIkXo3wTZaJrvfmOeUgfUCjjfZjao6l4P2
CXqSNbZ9J+uKwYCzL9r+An5znUwXriF9pz0y4ySDJoKIGNyW0kJ+hajX7xUPG/ai82/q0adhN2z9
xDXfodvDvZyTafhJaRFq1YMdI251bWRUmH/AfaHVqhIXu7kGUJwRL9a+iRn4iir/eTTyY2PNEGtZ
KFn1QL1JPrs6YOjbchGdfa50ETuBtELi4RaT4Q3+T+qq/oa0u4eq9YN9mvgEF+Nnr7T62NXNvlHF
GXUah2PRjxin5yUq6RGvzW3rWkucc/hVWmT6QsfADWs/2Gn1YoXWfdysTbt7KWzrtsHG1C1gIGoK
Z0xPlpM8tiZnS0/VH2biIau9xGcumRPmwGDQOamRXSuJOEDNME37b0RbbbUuolU1nuxl5he2X0Y9
sGvRUU2b2aEruj2gslt9OdfM4gu5/jeAzeg/cfLZpC+gkwIZRR7Nml35Xds1pE5ibqxz8ewbj5pk
mmkV2s+mnS6k+WGp0zBac/SQt5choERL8pnMJfNsME49Ayls7t9HTYd12BCIJDLzg4JtPURYUrsm
eK1kdJi6yGET3TGbgtqINVnG8qfok5sFnbcqDTDmprrz2XFGRXlLvtdPTcsei+U1a0P7LIvYWzhW
7iKUNRwDEjqf1NqBhM97Ag8jdy9CrYhlH7a91f4wrPEAhqOALX35d/bObLlSZNuyX8QxcJzudfet
+iYUL5iio28dcODr70BR51akzq3MqvcyS9uWipB2IDbgy9eac8wxSgSolfqYUaauCduA1FySM+eZ
i97BcElfTvRuXHD79PfZgeTjArhAuqCmhBZi6s8nZr92o5F4W9NWJN1AV78zjpERPCbsFezGZJVO
X4wQ2TDMBqhEMLnaJkQkUEz9kaxg7JcKvpeZmbeAJ9FbFFhMJWLVLmzWfjKtR8GUN6dk9jG7r8ai
5e97kr7y2XqrJpBVA1FV+6wuT6Co40MiMrrppjqHC4qcEpsW5qy/F8AFV0MPt7tCc1Jr9uZugdCA
hHWqV2I+uxstmxf0UXiC2XhbgmwY+eI7VDQMDt31WOc3TRaAQzfmb3k9IqXkMlolA4GIFluJnU/8
RJKANAvm7FWlLTNR9dCEub1xizh/HM0TDyJ3mxNP99F9OjRV9bXqiudgGb7HU/VDUuuujfvcja9W
jZF1KttkE3fDePHj9kcXR8FaJtLaVxNQqYZA1WtIkU+tNb+PRUCAfZrLGzlzITT+dFfMcj4HOtoY
hUivdQ2yqY2KjZhYQ3iCFp1/i5CFLQa8n5UHm2dfIfba5jbc6XC2pkN7yIuxu0lmhtWzZa/i3oOW
2QEU0fIq+gwUT/7LjqtiQ0CHJG2NRiXEu4zfG0yI6gZ+TZy14US7OZglAIqK3J8+3EA/d3eWkdQo
VdO7yQiWkIfxScfACSoLEC3d8W3I/AO07eQTfMbP1ZqgwTIs17M71JsxDcZN4TuPgSjicwJOLk7T
U92V05kqmcfX1Mu98tpvSTH+qGnLnLzSOXl1fpeXVoqMYajJhTWdvee68PZToHpOs1WeH76Uvn0D
oODbSO/n3FQzkjXXVrtRI42HpLsKcefyuLdTkPUqvTbUSK4YeQpW6j3NpnA14DQgmCWcL8ovfqaT
g7DdpislfHYEMvQdPNz5vTIsCeWN/hzt612WWtjSuXq7Ma8fUMORN+jaR3R1+sY04hfyEBNM+eN7
lzbNpcXATz5YTV7D6BQbryO8GIsNVLTpOI1LsxL8OYRZuxNqawo0QXlLFWcv8Wwg0W6TxkMzIJBQ
YkEZD/0C+4I+sZVa9Os0ldMDKFRjYCKemnV/n5Tm1mzFkWUCeIR5jImlO5btrzYy9IUP74du0nqf
VjPDjABRqmVcPHNIzp7/xWYmskc3Ria80czXXjnPWtgVTOib0hbETfTU4cXeNBknFFGGwK9i1OTH
qkZc0nKH3jZ+3p1CNIsUnO6F1qza2X4P5clsfnj99BBN6UM9xddudr+AzQbuQYSNMTr7RvOJLjDq
oBvJBU5+Nl0h72vRP7NdDk+h/2uYGVBigCa6MGkogMHLmbhOIqOvtogbyOeY+wdZRXe0jvSeR+HK
MTr/sRyMcOfM/hOo1BhoY6XvlU5+Jll56NgjbYKJJV5n1YtO0CBU3JJWoN7LzPb3y7Rwk+jR2SZm
8CVxqyerK7vbcKzx6iB06O0JU1HIjsPM5P2s4dWyqyNf0RHI15LktWZKsIum12gmtC+iiTrX3ltv
2Q+ElG5wjxMglhOZonvHvlJBkJsHnrQEAZJAQE5tU7MHAlWH2+IgfDkdBw1giz5m7qQkCvgaim2o
MFNl8bYViJ88K76Oejo4TuRv/Vo166Sasy1qRZwLBS7wDC5+1wAWyfWNFjP3ZHPjnAxJlFQaNi2X
IHtOXHkXEocZSzwo6SEKpAXuLrvJOBs3c1TLte+gt8Mz9VMaHGeMC78irGnjmvLaWnRDB3/+Tor8
Kuv9+GCH1ZkY5S9S2z42Vvorhbsj1NPhmajig+zdO4egToZLct4IK3UZ5FnGOs2oygmoXWGKn6GN
QFHBq2WGv8LKKrYeMzurlxP9uuwmnIvvbK5iYPXRDiDr+1gLm+lMJWgl9huS39Kj1/7M9ZBi30OL
bpJSyD0ovRsnvGsLW17MpnzIMjZ42WRze6bDLWFzXwmjXQ8K8OJk+K9NMbxXsY4vGdPuTZAy7cTU
sbM5W0PRtMw9gCganTnQL69uM7bN20aFcC2w69joTAe7m461g85rGKj+tByfPOdrFs83SUEODuO3
/mQ5kpBa9FhgL3deMIm1bTruISoYS9tKLRQffezmukQdXmFPSl7qXh8COckVjcV8Myx88IL2TLpE
BImF6IA7We4ykgU37lhmm7eKVvVrPEh+WvXb1sRynfRFdFOYtT53ncRXA4A51i4rvW62IWJsQmnV
BlabOsZNY21Eoh8gdLjH7KnLIZ+nDfRgDfYFw8K468y450FliPsJbIY7Bc9ZLtVhTFqxAfUJ/HSq
9kKYTG7M5Dtlw7zp/AScqmffE6uogB+nmMXQIh/qgYzB1CseMkNT3DtBs9Yzpi7GYjli2uwHrGhr
XXbGQ0cKHeeFxFYvy/XWH4hDy1NMQTnEHunezkktkG97Dw7Z21OQzDeSDSEP7R5LnOediNj8XmoK
9XGEHRIKEb1m3W3b/wqpze9nUQY3iuyncmEKzYgepgz0Ry96Lrd7gAWP9jA1hy6kLacjW932JqaB
acq3CYGBxE/0pCn2F8NieR7yLr42NfG2DXBlqZuXFoyyhe1yr0sLIg2Ef0GWDDE4SR/8zOJ3aPbH
wuRuQjsPfb42t14lD5GmBuwtLfeTKEmD9LGW+WnhgVcBmC1Jgeyq1EfWqfIzETq7/jWd619lS8jA
0BF+2tpvAeD5HzZofqfY9lNbXdPYw21g93tvtpo9aSnwnNr8PBfWpjbGeDc7HpuikNJbTyvOFIh7
HhcFCpq1QYbGZqhgQ7eJscq1fqhCHj/diCbdGdV6UugkEjv65k0pLJQBfwIKsStgbNrwE0nt+DQv
jkvoWDoWlx5oM+o+eo00tNvNhAk0r/vhbGXzvu+d7NKPX9pSqaNJbbTuyKRHsGxesqIiQbmgr1dD
M9rU0u/OejBIqtMen9RkfKVlDIGtmO9dTfTVoOdvVBvGqm3f894FKaGXqVDpnqAXYmzMyakTWJgy
mbL4TRbK7KW+cUnfNIns3NY69W5c2uUAuthgD3Z+O4ZItw3A1Y3cisw9MFv7nrZdtfVaYoxwatIS
Y/thhTNaQF+cPCWPWjIJ5p9Xu7rMHxI1383EMt/2Bk0KokocbrD5G+PKK4CS9Cc6wyN7PBazaIsY
Fdb+0KuHaYovZk1yu+N43/BLOCwmiPBN3FaO7Fn75nHZMi6iW3tn0iq6smqsmLV1t9C0+fgsbums
ubYJ/yZMaFeZ/oYmAW4c0Vd3IqZ14iWGvc0bH3JYWBMbz4RHCrra5RiiVubONazyLUjLW6fCvaZE
y/AlveSjlT16oA2TMb98vIBQLi4EH7CzGMQmrrkWFBoOilhgKk4GfyWgQ1Ai8T21FZv5pBAJkyO/
Os8eeOTcG7DLul+TymN2G8/2XWA2PDWZK6IaYBKhGvPcjc6XqCvPoEGGTRpHt6WTFq9FzmeNh5Qx
KbDCqHPQkSyTTot5lRhc8Zx1J3vCY2NA+PMpuAjhyXgyq5F3rspz77p4r5snu588QEWBsaFTB37r
ZCiaXr4j9o3j2ms9VB02cGON+gRZqpeNd5mY1/bYTRhRxlvXz2HmK9CEga23DWUgRdzPsZyZW9LH
1P0SWBMwPXBrBOi+61Tb2iKkgXDeLVEtkMMsfUaXAv22LPaRGFLClvyHzCzoWs+DQZkc0LjrJM0v
t0PdM5KClyyTw4pM7joDlOCKY6DC5ubjxfTSJZ1yiwA1OcoaiXBlE0hUjzxm6clhIAzS9jWmonIn
7GFmSBengZbUE+Jz05vKvhsxrVziBfBk03K1B3xJZdgR3uXNUDPx9tgFW4GybO+iATbP6J4ql9pp
7JiATNHBL0uxs9ATTNF87tL8JWoc5yLiBDyRAtwGlOfddyRhojkhvLkfQYefQG4Jnb5WDDanPDO3
zSAu48iDqaqbo/GSohsF5Qtdmb6zPiSKxV3YITcZQMh9bo1M3mp4NSOVd6TxplvBMD/YeecjsbUv
GBa9R3zF333MTUK+1Bj1c7jrZlljOHP74pJ2/qknUcS3s4DoU6gAMvHuIvYIrfAbtL0g640GT6Iz
1r/sLPnhNSSYNqartrXXyq1DSg8dFHxJBJvVKK4NumHONyJhEdoUKV1M5Gem4V1UixSljLyjn7lv
ZZLQXeqCK/zE6DFl8JiWBTZCyZMxf8Y4qW8Qf4m02gonumUSwo6u9I/s/VllePAzht22c1SuWUho
FlbTrvLgtasiPdRI9PdqCbHOBwZqScuP9JG/E6O76+bormdARvuOWIy9wjXI8THgaMqbVkOYint1
jmaxC2kWoo4GA9jG9FDqDu4O7e4ciOzemLwcBvTIkYLZFwW2EhvzAxL3g8Fkd9dWD4jy512QJPJg
lr0Fqbp8c/0n22I0ZA7ZpcqBF4cl3Q366gHMM7ssvha5YLdNDyjopge2/OGxS5nGkAcAHikU6zps
2wfPJ4MohW/gDtHGgrFAo8I5aeItNgnjCPbIJHtl5nQ7x+Be0/y+UiU7pTE+xcj59oG06XBrRQbe
xKbXRe+H1Wd2LRzVqTltrLx7czPfOIAhx720JLc6pLKEmMzR6dE2M313W8k6fhpcQNowF+7lqHC9
2yEqzGogucZRlG5zcIb3EB6WlvdYp7CqOvkjwDeFJqA8DLoiqlriMfVJO0xL6yWzUtiOC2MzWF4+
/k8uOMPOjfGCziZ+4DFkYGqNavMBUfl4+VBjIE0YZmLQR4bQMRqj1k4LulColE7sOBj4JBUFa8x+
CnVYSdAaIXENcyH+6uPvP17USIgZRs1nDp2R7wfQNMDEvQstdffB8/z4I+Kad80Q6EO6SNsg7D7H
uQdFIMeE3/LMoBGfdcAp3O1cBRseyoogKF7QFCIASR2TfZjNjo+8tRMd7v73y0ve8Uv7ZWqeSiN9
8loU9+ngzr//KAhAdv5/LfX/lZYagCKc6f+zlvpS9YlK3kvUvaiqE3YyUKKt3z/1bzG1/y8fvXLA
rULC2qKn/m8YTCD/hRFI8B+6aeu30vrfcmr7Xyh+BcG1viu8AL7Vf8upBW8YIFkLPCEC1NbB/yPT
+pPOGMGZLYUtLcdDn00i80KL+QNpnUyt7gmNaI8fII8kxgbjt9NTM9PwWazK7uLNKPF57qcWR+lY
aLgUKDiAHpkEyVzjTOwmj1UncLMLOv5pXzbXsevBKoTFMzcqRZu2NmAoDOa3HZCOzse9VTc2JVR8
LCxmOZLKkbb3yRXtWy6bYqdaMawTgtE2fcuwtX31b1XcZHuvJWQYDA2l7hfCLOZdmRLVxDOTpC8E
TiMG35URepc5gLs/4v+AEckTYPF++D3OQkJKEX5zEE3x3uSyP2AXfmob/EItnfJ1ZeIiGSSNK2kJ
QIAOCVW0SOH29z87bzCPPZqrnAV66/U2Qy2St9l8gEUo8/e64A3aejqNzQTCpSE8bhqb8Wz5aB0X
Iaavb9tJQUStMMDTBdkmAw8Gd0QP8xZb2FsCz1iiNUgV8RkQ7bKKaWVB53etLWLe8OcS1eoCabHo
hZR0kAkI9+dDj5LbjzCYpL78OmWOffjjiv4fpOjWf14gUiJBB75uc83RwPrrBZJOGMKroa6PtR08
mR22lI+X3Cc4w3FVvcJMg8Ai72/NnoOSORZ8TM+/T+bfHwsmgj/x61yrkiBE05YSDrxnmZ808cKw
aPpnGRR0AzNNUpdv5EjL9kBAJXax4tkIyp+JzP/pDHwCJi3/rIfIzwMk7+CLsD+dgbl3rVnFbn5U
0BWgC9CRef7Yy8QLNLoTLR7mNMHQyuy1XpC/hsLvFOruxK/hHunPvvz9eRAYLT6fCE8GngmHnucH
aKhPn4kplC5KlR9lzIlAPyzXKsDSP+luP1aVvTJ6pPIuLWwis7OzLonfIveYNWVGkWy7Yo3q9ucw
Qshx3dnaB1W+/3grN0QmbQuB5CF9/PuDtpeD+gOe/3EaHSwgGOx86Xr+p08v4g6AIppy0EE77xI1
HbrURzI/EHzSpi6h8Z6T4KNr3lyLflITcR8mIQM3iFYVrb4fDdlYaHtwOPdGde+yUUZo/JyHoCZG
QfkOhJnm7jpv0m9dVSONECo7wbBXLK3Tt6AnwQqhPjLXBLIFUPbQIZ7NicUDlWu3Rb309A+/8XJh
fPqNA4+uIPJdM5CW/PQbjxnwlyIzExwn+mgb1H9tk7B30c8x0VGEP/vboEQwYwqZntAxYRk0rAVE
4JIOuOzea5sN7AAFixoE3CRJ9QlxLAk+DAJWgqeB2Rzb65s+pCvtLmikoEbWWubhOwkhNKT6JsOq
Z5m7krCfphrB4hiMByrQ3k3orZNIIqYK/+l+YXH69Gs7pukTDWZ6Aa/ep/slt5SHxtZGTg91qgp6
zSknejzMvxl92O+bX+VUbUpBNO9IXb2hzYnoc+upiCJYISlGANExIFwXNAZv/uEj+Z+OzbIcgYPI
h7fx2T7UNkFudy1S/wZMVJt5pzmvvlRMSTaNcp9qXLGr2XCIKedpLgaEWy6WgDJixwOiYFjrYWuw
K1jVvfiq4HbKecq2HXI+Lku16YfGX5PamC5+xV+ONHHWiqcZ+7xTnn3fuWsiqz0YQpvbClHZhs73
nUJKghU4QXhYFzh8k6+JDN3r3//a1n8+wmC+uZYVWK4beLSk//rAoMcLxsat0+Pswuyno3In1Qyn
hGnJGmfDfdnYG1l2ZCqywwj5Yib3BElZ/JAWEs4YTv7VPxzSp3UFYAmHQTVqUso4YE0/HZJMDE0W
RJAcYwI8Vznh9Gbsyn1blMcS79Yx7vzsEA3mWQS+s+m89ibx6C4QJPxPR7Lchn/cph9H4ljMEkBh
mdIBsPeXEihl7Gq0Brdpl4Rrh3CxGC/Z4muBXaKJw+I5lKHPO800H9lAbqoqrg9ELYynSefu2u68
Z4zudCrQ4uwc4WwrV/zDMdqLre0/jpEQk8Bl5eNpspzNP8q03s2R6VcjjxLl3ASdFZxaI6NnVL0Y
wldfF8N2ZBZnLyFBoo6/ecMMckML88ZJihsKSiJgFenuRME6QfoIBWFttno1pH5xJ4w82oQJE+wq
kOQuzQWYb2E8933crKtJqGs+Uu35LXMED6LfP1wHn5aF5eyDImRNt1xPgCz5ZOgbJitLiElLjqaE
sEKc1CZuhumc+H4ENoEwUbtDqieYJXQWtvaKmFdmlRMNXFXRWPT0CciYl6XGP9wzzqdqYzkwwSrr
urbPPt30P12gJNAN1Rx6yVGnwd7r6EuqtEpZ66cnx0RcM8IMXROC+uCTp7ecwJjBVCJ2EkGhoFUy
481btcx0N2pEj+uQWVvVtneUYiItk+C4mT6+6+n81mSUsvMGHHZD4oNMRN2foI56spc2TT+nxjtJ
82z7B8UAu/tBuGEN9cLq16HsSaAR6KCc4r5vqhh2IA0rhGS04UQ8rYNKt5fY734ASZjPWd9DDsho
uA98jl1GPF3dvfszZGlx4lSjfAffFZAa1QdAjowMClxXoUn4yN4IOZD7v//wveWy/XRZo7xie+Sx
QwrMz4E6lKvk8XmGcZCUHwcQYazepHbNM7943jvuHdix+zBwSasNhxLZNXF/2AvrnWsh0rUisWfc
TQZ0NsK6hxLixAXDet/cTMQfH8nG/FnZstmhiXkN80AduJ/9dRS04GMoM7Fx6uTod1jUwywMaFPV
t+Ay5Bv2cUx/yPbFpXJyEvjm4EsaxS5jIpEQwU76zzTY1WlWxLnHAr2vMcE3QKgAWPys6YYxofql
lddtHE0GXiRxO7km+imN9kJwL7/Hiq5Lric8D+wXbA9Thgoi2Gls+BODxk4UtowRm+5g+YAhaxcO
n0b/SsC0uC+JNuSIu1XTVrjtq/Qk55HZuxP83voTS/W/o6z+NKJan9ZLbgIfXLdNiJJDrfofiUdm
UIIgyDlLRgK9sSvVbRaWJs3Vnj6xNe1Tp9tWpFGi5mCWa47lk5vTY/f86j52LDrnnmDeUeVrO5NA
2sBvbP/+Evp4Ov/1EiLHm9vT84TP6+dNQWIILiJD0cNdauFGD49FGEXbymRtR3C00txmaF7w3oTw
c/OW+gd83dcpoUz2CGVYVWjQ5ewx/p/ZgP3D0dEv+HSB+6YH1pWtg4ML+jNsdfKVo+SIUNVvhdwT
cRqsox4xaQojMRR1tEbVN50N2U2QfRKbkdmhmFMBFH9Z9GKm1n9/QPbvHf2nE2ajlDFxVpo2h/ap
Ks3bGqNXI8LDaEMhcWyVPRDbS3/QP5ZDaXzhr3aIwrHmJ6i1i/pnkIv63a7eaCCaNMnt9ntPXxE6
W3HQM9mUsvpJOdOfQ08THIaIEaaQfRcW87jVcePvMLZxXw/cFQjcYRXS6SZ17TTEgD2zMbprvYQt
FXf1kY/ymo7qR1VX6RVcdX1Q3XwXCmbaKsJI63Emd3EU+es5GOy92ybf2jSOL6ODOiSr2mH7AQN1
ApegEO+up8I4xQHHCQNnUtL/bpJcQkQLCK6ThAl5aErICDlvhRJY7Rw0mWA9oofAhafC2Fsj+Fg0
amGRnOo01GvS7MZ9PKhffNyE5DH92mHs+WG3Na6nvOWXKhioLTK3EkvSwbTNtUACdK6ixNp4sUyf
hP/GyY6vdqkfQlOGO0+juIy6DFwVG2gWOd9C9I/lN8wjMutpHveKeVkAjBZKa0T+oqjbMwvqV8PT
8709IkXyaEk4M5EBBRHlp3zpXKA5SfZWlb95ljGeE8AO8EwL6tkiLE/zIN8Ket7UeoDGA29To6S7
YkkZzwUq11XD6nsIepcVqydQPSD0dF+1oftlFswFgVLFw0R8vPiF81s89Hn67s2Tpg80GXsfBzOz
jmUNcf09I3K5+cJD8KawjOCKsPiodBfeEEiN1qukFZuOmk/SH6C8pwLdBGCKNg47xgWBxpY/NmtJ
U/SuFgXGBFkeQoG6jN2N2HeCu3ouezLKJGFKthEi4qy8l8hiLDvV5Y2CFkIMro0812Qci6jgzYed
uU6jsjpNSYCOUZOVKhHG4YbMLhT9i8E0R3JKL/2JbXOxcxmJ8JNQKqDN+bsQmvo6Lqvu6Lb6B0zF
fh8ZroU4pMaLjP93o1BA0ry4SkeRXOYhPRzx7QeTfpYzRg+KqghCTr8ZGqtbKXbN2wHDJNIG9yyD
D1amwrCovL2Q7dVM8xhRCtk/IoVq6JbGxrK6DLENQzlZF+PBTeS9sIdu55UjdWrPLGgGVbJJl7D0
PCyi01gQKN4v/4TrXby8Mu/NxjrHA9vGjoHZR9HdliHusn7eNFaBiNHF7JiV1p4tjjhWeV2ATbe2
kYEYqW4dakSvF9vWs8c9BiyM7jJ/Da2S6aBCK50NQXKX50xRZ8XyZfsvFeOv+9YixJfAXYz4lTlc
A2siKTnkhozFszCi8UUsQy+p0DQJCiZEzDEhLUNEVK6r9lkYhRekH+zHfDSfNik92QgPa3Kv1EB1
WoSIZp0Zw4C8DdD3X83i+2Bi+pllSGB6FjBIXg46UcGtlSPkiSukrwrRzdpll7zLbNCaQxw1myDG
fFRjlbHj6EZM312EABMKkGs2zMZKplWxbiXjPCMtnYuJb5/NoBXtgWU9SbxyMW6VyzBiWDINlvLA
RC+nmJfgUb0M1ngNXSiroozNe2PsIavyi2NT03tr8NutTPvxxa+7DLnf/JxZYFe80jjg6mlvfcHB
ZYyKXuNufkF6EKBXC6zr7BN9jgOCuKfE2ROLbb/UHo4do4qH82Czy2U1TOIsh/Ud7mrllBfXbpGr
Jpl8LUXkwkJOYfQJBIqVocy3JpSk/uItUggi92zdOU8+/QmLiVWSMcizLPJordH/XmkypMtIYl9P
wXrS9Hlo4VA8wsmm1TGl4gxB8SsMDiaa3K6UkjeTl2wpNNj6N/MX2fLoaYgNwWhHayL8CfA5ZR8Q
/IDkrXaNY/dHWxnDLYZYTmER3A+Zcrn6kJayzWaHUxIgFIzWppwkntLy4HjxU6HH9tYkymUjcaOx
H8czlemrFxJubeVHS2OsDbB2V6ZVH3F1IM4lqvmGNskXi0KmcDp10nESX4syPwMD2M95c+/E3INV
azP8DpyRZ70a1m2q1CnXKCkTQo5a/V5W8qVDx33NUuKYhtZrdshXTkmWopF2ppuPdx0V7kTw1uE2
G3W7xfkR76T1VY4tzyrtEK6Tm7hFW7UaoBteZ4X8+QNJgr2LRKziVIvghLOASxx/ysq3dInn4Tyn
Kbnfk1+tfAXywwot/OHDYwvhDnibTZR0AJN6slLUbJWLHLG1bmPa4V7vQ+UWMj/pmeTBxG5N0IKV
eYgwD+A30VtD55TfLj6X3M3PhDHgyabpGgIHJZW4ma66ap9BglBD20Tx9u9dQfOGHQtwNz+7GWOU
VWnLB5zAVNGF42JIzFvScD3MPHmKf6RMb6vWuZSum150XLSUa5qhqs0oH0sMqxqLYFNU9mPMSFla
ZwLkt8gf2mNqVFtdFv5FDdBObO8gm0XKN+fHPBZfZuhwl9gzq3UWn0xvySIqKAFxB6YYfisS2O2+
OwQlQWD+UxCzewBIeioMZRGDzXJrmi5AyRTAGFtQbzvUZOrYRd+eTXfRPLbGNoyFBdG1tg/YlmAI
Z56Fstp/xgOK8DMur+RyE29Jk6uHtYhVEKMHrNMzIPB2D+V0a2boxobUcdnH9OvKjcbbDyhVAI6w
GNDwm+ldNhsPuWzjrSqYoUzYyTd5NoFyHrITCeLIYscZK186HyUom73HDAcQWk/ib1GhdjF1fUTJ
8OIn+qs2XsfCHSP8v7SIp3Xjh85jtgw8eI4fuQv8VRJQGTpt+FzrdcssuvS8g0L6sRaRtC6i2Pp+
8pj0tBm55RSLLqxkuLfLWGcmOaveu1n3TpLUaWQlHqfi1qD/vWLnR9sJj6uRN7sJdDNdaAYkyn2J
9EzImQodembhvdcEp6xAwO92hoFFBDDHNEa7vqtvbEh4q5baaddacp1K55GSGlneAqjCsRlhnd5N
w0zuW59/m7Zh2X+rI4goKFwwutlvkYePaAzzgy+zp5bWyMo0+i+9xqMzsAwcNQqL1dAhUGO+Dh9l
ctXaCCnbBDmpZp1siMnaZwloCXNOGx5vZbAasz7cMhVwDrYwE5SoW3PEtDIAhq5fNZp/1tMM31rO
0kysx5OevwjMowsZOtkATR8wFEt7PXpFt9XN9KPWNjSD3MUBUb+kGq4XMjKE50a6M3zKCTwFO7g4
W2CNbwm4jCbDRZa3Cg2ow/MdrQYhe9U6FiNpU6MBpNT4IrsFKTK9s7dH89H4sKHZbufj0Se/dRVn
SI+wIRMvYKvnmA0cZYW35ft2wwCxLYrrb5aLnc8t4BuzyNGAia9DScsudfepjS1KNRAc2zQ4Eb4G
eIXB3RwRHjUat3DEA8S/a4SMK88riIZBDbJi6E2KXoH/H05qN3QoxLpcb7IZPFhK53/F6nVrR/sR
4MLUZitIrPs+Rh24NIOCWrwnfX1tJiMHR1YRtZZ/F0jqg+gyuUuOK9BWLvqSSqHPbtAfdyzXrbmO
w29EKz64XvFYu+0Bgf5zR7+BkDCaHE3AJl0i6sjgWJTEkQYRD76AtgzYdm4XxOPfCTHbFLqkN4E6
u0NTRC/R2tgY0BVOkqO7RCl+VVVR3hd+cIh5FGzcDKNtunQDzQHSNyncjzUQN9y/TntlBMgt0cDo
m+b2K8URS/bgZISZBs9uYrJ0WuUe8AtGqOWFuAAi77D9rRPgQAh0+fLjLz6+5ePL3y9LUl7i0Txd
DR//q8NhCwvg/eP73EKzjn18I6Ho//6ej6+nxkyWp9D546vf34jjK9gFo3n5/eUf/9Ty1jrzIzJL
4zA8WGDdMUKn+7op+Cj++s6iqwWc+eWI/9fbTmpJK0Rc8vGHH8f58X+/f/L3N/3xLlEgHnHoIBf+
SBz+OAwTMz+FfIqHaTmWjx//dHx/vOWn7/l04j6fmt/vs7xt1JfPgaIZNUVXjC/MZzuzODpKDbdM
hQ9DijpAe+N7kAPCGaJ+P2LDRaQezyejJax9Gujso51FAscTbZdiCMXPO+g726fATwv9pYj7XZwl
70NWXvOWNqiqHfIQul0rM3vTdvGL7kaXS733t2YH/zGBw7S1xuE1isvg6kE2aEwdYmWJS5Y2CSCi
QBhYZrVaWfZwZ84Z4ZGhURzbMD4pvy4vFbN314OV6hfFnR0cQfJmqHzZgrEBiWH5I1J0hflLxUH0
kJrfWo0kTmQEp5YtdO8wkOPOP84l9bkxzu9kFt1nY7xFT7a2TIL1XITNDd2+jQ3OEV7VeEW6r4+5
BS2k1SYAMvu+nZY5BJm8a3+8dOAY6iQ3D9UwE0Ay5Wyl/K7fQ5Xax9JFyJnjm56IsHCQeCmJlM03
7lAiN7RIyk0JEX+liTYgF+IQOYbxEG1bdmzrqJLhujGwyzb40LcqNJhu9ijbJR4b8zGh1Q2Q1/vu
Dz2YdTtAbU7qoquPLpfOyhM/cmo2YXM2Opxp5Lk18HHyiJFbd0U4Ya89YST7sezbK40J6h5CZ6rC
uCnGJrg1/GNT6Ct9jXeTcIvK7ME1Ip8qFPugWBPu7HXPqR36lzgodknL2bOD6a22gju0g92+TS06
uYWxGzS4XkrFJQ03JaOwy+5r7AUrLwo8AuumO5nzQAUxegbWsxvc9kaXTg4pSjPHsl/FgJfLHShE
yOWoOFra6USIXlp21Lc+tsWoufHMEKTCZDu4xDCkjZXf7MNCjicQtZtxnkgp9QIoAXRfk3oM1/Zk
PmdI2db+bPwXaWe2GzmSbdl/qXdW0zgTuFUPPs9yzQq9EFJIwXkwGuevv4ue2XUro7tvN9BAlSMV
cvlIGo+ds/faMdhJrGGkD+7ZSkJhBk0p6D0QHexti5oYDGes93OisxkxyRwxMrsFfra85Ro4ai2w
MR08wa1edDSnQyovCAJFZE3qbRjvKhF/AZUpNrlufgVjEm2HcUaPNI53idBQiY5XjM4EG4UL3HZs
qytvTZ1zpgkFc+WLlmA0jd1vlQHE1wDHo0YGLZvYdrtro2SNdL6o0FUGGhpqU8q9IH6i8DmwPBkm
cPi/LF3pe/4oIhgMVE4+e29K573D+USE+mcyPaIazHZ4g2ngm+o8esuqi+v1hBgXtfD0YVtUkkXc
32VFAATd+mKKZNUu4Ap3xlVphyBqeJF5Fuw619MAfZADVoUIy/0APiqJ2tWai93b0MKF82bnOnpt
qHSNvDMT/FB0jkA/pOkpII4iqpkI6LbLhbj2WblkfTSsEhH09OnptM4KsTZzRAw1fouNnrmvIFUQ
BuKb5LppPSmV3s/jgRFYPldtJ96YsSKGJDzZ9ieu8oCuqXatJ3QtUQ6Ew52JH9mIw1DXCXAAG3EH
TWtcZrC8+GorsZPSfgcOxqJhgWgQNpQyF5n/0uhRIJtV8wZV5di4AomkOX3pySweHB9x023jX20Q
ChIgnUPX+ooIRPGLA7Bf9kNGDZFYL8JFdEedj4LdQtCvuUQymAbucnJSA5NQApqL7KiyJS4Gf8M2
GVPiKGjPGVm+zj6pMYYmjI84oICiZdhxG4R48/A5NOoHvyAxjwWDlFeyTtP4xdeJWTIIsMaMmWzj
RJzxQWy7CUaS5dNFtbq9PcZPGpCsJTPFcOVKxO+eZpHZBH2GKODSowi1abQUJOUstdx0120O7J+2
hSmTX7nm3XuYSYgGtgYYF9Y6flC5lJtMkoZTjtl9nuYEVxn6mmGB6YqvxjSNtWqaUx7KV3/Ew5fM
HrW2z5+qCctokmOIgL+GQCtoHFLeqxkHkm2g4FPPkAVRWzQTRLN2BE+Tjqq8olgLz5p+ARj9UlWK
6YTZfwTIJjDrksw5tiOj6yl8AQ78bcgx2Ki59TRNDuJMSgqARu6D2UQb11zqA24aW7rmSXEGRLX2
qeAXLnr3TasLNizYds9dA2Xdtl9cQLG6hCSkyyW2/Y7Fb9yHSrvqkigUT6CmT2c3+ORCFnOZnUVB
3W61wnuJZpqg1PMfDoWebKASGi3xBQpH4qofnCdYITsRQA9QnKHkLaF6ISIU2rEFOYbwMgLoL3aZ
DDs9IeA2QzAct8FHZOHbSc2mA7hRnuPWfm9p4G4A7DL6cLc0Rd8IdYqPxCB/O7AFccZFy6lkkxgH
pBxUiaT+pi/sxRyZkW9D6jIKuUCQV+1yY+MU7De8eIQV16pi07kHzMToxdESryjzpQdUgQiR8dTP
1AvRl1CjZPNgOPQ0pJU9qXajORp0YVZPtqoo3bOu3meJIY51NG/xlDIOTdk8VT77eg8w17KtbDT2
TqdvY4uKn0vVQVeArZJ4ZD9Yx/jhCndFrE22s5vwV4COHaGKu6UUYVnumWxPCgJG2MzWTbqJi7lD
1VtBDqeEC6cejcchyXdl2O2roltYWKlZOB1cJqsiRYgHjeMZlTbUc2PARhMPV8MaQS50NIVNXNyl
TjeP5bvHHA6xMl26oYm6N8JGNpS72vGbtZ2j1E4RWnfzSUqkbrbmGXGiQPwCSE+/LV9YXrhLkyjn
g00wLAnMDt6ImwJ4kL0GEgUlHcgLYxhYMG1/kuE3WcjWaqpdb50YFbYLL31I0PlvW1GNK5xOU2kW
X/TFMwmsDpkFCfYMaF+hmb22M/wZjTXFkZBHbTaCFwQHTzY1ECJ9GxPKHe4nDDSae+Qk+rJLbIpE
oZuHkXBu7IDGRevzCHcxwZRDZ7yFIt54hxAL147dDo06Vb0TOTCsjbK6xL6dXKTr7GuC3Elx8/uN
cgHrEWqy8Uhbq7rkQFZCiQk616EP4Koeo9zfjfr4MARb1HMkd9T11klqshwImVjG71jbMDSt42rk
4xFttcCn+JA3freqzZYEvcp6kX6P31a9yIhxNlHOr7imjY023bVWMGfaNWc9oiSx8uaMhO+oh+YV
kxOfQE/UWBPdQfwgKsN2Lond5ZzsMgB6SL9TqdegdQZWNmD8JG0vWUn0lWQ/xjGCW6EZiCxQiNZc
UXQHEZ7KoXliTpAsPc3PMWknD5O4NoR9IdlE8SQB4i6sMVjhzCwXLSbXSatP6AOtdTd0lFw+Xmnb
kRcSyKKznfcPrejofZb0I5m8C+0Ol8FjrpzmcLPi0LqlKV3ExCokFd2UP/6x7Riv14iDDLdksAS6
c5FrWsUltjKfQ4MZVRtq2kKpxGAig22smcpi1ZJEwAaWzfzOidx1SWzF4XbjhqR4wPg/pEmDmWS+
cYKpXEXuDHlv9fbgzjcYWQ7upJs7AFUQX1v4ZiW2TZhcxqHPNIrFphKrplfxsXeeybxnTqBl0w/U
uevUbN2dSP3hUA01CjSzPAUzNfh2o8044dt/cbkihpuGEOx6/g1WkD3I5JAaSX1ocL4f4vm/8Lgw
RBV92GzJ5NlbapSk20Ty0N/e4X/9bLa5i48NxixeTrM92i3BT13VmHR+yFYluhmw0S3z1OwxwCwa
L3w10ixADr8ekwpLw/ychRkpfvevp4/pvinwGnAUnf5AyzrJF34xwdKatEerxY+jfjBoRkE///52
p4HQ8vVgQHubzIAFulEa8J90huIU9tKp2H+Erl6tM1EzRi8ikOQW3Yi6G0EvRjbmnrgAuk4ONUyw
dlnoHSHUBWUFRwDGAH2+SVWOu/MCm7o8EGHJ25lAzsBYj/c+OdFb2kG7P34579/5IhkUDp+TR+4J
tSgZ97IxwxtMtiahjdCuef95u0m4VBAtYDEEmjGvY0xGbg4TC7XvJXFyNKhVk6yo4oAThcBgh/kG
kyGSGcblza5O8Dw3o3GAONAtes0zfoBIbfZenO7QcsMcSMMP6UhtbRYcv02Tb4irbA63G/rZK9G6
lMoEPi1HYHZ0NGB63X55+69s/rH2KiYpjY8FqmXoGWngP825t+Z2w4vKKkY5EirV3MExIqLL2+fS
MUdaaZCO0vEHKyBW1AUCKEQ0XYbv2TWQCwBqhGvxKyz556nr7zPvmAb6C2AdpplBR5dXf5nY1y6Q
rF6NwXwVhnixu1gtG+gdUOAegrjbjNMAAokEFGri7zKkbn4P7fYNypiNqo+HtoviztX6exSYLwpO
G3Kd58GhAnG7D6zCPLeQzUqTn65lfSC+vB9qh81mpQ9LNEv73CuOGk3+pdfTMjcMTMFQDTp2lJy/
FrSUjpCWA6tSCf1jPGF+ZlM3/9N/3Sj6UQwd2mhfjA0pkvwyc6Xcagl79vl3v901zuaD7/aQt1/r
beOu68F6/e1+nU8a/B+Pd7vfpGwPWph1LtOcqVCRQxIbzWzJqOEX3p2zRQjSRvrxG1yfeFXTbcqr
GQxKBUAWo98culpfedoxTwLvWJMNuXYyGC1wMJbMBe815d0FsE8QWcB4kWaDM5gvhLBRGCTBg2XO
kzBb25BbwB4WA6ht8ivlMdroYoBrRE64j5xyQv/VYie8q2AmFUNPPkx9FiweJwfXch8T/JJGq9Hv
kgegFURYjhQ3RZkmB7jGx0Hlw8UGDr2s595dmBXMMarmUyLz3JZIPjFh7WgkGPiv5BPbfpeajqgj
G76W3egbA43yihjVae204lEkcsCuH1J0z0keHjXGyOV6azoXs4ahGUl1HeCqSqWDxw6MfW1H0LU8
wIqJN+witiyUiiiuI0TmWzqR7PUb8cuFj35IYTuplElSYiZv5FvTorGmtcs1f+xfdeF1B/g6HyLO
mo3hOD9Jnzi7jrrHlHR1mvDLsgv9CDp7FYYgnKLuuU+NrZ4qG+Mbfkyd4ndU28b2uj3b2ee89gxm
wwzqRD5+kY/2Ig0z3BAZNy5V6V44O55jP0JvIMJmkZvexmsibLX9G6s9b7HcW6bBXiKKngBCX10b
kRPz/imD6JSnnGdNX206Ih+YuUztFsnXt/bFPqs/JZ7zJJwQUGEMrh7vxBOOk+ZgW+O0hHEdgdJ0
f1VlD4ZjwrhHtBCTtgNzzNzX0AXXoCzS6dFis5LbhtiK/NV0rJ9uAel0hnQvmauN61kL3TCNHVxe
jxnEs5YKym3LEKnFuruN6/xKq5cql825Ga17zdi1qj0Vw1RubDJwF5rVLS09vhKx/e6a0bUPu2uC
GMDO2FD2VgTQKYAR2/uS1nW6sjV9jVucneZaps5xrHDcmwyvUpQkhk1SDxbDp1AwBC7q6EszJ4Pu
gnYsJC4vrz0P+fDDwr26iMz+Cuv+vnboVTT2g953r1HWvRVRhPmZ/CR69nZS4c8b83fPRX8GGWZh
apwWVl+eyqL44NtPcYeE9wDEflJrTcDLo70xpicWep250pejylPr9N+DsL5bRvIs0B9DhqBN2QAB
4/Y6FXmNV1IBHHaMk5uPn7nyfmH7pCC2Mc3UOmenuJrqCw3MZyecd+MJ9lRCe4eFcpLlz1F3+PSj
78FLaZ4B9ltCkrhEufkjneZWgMHMQnUvo28M7IkSxAJeyCna0KEAh4bA/QfHZbxOdJcme2lexlB/
aTwnWiXohOnD6xs5Pw56EcDCAmPrOKRH06sfhYfrQTFNpHWSL+0AaB9anVkG6FLrQePTC4PZLX6B
zJhOpmsypOeFpwrQCTCCp0Q25FZOBaN+eYza5keT6QWj/9fYS1M82OSdiZxmXxdAKQPnldbVotHs
u2gw5VYUxP5qkh4FGnJBjuuqF8PF7HCHIjBIxjbddrU8OQODDTbXd1FocFUHFY1tyJLPNU1eJ7RP
zUjvyp3XLMOGeR9Eez2yQPZ5Ia0162evI8MxErkaPRGtjJDAoUlvnzyVPPSqXwDaFAOJhElbMgHR
aP3i5GG14gAEFEb7L5c7rfZ2nKWzTnif9Oq+NbWPwPce+ITJXhi4tnfXMWTpyas1aYmgv4OD1jZ3
YM0PZWjvSoPOF/FBZd6/0GAyXf0X4uei9ZkQuOlDWY6PXTO9Vj3cMF9kByAuJxCP7ULj6+ls9I+C
BpaIfyIMSTPz3kyxqLiN/ylsXZHOB0g26s2NinUUNXa3rArC0wqzROWqkJJ8hGjpFn4XvE+93q3n
CKOMszLSrjZQnFQHMiyZV7bmJ62J4wS3fWkF1U9wiq8WfZ2kUg67jO+qRYZGojmzK9cGsK9eoth5
ZmpBE62lgwx28ZvgO66ZwruHh7Bt5Y9AD/AKu/pFz7VzInBHx/7LEDIKZVKIIA5snj1RNBQvWs3V
tvSrn2GU0Aokm1DDELTpvEBsFI395eizPbXUG8Mka9knXrXDqoDNq+vQtRk61cMw7g2j+woa9i9p
O11rBzJbEOX6CtkMzfLil05blItrdw9bh5MSNcGYSOyw0dOkfmoEsUOirzlamuYouoCDCEE/ubJE
UQmMYxJRWxkRTID7e5lAdxlDNz7Hfv0akty4AIEAvphu6oJZ8qdgKLDD/QS6NwfsHLGWWBqDCIQJ
+UrD6baaND7PBHIaalBaoJNhEolJn1V3AXN3kX7xZxk9KY2H0LMv3uBYj3KEHJKi1CuRV5C8uiCS
ImFO4ax5l+h+5vYSFK+fAUXNUU5E05c9XpE26LdTG8qdyUZs7aYxHD8zFBCkka+XDvtLwmkE42f1
KxX9LvORPZGYwvpqGNXKRcu4mGqkVcSyNIcY4t9m8CoJ4N9/CryseiTKnhaKpbot5Wa89lsgYHaT
xsfCHu8l87yTbzXuyYmlscFbEiEUs8uTyP1qFQrj7BvZZziHTwb4KPYDM7Hed+WpnW9IZW7Wg+Dr
xbvnHIzZdzIO2bEcaJHr1VRAA2SDmKZzZ2mOAaiz1t/MNswxy8WO/tmdk6Ceu914LdAnI1/l0p6D
kN3xECsTTRBt/dDpgWe1XESFBb6oTxX9MS4ll9uNGFHuaT5Kc2u6egzuwTr0sysR0ScwOf80E6w2
mTPgLEzAfHWofg1ZWqeBiyF+8hbyRTnAumtJKaVW7R5djNL69OjZKekdum0cnbY0SAxh+tXlff3U
CELecUVQJSaJsfUSDrmwsbV7s3wO2xJuwPyDE4pxI+YZfkkIXGfZEJ4MTq+VZaDoTpWaLtEUcV11
qGYqHdSC3/DxOEZhnaKu+FZWE29No3ZO2YSzStTxzmFCR+a4mghDQ/zjBubFdwdkcy0RDU6KLSKj
E7y03N4ilN1otgYE/kWTQAbtO7z7o68xXM8bHo3Ua2sqmfKPOj2Xxr8M3rY3q/GRR1kZSQNdWDLp
TkAEWR0R8YC+SVnpHR5zCw1LEHDFJQ58PWJGQyNzIB00nHktW4YITMTY6gQYmnvNx2IUUU5kiUiO
7dBxwYKd7suHZjIjGoEC+h49c0x0DDEmDc6/3a68iNrdaVHeIY9pVpxmFktqsNMGstRsT44IRteN
5MoUK/7Y1EPi1ObgcYdGvFbRV1Sq8VZ9h/oC8QAmSusQxAgqlamoFd1DmFlXKFd7QeOPCkqDWWC8
eDp7j5uht62seKmHCkIROz8gOvjzuICuLS9ZCyscCW2pz+Eg3XOUDNl2auq7arJOkwK5Prgkx3Xa
F+FwFlpSYJPhLG8pwbqqnA8CvQ5b1yA9ZgXmY4pAotAGVpip/bTG8TJ1ZPIWHSgqH9xOqUKymqjh
zJLLZoGphYDttV2H8drLR5LOQemnQV/vGrp5SJyGi5sEx/n/k83VN3HBCUpfvkaIxBhrRnUPQCgw
nqoxHu+8XmP3yfpvwroaxugHbISHUmmLQYQBQpYUhddIMkFMmWIxOwPmxFJtzeG7CKCW4BxgwTbt
TAgLP7MEropvjrQGxnI6J/HPrLB9kpMKGqiOgt9cjxUsbWSYcYAJTXPsc1rImQSGJTv0aYLV6YHG
KwBBM4G4AveYFVRnRua84pJJrk3Yv8mA8iNq210RsmGb+uTkJ6Bgu9w6Er46W6ZhE/qUTI4AlRKm
Zkg100Q7c2BnneQ6dkiSXw3ZBweiDjkr9ax5AGe9S6yvIPUjanAU1wOj1WOQRNfW7rR9wEy6CQXZ
GnGBTykSR5UM3qr0QgRYWZevc3qE8zGur1uT1vDkp/I4NmIjCy4Y4+Dto7aq9zrmq8S2GPZ0030m
smskc2dHEhBsIlcQb25XGpB9947r4bM+VD84heD9aWg9van29y7B9og7tTvDKF8MplBbp20+iyTp
D60dP6Aqnt0mw2lMYBu2sccumPpCFf1LTSDM5PSoTph5DA7NWYfIlQgS7tJJmJBM07vs6pa2on1S
OvYBq2JHRbQJuiQgPVgpkwPHV0wvr7raQF8H8k0IaKhwnxfWvp2Q0oT3RdVZ+MftowdYxUa0zFTC
fs1QRJg2oYj0ZTF0F9anmIS2KVKPHjoTiXU8VCui6z9v1vjbJ5YXTbdO4ztSllWgsIVOz5W908ED
LirPPRITiy6yLtWqtCgRMwGFM6WyQmGO+xOFCH1gmhSeRUaNb993c7z9zUJxM/vpfWMfiTvHGWMP
7cK17Wlno+i/VNbD7V51U6PQ9PG0gilA7F1Qg3SRQgEVSZ8vPYjZTCNEMLyt2zv+FhsGVUHiEbOi
ypUvYaFYRXJ2iRNtpYNwJCVbyUccdy59ZfK34AUaublZM/VQ+wzH/Im9PjOzKdoxeyGGO6XYxE1T
pp9RH+o74dAMVpNYp3b8WViIWJG0QK6fvfais0hdZoB7S48POAMgqLLvnJpiG61n8ssyn1ECGMAx
aSLT0ywbz8K7WfXkXyIbXZcjBL2AAadXYJ4L3R9ENmtLdphPUGi6JWB+EIgy2Gcmnzi6qEOO0Wqh
cMC2DprZOHuy5DCn32I1pmeys6ru2ppUXHDCO0ZZqCWDulorP2gXt3u6KRva25Ka2jJfhlbwI+mC
p7AZWemYISFfY7dLTuOq97VfZgeNOpdQcbqJCU2KgbrGGoLOCm6wRu8KWozEoaOS9CoqenFkbJoL
4fEcqUxWUYQUojeg/ifdKbbND1ewHkGcv5QRFbUOZCs0WOcj5sfIGTkX7Dutt/iSDPtBcpCMvCpP
aU+gQecYzPFH07IXIziEq1XMl21BcIvGhMJIQ2VGIOf8yTCMhD3oUdypAZLbgMKDBufWRVxo5pm3
akX0ebueTHIOrir2Y3LtDPsngDYUtT5/cmvf1SbIHu46UEsORfcWTXx3otRAC5UFdmhEKEBdZmr7
nSXMYutUQ35MfDBCNQYC1TbDJo/Y5HoG5byX9dqzEzXDoRfWTur6ZVKOOteybc4lM3cQytneTYth
P9fATtbLK3hqNg6j9aMNe+vaUUbqg1Fj+JuTvI3umjbzhGdaMWsrVn1P0mrROj9UCGXudqN17XsU
aeGBBF57TZ7ASQtbPVjSmetWgk3IEYjfa9RryGeJzziPgx7vSNs12e0MDwzbu+1k6A+V3Tgb1hL7
aLbBETEK9RD8m4ot/k568t3PhLGUStxHYGBXDRHuvcNFcj6o9BnrELXWm0ZSxCpp5s+P9trBHnGm
WYTVWTRBeZenwSfWovG3855/HBp3gcBJ3zfezpWZv6XJT2Ig+j5ghfoq6/V6DzMQxP0suxVtZy6F
AR2h5dujMCCDkTKhn3dqRm2Ea8UApikZ/XEihtDZ47ekQwmaurgZqB/v7ZQgkCHEUkaMNu4elbuo
TeuYY6nXLoS8NkgcKJoyJ320GrtAhvONw85bOSYCbMFufQF4Duy0rMZlWQOq7J2XpvJqtkGUSyHq
nkLJl5rKeCkH1qDbQkR7BfyTb/ogoLkcB5lmc7J/TsW8G21d9v4x/HDJ2e8yl2B2T3ErF3IAKYcy
Yp+7TP3prHVgXu9yHWRJTwrrTocSMUfCrDrDQtEBB5BnYzVuVfcqNAzXAWUZgZv0v9keErG0bLL6
gOsFtW3HRfX2OTnOm9ajTbPEHM2IY+j2giHok3FEtaX34fNEIbiidOVaDwNFQDqKGaJvIg4BhCni
G4LesOKcXGmlhRurRSzh9QFF60AjE1cdHQXO1Ri+E4jWhJ4BC5YhWGpS5D5N07VUPQwdIoKfPHdP
CiHRfFV0qN3oczb/Nyr7zAuOJoS0iL2FBtl5tp173WMompeRwwqPEiSVPw9BvWboneD5Bg78JEix
ZMVKYXkvC6Df8pL6I9dHbx+L6A0XvVoVPUY0qBCUJdypbNztmNtsfYMaCnWqf+sY2OmWeSu9ZskP
Lvk0siY7/ZnW9bh0wcGQqNEs7BCRCfoANePs+QSwuoj8gX38RQsxCLoAxW4reac2HaIINPus5Gpk
wzfn71o1JR8GEVqVRvLpq/F8a6ljIyHwl108MomSFlwyrjTLOblzn5KlfdoE1Uy5SPNr5bbnmEVm
oeWfhDRKbMS8m0rP1xPIamlNuzxQ0cqmfU4WEN/jH2ti2x80kfYbv08+yZsB+GhiliGyKDY685gl
CCjs3ifFlLPdG+/Yk0QXyRRqkdO3fe26SOIWKcNN5gLrzfEc6r03tzPa75iGzk4Otn71Sv17GB5D
vzTeaVSgeC6m6RRbTrKzzalektRurjQaVKUO27SU5T62jfZsDt0+79j8+aTGnmERw/Cf0FmXxAb5
RFng5oWQUiDfRNvP4VyBPFhIlwCVsM9WJNZBVdeKT7sQADwyzsf5CKlF+7Pxx2fDKM4wBS79nFoc
1HOaFdddvbb29L7Z5LSCsR595n4+emxdskhRJerzSjD4KZdZFhWTSDlOKc44K/TeJ9BhbobP2bHS
13k95DxBdeASTBN/Rm7wVKbyvpist2aMvrLM2UV9waqWgGWjq0FEAi18yMGPkvLa7OkQmvHc2c8o
d635JJIDT6RKGnuTPVsh8+ourICao/gh94KyA98tObUjzTedFdnPQKpn7u52wQ7Y2+rGEdMckU0E
ja4SBh5tcuyORu19Vrq3Ty0fd6CxBxmNPaupfgbK45jl4NJb+2nwmJOTa4WfufDzcVFIlmjYo+S8
cfElAI8ylkEKF7/k08FMTTq7v5vPXSNR0ybn5Qya9zQ0LHe1nqQLTWugH1IrtnM5MZgkw0rcyl55
F1ScDHqBW1rR6rZD61Kiw1vcXnnd4dJOnBFUtvbYdpbGOB77G1VENfkXY/YGjxMXArjCatH4LHIR
XqvBhWbP4X8DUd1OlxA8JQaJs4Z2mt4i32+ICaFtyTKyK5YlwL1rDBsvzvzPnA/DoqtNwJdcVUr8
tasc8Ecp/OU4WhcwhXwKlluzgEFYjq2p2M7/ro9IrShdvVXWIRVCMlQHkm/SYmI6knIWkB0+P9d8
X8UCBx5pUYagdm/bncrVjaVhcia18RlH1Nyl56ITFYRKeGaDhop2SKExLXFYbKuWg8LD05Q5NV9e
zjWszbNPIzcPdephH5s5WUlc7DKXjiIAegR2Dm978pNxPeZH24NPFc17+1wDLFvaP+2KnUqQc32O
aEG7UUWSvEbyI5XPSwfEXqvZ3HH0k3uGZeBmzfVgs3MAzZ1CwvsCIvqkYiueZ5QILgEdLvAjhjsY
MrTefJSGHS+Qtzlcxeu5XUFIB8BzOV82OThKPOnTFouGtp4k7jPI/Rxz7yXfHBhW/1lhrBGxdg/x
NUTK7jM1tYB0ortbBrWlbwWw+hXpHo9W37408y4rq91j05GP80dCvM64POqvCd7uVTbFn73BSV9b
zradca9OSlkrcXFgQKp3IRJ/NJYTkpLJp2U8H4/9jY9Udhav9tdt7cZLR6NBoGAfyl0Hn5+6ka9s
MM1HT1bJxR2t7yz/BGM2vDEG1UfolHaBED9D04uTeQ/ncjxIUae4ny1/ZRPttETWkN4l9B5AJRJ6
z7c9x5L5zMBL75FxzrLoI2PFQ2wwCiMPwn0nOIP2VpKte394TtsxWvl1ighnVIz49SZe0jyEwQ09
VO9FcNYmVizDHZ88E00UJz9uDUKnPOlPu06pq+A1HhMXIdto13sr7uWmHu8UHa8J3ZKXBC9+IWrg
3PUGHY6z7UJcg1MFTwNmhIAYjtXUrzeN2XKNDSmAMDeUcO+LaTPI5gr2CFPLmGYPwkR5U7J8Y6Qh
nNIy2uSs2METXZmvyJQurgO7xYcJAWeLnuQPpM//+AujQP3zP/j5Z4ktLQ6j5rcf//lU5vzvP+a/
+dd9/voX/zzHP9nrlr+a//Ze2+/y8pF/q9/v9JdH5tn/fHWrj+bjLz+sbxjA+/a7Hh++FTv/26uA
tTDf8//1l3/CBJ/G6vsff/v4YtRMe66pmYz8lTNIKM2/mf/nZ/jzL+e38I+/nT/i4vt/8xd/kgkd
5++kGtmWYxqgHUzbh2/Sf6vmH3/TXPF3gsc9nOauYzhwAuCP/UkmtNy/W7YHasH1deiIUDL+RSa0
gBbargtoSBfkp83Qwv/57q9/8Af++Nr+D+SJ3+BZsHhcWG88EHAY3xHOb/iVxk10rRk0CHfjwl7M
daFgprFC6Wz8FIf6vX0iwmU1cQnYYy/6tw/qzxfzF+zFb4A1nhxqo217AjIJbEbx25OXhV1KeB0E
jA9QkLFwNEfCA9C509fF3I8p3XO+0ef/fz7tzMr5d8oPXuWujnna+o2M2igHh70FTLYc6aqrow32
JP+/POXv7KPf3+hv7COs5USpdTwjoqx2uhcuutF1iIw+XjXJy3//9hA0/C9P5wngb4h3DN1FkPc7
bVJlWoVuUd5W5uCAOGILtWXW3FGSFZ6kDCbVwZyJ6o4P0H9k53b2857QMdfOF4wgMbwgzEi0AEIv
ebDLYmQy20sSAKY6t2FYmLg1ld5CbNVfA7cTixJP2WbM8UTSu+SCvhj44qHaugXN0dliY+bNlnAh
EsUkDKekvwvollApoIZxyGGJJ5WssOEVK+dmiutIFqLf2JT63iqNB+K3LRw+A2j4EdvJxPYDuvyF
mN3oEKAOBFz7mvpc/LV4eDY99okAgR8HNwsez21ssFmp4l3fT/o6cHUwj/SeBG20nVN/qHHgyDNZ
v7Fgl8X4bOvAIIuWWNnMnmVB7pJm2tntyRGw7QMRwHtmGT+JpLsYAWGlfmF+g/4/x5V8pw/x3I/V
Sil11uz+dTQA8roNnywBjCTJ0dlIBXP1ns67o4hWmpAKZ84nANSKHRYcuqmzJDLi/nlQXL2qqn7X
Q8kXg4y9iLXNOIKcz0sAGg4YiZVZ7mT6k+H4N4kTEr4+34SBFdIxeCgjTKul5+VLUUz3pSi3VZ+N
67rtgzUf206T41uhHRw0SuAVJ0bRFS2EDKdtLGbKfby2rPLdpa2cxEwC2/E7nYbnyMHAGyIYqofn
kVgTsusqsk0Rl6bu9I2F+jmsvopcfbRKZszR5+oqUdqy1ZZjmuRrt6/eA+yPmutsjILxoOl0z3aV
f+t9OSeXZqv5cXJzeNZH+24sr46ksk6VxY6SVNzKpgFG9cM4/QGnWAUoAad1oXGXslxbhgIDTzIQ
fq1+1WoVM9950JaZtHhyxafm4RjvHUxXyF4XewIZcKKX1rcGwGWLynxpkVe+SDVgKCQHu0n8S831
Ya6Y+ERac0pNgWvMBNBgZPUb/UdU3aX68kvEl1rkDgQzE4aWcm9tMr/1jFyjLOSYMyZnSZo9qvQS
pqvHC5EWtKWpmPKl3qF61RPjnGE0Qh+YLiPJa3ZVce+L+gHkEMWNEKcy8XHhabS7TB2Fa6ZFexQU
awS8NF0lx49MoaJHBIgShUWJBNIxSmXNIcMfdJLANb5o32PRkcEHDJ0rjwWMrGGND/gwegCbFVMD
nr1Ziag/U2vfwxH44/At5lSTAPkJGSpwqr3sHvIJ6UmhmhaNBR8eV+wc0ok9XRNIm6cUlJ89YUFx
0v183BDw+5Tm/WU0bJL/suZdSCdcQh1YlyUTe8v1wRv4xLB0BrbeAek4MMXvTMPVPkb6rmvRmffT
0TXcZE+aK813k2zqtL6iXIOg0aozQIdnrajxkpOfSGgF35tO6gbrbjFPGNhYcxpmscy3SRKs4zoI
1/Z8xpUIu5fulibGxu/whOB7wh1nGcmuox/TGhU+YkTgIE04O9OQ4A/tP3k6s6W2tS2KfpGq1Dev
VuPexmAD4UUFIajvtnp9/R3iVN2Hk0rICdiWtPdea805pvyvULoXCPEXggXdFYviKusvGgYWt+1Z
43UhAsccH4PFZ9wa4sNare6W02PJMwkecWYwuRGBtBKykOE1HEjD7A1k3AXEOzrck+6yfq7ZHQt2
5GK/3k52BZxqVlnMoi5BXJ88cu1VNCrZrTaRXkZh3owK96PJAxkTgTNXM403tEWhzJWn2wHFhSX/
dzlCTjC3q8sEKXlv9Nmmz7HIFyFviixa2eSHpJH+DwUv6S8zVwQYceVOI0DJ8BnCOH/NRdUX9R9x
P6zFjrNbNPM51piF8sK6iS+WTnVLdJAkw7jtRfmQVOKX6QVjHyBXbf3300JSsVW9Oer4aIb5IZy1
kR1emdDh/05Qy0Tp9FhnZKgnXvql8VlUkYePOGIqXidiWdYYUXyIxHg0pT9ENZlCQgOURAPD4G5k
LWPUpd1GPb8pcnErnObHWSxvwNAfqetzTNLaZpn4uFopC/QBJY3MLNNlGEC/HUGxLhWHcGnPvcxH
UUxcnZ5RTszHikTVckmM39RwuPhYY3RyICkg/hOsmbD/uGKeziKX2DUdFG20X/8xL2XtTJN73l2B
2jQL7bkMTyvrp+Tw1iKbyLJJmvetIxiDzY8ZRDQvktYBVoVNge0P8svy+wYVCQVv08eH3xsextwH
7iXs4fRrHdJP+ZnurLCPJhXhZm33hx2ZCBOVPKeUC+4QLOLLbXGz9PbM1v4Ra9G7yHCvJ5aOJ3TJ
TuCVN70FicRJaChNMaGQqub3Iv9aFLN203VVYyZabUYlQ9sglgaoKgEmyZj4BGO61ThmN3sU866q
UQp0dYiI0Gpv6VzSKHBg3djCXENlcEmS96fEYnaVsbiJkodCncYnvYrB57TnpjSkzaqGz9edL+7y
MzPZmy5VPZrV+IU9+sglDL10qCjoEXba46PG7h/ohrpssrQiyGVyfrqo3Ba4Fj0UMLWnEA/Q2rwF
KFy4AAz0WAttJokn9mCj2UVnPT/IRndTfOI+q6y0resCMFQSQxzCjzW3RzHeFxRKspVdOxUjWm42
i2dP9rtoQJz2KhHMMf6FxhqwfGCftSi83C5qc182+FZsqt+tsfg1aQxINxQ2wOmU8V/VIeGew47c
hEF9Q37l2UaxzQeONWHaH8e064+piaymMYKBIfZpkUBB6T1gFfINiDIy/pgWt3JTjfyoSf0YFfT6
FZaguG7pyi/9fjAbkHKRc13EdEP5gc26R3YdktWXMQRyh7EFRZKXzGo03lRc2nycuVkAMMruw0L3
XcVZwMgZ3myVEaljLuwVKOOJa5BkFu01k0kHBlGRhjktkb46K6BwjN0+bUrNdRglM+C7Qdb+0gnZ
cAmL/JA62NaIJvk05mGXWG5Fh4np2mhvWPiepcHeC4eefaoyR0LphQpvCiwgTNxrUe0VAheI3C/2
TtLFSV2aqzaa5bFdstdIYvEZ0Ib4ZGH75IxNxiDvbEeBPaXU5FYniAtBgnIsC7ELKWs0GgOu3WCP
fxeLRMlUE/TxDDhSxHbO3XDHOq3Tz1t1wURXdLFsb/jvMGvs6UIfacy036x249EktTHSmJh2E+Ym
e+xRC/YVLfHwE4/4tPnvRSQNuIHZ2OnzVZWWkzMlH6iektV2jh9ey2EBkdEIUAkztwY+BGNdFKSS
/CZFIfqErt6ZgCx3CzHTSDHrdUYXo2XsEGNThG6yWL/PWvKsxdYaEzhEB0FIK853yFiaE5aeUnH8
QbIrtqQvXXQaiWVCe4y9N21oviQp0wfD2sMb+QptHcwVWZJbaFzKMn0PFg9VGCv1OQE8zQLMoaAL
O5TNmN3iqJZ3nVo9kz/FKalp/7Y8mnSJvlG7Yagd4r86Hlk6k8AB01xeKSmL53Di9dK5C30m8pkx
fS/yoPhTmWORQytAfy/jaWHJbSQC5qANJ//dUSwUiWUnPC/hOWEc4DlTEFoCAxarRzSflLEml7gv
aY7rKkRTWl5rJaFsYpI7IR3g0J6k8Ck3vqOci90SqupjXDgjjc59bC/ElGOWmioj8Wc7bHwtSb6y
bsjJ6U2oQFKEhw7cJcdYmDURI+zqdhYSK9JBPG7gyluEzvi9gpBAUuVHokHZjlRi9Ki+XCdvYJ+M
xmdBTCaHrT3u3+GpSGaWAQPJbRRuQ7bwIF2nGNrY/ZCZysFtyr6oitCmqjTl6kbnLFzAvdFoV9Z1
xI6O/pvbGMioRrgbHOiglNXXVRHpdgrz318Ks1JdQFVJrhbTHyYohclITGK3jLV6bdWD2Ii3jtL0
G4E4EHRYgwc+ZT3qVNchnAAfHAF4laGd9AShQMncoVn2DO4Kt1/7/5OuXwis/+4pWBkNMsVkbr5O
+dn0deu7iNSfksDpgzA42oIlJLdU5bqaOkEJk9nskZplbivTgKbV+Zabw7NV08NWKmuVIsf7yAak
nKthdxMx4VuWMvqxlTJY6n8MMYW+UbcUtnP60OQ8BpQ9jnvOqBeDPrqag6BJbK0KFHVoji1HC9Qy
ktx0FJtZ6nOmJGa2bvGytz3FBnFSsdnjXZCzwJxRz0ZWGGhiQp3Q2u9dphie0KWXpLae1XowqSaK
dptrq+gN1jiiFU7NzPeQi3GInet2G6Y7ZzCSs2aEL+EZnZLx3EJZRK2A/QI/HjGcCOYrg7b7wL9N
ob5UcObwFpV7/vRlLV3sKWT0jg6alwiXhYcGgNVm2Gr6G1K2Dg2684IRqNtzsmIQOJkhYqYVtOqQ
esUdd+IgXGyHiefaGZ0riH0qcloGcT9CXG1FyRTFtgM8v3fkDkAXpi9d5Jg2mXX3eXRJcUjuSzqz
YW6OwCynrxXUyaLIc6Yg4vHHsKR2t5mv8elyu3ekTRGg7ll65Oy7ET+1rQtmEuZEFdd2pwmAoK+n
YtyZ2FphJdub35km1Sa3p4MLaIoEFmtD2g7jeqflREsjcd5qjYpg2AjGmIpRKA6daFZLGq4IV8kY
O6D5Iz2bsz7IzDngUsVV5NGB2JW2jEfNAsjT0m8oM18ijwHimgUEQF52hHUdq7E+dznGasectyoz
RyuBPRTrCxCrOCD6WfbMUvtTKrUvFLBRAzMGS4o/xhQB0V8hLwedU82mNprPSgeC2k4KEjP90MhA
92A+LfYErqoByJMVN3lp/mXzDG2Kz9ARuP9jwoBY/7l/6RfuzLb8I8+QAapS2c9VfasS6bPGAcgs
m+KrwN49zLpbDgp7GsccBrLOcwdU07sqBGRxx4pvecxgmMBN2qglGByw1kSJWyTv9gRvV9Vzb1DJ
hl21ZptmX6kWtRu51Ed31pHQ82NeSp3OYbZCAEJ/gATvmcyuT6GFa6mUkaO/SpNVbhfTiMnsKS6q
TQssQbIMeTL3i5JcMDT9xL8sgV73/wjNeh6K+MUqyd5dp5Zm3lCyx6WJvYhF1ZKOmmxIXhHrgglo
9Qa/U/Vg/lVBaPsq/agNUa9YxqzMZa6zHGs4qHnEK+DTPU1Cu7WJftZMAcRJhjGd1mQX5tq013Ve
TW7aO93QT86CCItBylkK6aSkXDZOtdpTjckzQGy5DswKuFSSvtWpUDwrK4Iibx5kStXuhEosXFWh
2I10L6qLJ3PVQih0k/y5przrYDp5PQd7+CcsgmGNULYZnjptEnSH1nmfbL6aHJIAt0luIdZESr03
MWDIeywzjPR3M6oZyJn9jxmbjZduf+frZc3HpbYRZ6R1dA33c80YBKMtCgaUjRIeclRVG8TWeUE6
rVlVlkv3+YHy0gnW+g71k/Dn5o0wZxCpjCiIRw3QgxAiI8+M+Ve9aVNfeovHMZ7z+JSnHH9mXTpU
svqcj+27VXbgNmaMQkMxXzJLOCwoEF+0xNzOVrYEMe6EXlFKd2zb2ZsTlrAVWZuR0cWsPWOoNA1k
2kyYzJIYswEtwd1crMBTpZp2kiZcBJ3Y1/Nae+tT69Qjsg8wHpdbHe3wscomBNDMvzW5lvaDkT7j
+C32lWrctEbTjiWHoHBd6jOYxXJYBch3W5454BMMnxWUBnR+tSgq3EbCiKHJqHrmRfuKWxilbX1V
LRxn2qp5cOYZSf0oAtWydB5n54zuSOz7Md8PqnrNm8o4TnAf9KgZt7+JNQU0HDHENJywvmDz+G+v
Nnsnd0fKtDSmanIcNmyjjTnqhpZDO02OvXFp3qql2BY9qEcbpR6YGEp4ZdVZqKbNSc4KnxytwjLS
au6v8KVWcwwhdDIBylyncXwLiWPemKqMJ3COD796rsrSxL4Zf9fF9AGzXOzJswoPJhlkraiiLa7P
zh3UIveFTqu1Md6gOmu+CpRGmOK7LqQ/OagkbHUTbtyMXSE3HERGfIAqUzAFDx0HSjuoGTxG2awj
nkucbWmlwh1Ye5U4NMBZOK+2gb4XzCEdZhTovkEi4prEDqfjkM/iaMJbj0l0RK/HjjlOFSeWzEvp
tPHJlMGvsIq7ZqPMGZPIVdCoy5JJAPgczEPfevp6f3W9lmyJiEKqWzRM/bhzcolR6tz+NUOddp2h
vmKfOCd56bdREnuZiCiN/phCGU+RR8U9bSch9lUBG6MbaT5ihuNZIfH8d+KdxWkfGAbHcrhxyD0V
7nlu7ulIx/ebbBCagjmvTEj6Odek65ASZj1Np7JUVtGgmj3ptfRFem4SZZanyvWnIzAxjejWmC9W
yiH6MKUfdWHCDBQJ0xKKU9SysYNbDcSLNjBUsLBrQdDM0RmdFQEaYtVQ8VY4ZfXjDTznSdIpIJxF
MdzGyb7LifV9dpp0Wz5ALftIvEJ3MGSxaawGosIqpMiwIE8MEl1tFSK1FrGaTkx7zuD+A52Pj3Gd
mauldP9VWCXaaLggVWJ/CaFXWQRMbIRJJ8gBVSc30UiXFjHq+p3lzr639oxXA0ZvpmZ/x3ECjzwX
t2T+XFon3dJFOZsSVoUYEcG6iyZgCFwSrjYSylOYRobDSHZtAi70xquxuY4qY1KKvQ4SQPUYO2Cp
kWAcAKnnDT3XerZWTZCG5nWUaEB38h7jjVsMxV36NkL06UtnuahnLHeODQCfSdDVGloqSQ+MIQ4a
gpl6vflsjP0sMrSqDSV5a4RfZpgEIXJbDleBo8MiclCrWInCBNq037RJOxIpwcB2Jsq0U04wjDct
zNWCaFpn5F3YlfjMBJkGYIHR+BpRv2n9SgzfxJ+hIlPyiwnu3sgiDu5pO/vV82SeNHNGq6dOkt8Z
BUdEiz2vw75Zm+0pqkOmx71yl2qg2DY0Q1hJfJASwT9GfIswLBqiUugMQDCUM+0tRLWnN82nrc4M
bXrpxgn1s0ZACIDmLY3sE3OCW6uw2I3SoU4YPy+q+JyyuXbHutqZCW9NTNUnjcG3ZNLui6TfxwyC
VTeeJWaOm0xzkLvUoKO54z9xTb7oUvlHF3whk8TRaXtyBAzIdhL4JVOqn/MaGGnLZpktBlYFFCz0
sd5/ZTp14pwK7gX0U9Vfgu6RMgoEEb9iwvm1UJQP2Kx8LLpKgAz73a/kxapYyYm0dBtiBg1QRf/p
MRiB4wAi8Jz6SsZOtNWbFAlXAa4gmuLzquJQKGuBLE1egXrLNfTnytSdF4Ka8XJSBCK3I4oU1uLU
2kQr15y5DcYsZipMd+hUnN37mUeS/NpwINhe2JvRLix0u+l4A9a8w538oZJtTqF9bekv+alug7Uz
iXQFsE7/HIFiQa9JNc9Zi4thbq23xSDc3hwSTy04OsVxNfoQFeNVgfErGB9SKnc56jl0Aln81WnE
q5Tlt8jLI7oI+sCRTk6DWALrns3TpTVY9hOs9ZsiSnkN1H7LjLCns6waDF31ogyajS6Ujt6M1xSd
zwxDXq0JfAg75zYWW7n4Nw7OV2nDI8EvtCFN+880sFp0eDgH+y6JiZ+XImXJHQI+jAjpDwcjEi/k
3HaxKzNNTGd6ymth22k7IyRfUuGxyjUFOWlxs9dIuz5lgZzi6kBWKdV+z7HEUqz7oETP6IZpoA4j
dvX68HtgaRDQAM8Y8iPep7ZMBeJs62lKy+qENKW+mfJ+0OTXYgQD0wrZPBhT8pb2TYTaj9AQotoD
qZLjY8Wsjkgo82E0o77Dp0NbINkCaQ+PBWcXnRFT09TqThTZM7qM5mLa/b5CRrpdSIXdAlEnHlVC
M6Td43n6biVU2jD95yOHPXE0sHxJU+Gg32AEE1LN99PCbtJWbLoRF0INTVYqPjPbqpAYDeToGY9C
SqI9apRoJ701kFEwl+wXYR9Qt4M3W8+pv3shIHFUvuozCgB2g8m8RAZbNoiiC3HwXGyaqn5unBvN
xg5oAL+Qauv+K38UUwyuActpErbMRifGiDIX73ehR7FQbtoxvHUGyrYG6d7vrQvpiRJfzg1gTmsQ
IJFcGhCMnxxpoqeT0isX9pOM3N0rsuECuxTjFzIsC50XsPHhY1Wh2QNqut/nnHrlRxNcd+RyIlHo
Kzf1Tx/Fvh3ybcEnQjOtK42kXmS9690wECvmrK+xWgMCm2zxOpvWRVNRWrBouU1aVV5VVszEZhqh
yKDMmnEvwg3S41E//SrAYuyrmAoWrPm26SbkWx3U1Pl0RsakSI78OrfnXZpxAkgt4lNkBfdfBdXb
C3X6HfkQ3nr9RaOxCFBgoUGX+yjukJLleAnpDscocn1nYVde2p7RNwCmgE8oHcb5oIAb8cpy8WDC
8wxqxcL5hBepUm+o8GV3HTAaZ9UcUXvBlZQl357kn0QBh+PEjnUYrIPSmd8k6DkHrY3kDaoAzYut
brr8/g7Js+JxoyoM9KckIJEAIC1JjQhXUefKbBFdRFKiThjLZuR07NaI68jIrR+4M7O9ku2s6aZK
PLNpV5B7ELc1yZIzgH+b1TpS3tQkPDKvzA/KIPEkk4G3WlaUK1ZCZObjQCY54sg4JfEmZH/cCWl6
IhUFCK5TJNdOzv/lOrvMZAoIzhwfzVDN35tU2wrZ2Wq5/gdG9XRbjJlSMnmK6cwE0ZJ+l7LFmFS1
mdoohGv14QcmKYtxvwYdsPiYx6inlZ1zarTOZezha3M2ktmlF2f10zTLgOcjad5KYl58m2IKVhdI
L6wf6fvMK+eZRAVqCGq7OnI8nK4gb21wAAadBbXREBI2dbK1KvPvyADeUHOe2Royp4GlvBxTgiGq
5mlcNzRUmFotZDa8FOuUlpKikZC3rSTzT9+RBdVhQEQX8TRQR2yMBLpO2Wxp/X+HdXKWunINOpZp
vcUIAwuHuUYSIQ22ovAtguL8sSaXa4Srp8u9alCMT1b7z2Eu70nAP3X6vXWHBpMBPZL0dOCAzGjV
09MEzaFlAKdSl4OcVQsvinKfWOurkjSnmiR4ZoRDu2/q7FLUDag/FRC+kbVElzPAUsLhE+xdeZ96
WrFOBqFDtA9Y3dV+TFBocmJdrXsg6pw1WUOTD2EL1Z/G2MXK5lXeHM1bTjdrF3waTnqtx0D1IEXq
4UOlPMPFZZA1Gt8VXYQeG5/NMXDW9yH/VaK8MB0/hKYMO9gCjRyV9hmDdHesC+Uz79BETjDvtyN3
I6hLznKoLhefbHexLSSGn3qZnbRs/lEZiHg99NqDSm9pq2fle0niOCLAieYQU/4gnoKBTIEj4ux9
G1Xh1jQ6Tkequp1SiZtvWUhYNgngUaKB8a6E33QcEwDo0aqdUFCnWjRK53J8qWVi+UyDLZSDDZJK
Zn22tTTPlg5Su0FfWTlPo0qj0yS+mKkLpjxJy4IuHa6ZPiqHeimIVchUv4SpvEuohwg0twPSFqAd
RAplhxO3h99fKnbxg6ZAkEXivvz/t6rMDabg55XpD+tm0JTt5b9/yvyQv/r9f5tOLNr773dI5Hsa
qpscsQKVBXjhTofoLLiO9OP5tiS7JYGWhg85qg2Ated7mdjimo/kqSplpG2pbAoXIJSDAmVxbg5P
gKvVygzGonZ2ihNkUhnBmYyuDuzCz2dzqQSWWSckx4CbpVS/ys76l93mSFL2SUdcSD2H17odj1ns
LE+8h+Qg1xi6UgMlbdJvkPw7V1mta4y8kT9HKtF7CdNj4lkyBDD/DIN1rJB1C2Fbxnyfn/eisKEv
yKZD+EhZ7pzwXe1Lo6uCtK7/ZHHW0UkY/6SF4hZTOJxlHL7b0YY5SFgEHnlHO0dChxuecw01TIJT
PfYBc/0SqXySHYti2joJn0gBbmWjFsZwbiq4eXA2dzU58zuVI1ORlkHiaEeRhBkna/BwRSUCKase
k4owIw0LmCY6J0ht4goW/VtXAevJ6pcZDpWvqN2TKWAXjybRh2ErjvSkIPMt2GK6fDAO0ormipVM
3xOmh5QbDyh/rFgQOpjh1Q+tRQ7pRv7mVBjfEysYjbDm8h6g+NEpbYgCS49ysT7pAFyw107JM+iI
yzBa1iamc+grpGsdmOLvG5npMk63AI07pc8YeWmB1zaSTSR9YBBjlNAk5Yx2YFlae+kXTlBR2100
WQUxuDiA0ify4FrGanQfjP6BSiel8J4JPVLrPQ1AHJmysxvBk1ORwieb/81gMd8QVGzwDh4IGSH8
vEX7kcRMm5sS19ts0MsrB/ycpqP2QVZys6PW2jQ5RJK+jRl91Vnkg61QN73E85/V9fcSa1ZQx/Zz
XY90JmqmuM3MaDpdZUhDbKRHfTIAPwjzMJMbgcZ0/FHTkRQC7A0OsztrqX5SzXg1xvkvsTTIihL9
ZFjGkdmbR2OIZiT0mrWz9IYsD8BzX965iY2LPpNS2okcO3W86C/mky0l/a1P4K6oEQ1LWUk96E4l
WTihCfdjtPYlhCjJKmCuMt2CFqYZPCqDdQYmPW4NK6dpRkG+E11hH/EfwxJuJecwgFzZN1CZD6PB
2+D2L/aRA46+kquWGsRRT2YfLtspU7VzGtY2OS6DcalCJuxpfG4bPbyghyKrRk3lJ0sJS5+ky3K3
MO1B4YJ2vsM5/qzQh/QMxRie6cD23igZ0rOGXWSQOMDZUTG9dDqjdSF1yb3RCduVRCPfe6eZsWVa
xQPJDqxDq+IATEwwLtZu2ishBZXOE+aaZSheR8oYLKaZeAWlwx1uJPVrBArQneS+fO0ahkg1oUmv
io1jnBCX7FUWde7Svkxfkd/nLokg8euvE1RRsug1nJkvdRxSH1OJiCBPHfvBwkRDvq2tB/KqysXz
Kp4wa/sYzVU63MijbIEi8fePabyoF/jbsj8l731OmlA9MlsPHYnRYiM9kT5v7BOzHS9hpA+XrktG
sNK1dupj5pjr17tmJKTJKQbmVJZxbpXuiCtvp/Sm/dpl9qMb0UWWyxd0xMSDPkpPBLuSX9jRn3Tp
MNHFgvFx1FqeOQF+NMt0CqoRanLbg923By6ENFWkZmGRZ145B4kQmJcHU/ebitmokJX5rHIuoTGS
aX7WFZ/SvJxggFRPqZkCC6kv46hV27zJrKeFVyyl5qmM0oOTNvlzYbAcMwEu6L06rGdDiS6K1x9m
2A2yUQ3ZiJgI6jVKCR3P+Spy7CCnCBrgki+S2EQXYA1nQx+YnoyhfUC0g9VE9M9dlB47US3bph2Z
1hjZE9CpXS/G9DCtmq9wYZEfBubJJLCdwsoe3W45hI1lYr5IONlxnGIT6D5KuVp2DNlav5jFtx2m
NNywsa6rdkT6OFifXhDeAIqlFgaz0bWuZUriQmo1WNxZRHDWnxrB1mDGDVM/c7tECLEQgtUIBFS6
PLGGLYNUH8AJeLedfJC5q2woSYZpnlMOmxRNoEi0uT8qgBo2JS3gq1WlJyZfR0CiAO5CuwpqO8Ew
mItpx+23hoxdpWFqELHidxwSmucWEIZyhuOowwZzjTw2dr1pUtNPpYehQvFxQVA5pAwW9fTRmkrz
FM0TmCGaYizbRItUDR4LDe1o8rosw/Ic0UbATYe2pdTk8NzGY+xqeLp7MgsOSOIAwhE9FsY5S0kk
3KxvYFFO9AR4kwvkQILlrEVR6dSdbVnJLi25UvPY66ecYHaf2BP7oA8EMfdJXEA3mfFHSGtdpl6Z
CiJU1bQ3Ka3/zbl4xAiZubPw2NUMyydD0VZzRoExZyCunlVrl0cGTcuKXi3m15MctjQF0hn4tDNe
EVpMFsuxAz/rwN4f+rMZly4eq7dqYj4yyw5ek74EvzLp4xG0pLZVrSsQ3sprYwY2fa0WBykeZFb9
/jQhL8OoBMYwtavmxMnsEi3hEPTcb4zWMyggcXWnrFNQGxHYMTnToZt0Qe9+gK+ig+Seuz6gMskP
hiUJf5xR4lXRH0l2kL3TMt7OffM0T2seGz6fHXvou6pSBsWavTZ/dsISF0fFray3eRqUjZ1viQZq
fCdcPZpmdOjtgs2zFrdWowIeOBDAVB/poZaE8CzTxCw2lE+cbABTWcPJsroA4LeA7GdefwtHPsmN
KExpGzfLzspBGeYGCoLB2KJJNW+SKXA690bu97yfAB712bCQ4+blYPqZTB3dyCrKcCm6LIVan9qF
8kLSZhAVpk5bh7wBTju0XMcC3fiQpq9aFOaHbIGzK6vm0TE78BFGt9PT9MmoZrokeUQQcKP3e/y+
1EJdlCvHqOqV4zIwH4ShSCN0/drvL8P6u3BxkKUZYqZZXbSGV5iAyYTZkmBgkf5Bzpnk4rEK9LAp
9to0y8dk/Yvf36klY/7SWRnDUwdK92zj4bkN3dZQ3QUaEvfpIVk2qETt2/A+Ine/R16zTzzlqXy3
P4a/zon8VD3GaxxINH6BaXn6K+WCfmu4EXR/vGF1Cz81jHDjrW22DlpCabO2VWAF6kHsbJQ/0RDU
23Qn7/Jt6Zt/+cK1ejH5p8joFeqNalO8qvi8LssfKwVG5CKyM55IzSF4WDysUxIsZ0kOpN2rwECH
E5QD/pVoJufOiFD+svbqJdVc7SX7Mq1Ar7wF5MF28prMK7/re0ajrTlb9RUWtHmLXkmpbpuvoT6z
IKyoEPYRRpnlUWl92Cya6vU4XXFOnlFGF1AhSxp2nmNvk5qKIQ9S6EdbpDDqc/NVgaTYFfnZtu6S
9Je3jjgv0B5Z5yLtocc0fjd7hCUdo8hPGKvTRUemJdz6UG+b7F68cOrWYRWAwkCuyNpxw0PS78vX
9FX6QEpAKwnbg19te8PXXvWvXD2q8kYD9x7/687awzlAqM53fYH2eBcxTNwMRwByBQz4TfoxfBbD
RrvFnv3Em5td/e+0Hd/IooZ7cO9flYBYCqS2ZyIVaqBcL+xqSIi2VJyKj1xkuOjWBvp1jgpjUz5I
ZUJNIt1TYDa4OQd/6LywuyzXdvRgxpTMcxj40K7cwNsfUxd04cu4w/5SBQx7pNRnunUEm8a1mQ/l
qXhVrsa9HF3dvPXqLkfhe9YPAOiGHuhd4LzIN+uuzp7KjSPtSVLhePneH/AGLPSGU1c6FUf7TOOY
QvKe7vNpvQMiKo55F70xsBuC8p84N3+k20QEWqBti/3i68cHwkmfvDbezBvsVwQ1dJP/thx5P0kS
ucgX5Xui3b8BXY3N4QokvvvADvHGAlxo+6r2lWQ76luUGB2b6sXZx4ivW9faz8VG1vbpw5bdnkp2
Olg0mXlUvf7eBOWFOhwtwQws+RC/EmnmmB5XpGXEIrz2pG7SQ/QyPaRtejG2yd56iPLJSPbEPIeR
96bc1Kdwz9k0AxD51kHb+CeOhcsy2NIsobcaRNCgUIL+geDyLo4his23PiAs/nnltKNj23S7eM2O
28SX6TM/iLP1VG8/p9htT9q29lHlNh6e57fsA0PIi3VD41K9r4HFMJl9PQsIDY1JkvhJfyDYIJ5o
mw0ixIusPXU75UjTZ/xgKdO+mPOtgnoU4Fu63zmyvIvGB4NSc1e+OF9G5uLvfEguIxPIRffuaI/I
HXbKV/shr5w31/Glc7OXexcVqONOrv3e7O0XBWLUX6B8ntj21+JldfQgxSUrbJe95ONOutMrSjsu
Ke0g+Q7o5W/7nn6Cy2l8a2vcFmsj3mpQsC/UicsPsMUu3xUn+UW7Obc43dMGC/cLDeQLnxDFOhhr
e9N+SbrXbTlulD5jIvMQH6qr+T4G1kd4EsdoW+7qnzaIQzf9wpw99xuHUHWmJ3zzTa1venkTVjvm
dMfees5vYPKSYJA2+YO+/busuVg+dc9YXd1eu8NtjRgZad34E8lnEDNpz5a4sb7Rcc5kp9iXEWkN
PnRWoDuehYa9hpsGVuUM3QRpHklkINVJ5trzyW/q1/hTsvAaue1fKtbJ72ZCOjcMY/MN4XA75YmI
FbQjREgd+1MiuNjcTOQkrFvTqn3Y2Nf6htHcriAJMds5SuMWiisCaOR1pt8ewgfRlzpUZvGMIHJa
nqQXlbnjc/pAzy3RCt7kxRYDqXKedxjv9B0z085l1f0bXexzDfLQk/3uJL1MT85puUoMUTkxnJ1T
ZJzDfyO8wRMZh3SAmYje2RHhVpTvxt16sv5EL2wJf6y99i2d2h3PX0pRT8OgwI/mxjvxKg6IgRKU
oq58dXzMDG78x/yJjsjEI4avG5V4YheCLxMJWIrcwJAHN8mWQa5zaCN0CqQB8TB7juPbL4Lcnx85
8qVD+gGAKHxW9sq16T/TU/EGZ4yuHcFza5C6S9WGTAYuzsjLueYsZXO4a1gP5XGr79vGi/bFHKQ/
TkeKxsb2jJEtUycOyGXQKzleZHg8WWQIQ7P5U+zbesdICU2FxX2+l86MYFFZz56GWIYByG65xeVW
VjelH0Fy/x9p57HcOLpt6Ve5ceeIhjeDO6EFrUSREiVNEFRKCe89nr4/6PQgk8kQo7snGXWq6hRJ
4Ld7r/WtqTc3kGYflH4iL6oXayeJy2yDCVIzJvmy2+pLi2kiPQiv4byyObrLj/6XuwvSmfkpNiud
NfUR4AXahXpmxEt0whyC1F+JXW3occb8xPwZvl3fTuVk2m3GANR5uk/erFfO6NI2F8BwA3ecCRfq
/MhxnU9tH0KEfQyJ93QG9CyT6sMS0ekhMN4VDsvCDJ7f0W0OerceNtGsXJZTFwPQMt8RrveRnOVT
/xrTNPqg9OOtzQ2UFnVevnkvWT8vfzHloHdVG+VDeOLpLiSCcWY8MKN94EEM+RTYi38KPduyDkE7
qaWVTBuNtFKBt8Scnihn0V/r5rxbaeEWHLotLQdEGq+VXaHcNScwUvVPB1ZbNwMQKG5IDDZ2ze8K
CB+1L5la0DJ5KREMTptn4W3gSTdzQq8JSgLRSL9pnvRPUCuTDXGz3P0n+daz1Q/VOtRAM1G29FOA
Qr+clSJMLVIAngLNFkhoeCYcEv9iBdMHzxYPb4NBsZ+TqOJmdvug1VvdW+LGALz7m3xZwqc0gG87
evLaAWS7Ihx7zhv+VHspDi0y+Q+o9Vj5cXo8AtNGUoOy1kCZDKBxzsQE8Lc07Rh8HtkTEBge42wl
JTNPnNKwQv5Qb6IKhPakT9byE/++QVISboNmTkZEsyGZfNRWhqDLJ/SRdG+hJAso8dzZff3ASSFI
n3V1V1Wz0jxxkRTqHQe27Kt4qiwomrbDMfQ9iFfSgQUK+ZPsP1MUTJ7KB/8hwVO5bvO5e6zPYb6E
zMiMoV0zISpnRerAIvsFtNdj03/RHjoFn8qCWzHKAN12U2AQa4pzHOdQIfl792K+yzsWiegrODTv
BrU7m3iT93Sbr7x1vane1KcsWvZ0hNGUHiEDElFHSMvUG0jUnWXz3LCt9ypemiiK4k1KKkHyQP4J
FkAPQMmDOxzTz+x9xNng3kTzYHI0/yJCBLtH8htvV6x+4S3rX/EuYsOKdGBIaOexME45MxLI/FDA
VFlTJj0lS7/elEe6nc5ZACa4G36nW/2Yvgbm1LHNk8vxa5284EGdKtW0w5u3y7RZxsvCOqJPcyYr
b4nBdsilaYECZRo9c46rkotLEi6l0V1HXe/M98QcinmA7WsN6QSDjvlEx83JzlpzEB7jI06ZDrQi
04xbB1LRD8SewxcbW44xYgNNlRqlsxHP6FaOJbeONaAIjV773rTJiOLxEditHbQdOvrgpV84nFE/
GPgClJY151YMP+QBT5N3P58VX/UWIjJThu0JVR2C/BeA3WRd2ZxbZvEBeHMx0xbpOlqA9NmZ2wwv
mMkpeAou8oGTg/vOnIk2TbrOsMCoSyKysqM+kMS+GP22IQr2OaASokNR00naWtsbAKg31NWpU6hg
NZHyLwCC0PHMjrR/3XeJBYsTVTDDWJJsQnMZvTgSebifb8J71r2L6aEhTu+VqrMLz3DBCcpfIlFA
SM3xjETwTiWI6KnOCGvhWF/h2+fsI06sT14Gu2rIMZ4LzQoo1C4+dc+mP2neiTgu1gDCqLJ/9tpE
O2FooTspETjzWNDyW+RnwnYBXD+RGsSt3S83Hgc/mQyjhUme9DMTNEU5vgApd3CXiGxN1s81Ebfb
9NKYE3cTndx9xhXK4qxUI9j5ohDwpH7Qn+EiyoHVnGOTsbYoliEAIhZf+4/JE19behTfwVWdKGbw
sbijuCO84fWBBspZXNykM16usIneqd1xUYi+SmeDgGTssp/cT1Zj8oNQVFV784xh9yP4XdgBLb1V
Nld/OVsTs6bDnY8z8iTdWU94GanrZdt2HZdTsIhz7zMO6GFxH7JJNWQeFetgzh7FeKnJHxj36/qV
0keVT0l/5tIwcx/UJ+EtXoi/xH4BzhA0sPAYsh4i/OSRVxdCN9RfBXB9LOGzaphCPmpXXjMD0fzL
2ZRnt9gEiHlX8laYGesYm5s3y+F+mCvg4m8W2ScdM5SH/RsJvQD2fI0PxEArMXO6hba0DsWhekbM
eTZhhOB/RPjJXEURuui3HiTlefCb1U+KZjoAn4+eAp87+WqyKUcEjk3os9nlq3N98JRt9Km9Mjqf
/IuzJB7emXX+zNoYewl/4Se9BUQX1vACETudGwpS+In6LmxFO8coP7dgocxY/fUNrZOZRzQBQp95
sCrXHhb4R+k4LjajSIw7nLGSHrPxEmvSYVhSz3P3/bP0+ppLtOVnlH1o2uI5Z2PM3yO07NNuoe4Z
OLwk7yBvvC/sr+YTCFD/d3BqfrEJCEdpkbwlpz5ekmupH5xltzKOrFFMCuOTrttW2fZrUEHGGylz
QGYGAnWm3VvlzmroIMSPKpzSpt6KE7HzhXKc6zra2+BL5YrByUiF0DvxdtirxCdWeXfSYbfYBXhg
Tuk+vSBHt4iimyIMINTOeXKPHvNp4pyjL8Zw88oRuodENRUP/gPLkcySg+VsQrurPJdn7a08szx6
T8RQTvzHfNGeubuqu2QrLYzNKjyIc+O1YLblCErTBYsni6X2xtn6uXlvbbox5+wZgRqprehI1w1H
6UX/yoUd3mW5zdBJ5rNyIdLyo9n3Yq0ZTR/FISeK153Cg2TJaE/ma99trFmzd3613TkoF0K81MRl
SroMu/60so09ae1c/UaHD5e4FhvjRHwbJ1AHwWuT/SYQQbYHdRFzAqjJ87DdJf9iutQ2/T57YBVE
c2ite75ssSyetHW35AmIW2Ve0hB8xmPsTYgmpiRB5l9KXYiNkubWfjw+4yX8SDiWefNuLn4SPRCW
cxbws8BCPgoXJplt7LJL+YqdQubiKR2EZ1+bulrVMJVqdWkggm6tCHg8rZn191+Bpm1woGbWrCT2
ZmYUTGnE+xia3sc47JS+JinQdN0kaNtzqOHhxv/++yEirDiscoaKFW5KqSGgq2Afx/PkgKrEMKUM
0asQKeXCqDR+t14K8lrUEv7SNeHyqtTO8gB3ic/ZC5UyCtG2fgzFIF9GhD7OvKzB6twzGdrxjwDZ
zbSms4HHe1CQwZVbVeo4LnXp//mjM4tdrWb6MtS9aN2RB6xWKgfKqIjytfVlfaWl1WwtIOnA6dOU
Iiz6hHmcCdxUvv/QB7LSBXdJc4EiJgJjkh0Ln+ODZ54RWRa2l3EwR/eIBZHCs4r3FCUHJdqeaEQt
OAnho0vFos1cE9GAhPW52Leq/CmH4MWTYORemweH37v2IbihZapnac6di3ynemrh7s7d/kvJnB2E
eZkjrFtjHnsNdLlkqoj4j3kRtSrb6JVjMt8GtsfuYJTEGAxYLajM0Dhzshe1PPcq6tXxr32zg1Ho
l59CEJwsUOpFVz5VwhCyRqrTtIsurZ5RQu3PfSYoy0qFftroC6k3HsPetTNB3itcPGH7PyWSejTI
nZsYMikBBIcSJaMQUuQcHJo787YyX7J60BahixrI6YbndpAfeB0cYMh6pU6UfZoCOCWjqWdQnn+Z
MuGaluPh6PPIgyy2ZdKVqxqXFetMFK2IfGPR6uxW7L19IWA6wYzRL528Xjai609HKBjMDGNnRla3
aRIOmaRCLxToYLSBBnVpWfIvcqcVsv0MZ+IjzoAG7+AfPQ+19lttCwWRCLMurKOFFnFcGJO8MLDv
g9zjNiyZ0//+r/91hdH5LxD1j6mfVOX//LcEAij7D11n9fk//62ppol4ydB0S8WdyYdeAV30LpKT
RjALu1XhDKQWmIKG/UImhqqMiXWJ82WhButMgStJGPXzzx//L99l/HRLUkRTp0OkXnFzjE7rKi01
Crhf7W+nU2di6VI6CKhiCKNAiXAgql0iXumfP1cCO/TPz5ZkxbBMjeaWKo9f7A9yjlgCdZU7qaDT
Qs5HgVOs0Je+0T72Ol74QURNHxc7bHg73ULPSTuZm22qrFSrXd/5KuNvvH4DkkzABkl3Ft/o6g1I
oSb2yEML2xHBIgS5ABZC+PLgYNvCgwf5j/7kCIRh+HZ0z5pnAiwGwvEWaeP2d4aDceO7yPC3FMVU
Ndm6/i6a70iykPr0ykEDszywwY9YgajPLh5eNEcw1TtvQrk1AGUsHgYWE1FX9as3EdKxG7JMIGI9
odxntPGzoWjoJDlp1QOszfHxG1L1nmUknsfJssSJmncc7ZED4DKJ1goxBEiMA2IFucCA2ecpafyf
nHCB7RbHVVG8mGhAsh5lahXzejNiT5BWUtZNSEvK575ZHX5+qbfeqawoBhZZc6ReXY3r3lVJOgjd
0jZjNkLy2KDk5O2dyfM9SK9HjiIzdzQR/pZhyH8P4g6nc19ZcmE3hXaCTXNoYmPTGhS/K2ZMRgnW
aJPDkDXgGCz+ojVXXaDt8H/AOWyjg+4xoqIye2xJoTAJA8YHbapfVjUyS7L3KC92Qw9AI9PzpVg6
j2Lt/U6LuFj8/LDkf+hZrEGKrGuyaJkSiM9xiPwxGS1NBRwuK1wHLI6mrpFCKwBxWNNq6WPe6VD4
sQ0seNVBexLHsrK5SIroxZVgunohhBG9+yL0/csMC4CBMBcUF1rB0LqPTgyv9+eve3PtUFQadyNz
TNa///kfX1cpLT01fL4uI2taS1BtMFxNhxE7JcXNc0hLffT0v3faJlCoXboI4KjJTCJTrO59l1uz
R2HhFlUU9QhDr4aAi7BEEsy+sEON7omRh/1spI30HjWhXM6XrsZ8qhpa7C5tjNaLP39+GDenr2Jp
sirCedMZiFfvDr/Jf8Zgh6BoVkgyRebGRyTaP5tgNieykk7KcebhywoBgowvp5GPgUldacTJdNjk
sLF3XwRA8aYR+0+rQPqqjJCCq7vLogx2T8QtmzBX8s5Pjed8wInYYKOkYBo065GyVI0Yqp9/2M2N
UbFM3WA3llXzn3UJDSoDSCzsMt1oNSV2XcEViGpt0YGaIf0lXA2StYoonAeQX37+9Fv7IiNsJJ6J
APeUqz1B7Ry1VmP2hH7k9AiUJtqRfd60wVJyjedASyiQtNWd33xr1VJFiEkqfB9Idlc4uZC48KaP
2sIeOt4lgpt33Uzff/5l9z7j6peBT5bxiTJgEfntBr1YqmZ8Z/G9OSaZDBKvj1FJJMDVmLQCWC1y
xaTIpYXS0gLoWUWsjgGmpcmBPG0KX6o/1/J6h1/mgKmJZjz64SjaRk6+8Ytm14j4Q01ZIhMvoktl
UDHweu/dz9xFNTJJiYTrYYH1z3BIqIyOwCjXeMp852MEjpkOKo2fH5w0TuW/V3tFFDVTAc8pWkj2
r/YUVctqRQAWZLuI0ycV2/hEJZRcRgQFkZxpZpTRM+5uWg7gblwhp2uScfTNoMj//FWsW98EkiuH
VU2WjOtFJ9cN0ewzJbfz5Lfg0mz3ZOrXRiXRx+0Ju6ycjQKwwlM2P3/uv6cTVJMmwjpDh61vfj+h
PxZey5WqoQijnFAXb2bIzMmShz1NswY/GovumD/58yeOI/7qmfP7TM3AOK8p6vXp2Cp9fyCqAHeY
CqE3QJnNUfY1K4KX/4fPUWVR4gWzmqvjL//jl5F7gLmsMFLbpHYzOOQuQeIGU33nrGkqt37PH59z
ddgSlEgne5PPAUlRCZY6Q/PNLV+fCB2yAClV6Ss+RX66IvCuY93O3tRgZeTBiZ9PraGpm4VgjZor
JZ4r6LEkxRMXASehyUBqNOGbxDqolKAI3fTtXAVwU7vUjMh/xH6fiWQpyMhbIIWj6IXuU1smogrH
PbqwlmXZ4ZofKCstL93F0CzS2IuJC6dDRwxWOrVcFQF8Ws29dPiFz1xYtVwo8Uy2yCPp5Wf1r8YU
kReEHpnOeYJrpwsvrTHjekqrbWQhW5H5JhkoJcA+Zpib2mqWrpAhSSd8jGvT9d7aWBcRrkLX0Tr1
AHX7twgTbxY6dLANzaSGOUjGotC0V4I/g+GRS3O+dKiwphYN8EbHbhOEiAfMznvxh+Hk+g8/jxTp
xsbEgdLQWAxElGHa9WkpigZB4ZqWkmcMEED22mMTJQellY9mYX1QjWgmYh8esPOcrTh4LC1PBdLU
YvXfpr627hP1iHn9VZPyueRlz4MQvUs6WZmyUpHxHsnLofco7OQ6HH/3pWh04hU9p55iSlx2BAcV
Jf5qIzxga6NLpXovaUPrVAAIqlgfUdseNVKvhqo+ypChywbgd5DQEImtfZF7cxUbYaXyfwgi4ji6
eua1eDmDQyyrW7wkB7lqjljm3OIz6JOVokifvSstHQG0t0qhQynkS51Iy6yj9ejz2B3SfFXfjyg1
zSFJI67AszAdv6estuGsNOqjp0uf3/+/Rt+WaXlAfTsrGwgVMnK+KrLWUMltjbZgXYiXMmhsp2NN
k9RXRU5W+CzWkZ/sBk9+dDX1wQ1hQ3jFszCkO9wuMHc879lrw7eCBNlt5cHkcVzhqUrKnVobn2SY
U803i3OKHfExbIi6SeAbD3X6xB2UMTWC7e+MkBsbhWxBS6X4pKHKNK4WEyeGWioXPepoMGSpW/Tr
CnLpVLeoQ8aFtoCi/ekjYEeSUSBnEXntYdnRBHWU1r7zXcbt/GoBVWRDBTdhwfKwrq8oVFmaps3i
1AYHgjydmGnBH41qhCGil6t1qSGvm/QrIWsvnVH9klLxWBYoazzPVOdpk9FNNAV31VbdnU1M+vfW
oXBDE3VdlkyomNdre+H2jeDVOonGWAaod2UmUlkaL4jL3Y3TFW9OPEAnNOTILg04W57QrmpyVu5s
aiMc+foRwbdlPzNNcgA5sfy99ld9SIRGX4OXNZ8hAsRL/H+xMP/mhmDqmHRB12+SCHGiQuLvSNOo
Rs+52ljIiiN46KL+S4s3EXYCyvLdI7y/YZc6AvInjCWyGk5lC+WsU1SzQRcelSbit/iVDHEOtpZK
1IpT6xMsG9GdzfPWSsX9iPxXUaO2IctX57AyrLIoxFMFobXeV7JF6724wKCaNFFxytvkFNU90h9l
ABaTXn4eef+eoNVxN5UMkNCGpWlX58ywyXA3SQF2FJN2E36lWdf3J6p1C1/Pt60cPw0C4qGfP/TG
mOLUDu7aMDgYKaJ+9YuzMk1rt6kjOw2RfKIlzMLyMug10I/gQXPQSSd45LpLHBgHVNSfP3/89xHw
79mmigo/W5ZUSde164OZ60dZokY5qXdapdJbbBgduoz0jkzfQX0IIv3QYA6gva3RkxZAW7RUJ/JG
nXSieS5q5VSP/5ig94e+xMufdSYVk/TS909KvQPjtw5SLPpGce9t/btM8MW5dHBo1zS+/rik/XH+
yTXq1nod88Ux3XsKbuDB/Aww4YOgvHM7uDUwFIp+Oo+Jk5B29VEeUmHHrKzQDkO4BgYOD9dYxlq9
M9B5YxnjRllZ559fzL8HZn4exHQFyPm42Fwfu9QMsKZgEpLCehda2SXtpRNIhpmYSc/fjzx04rkq
G3fG47/HV1XkSq6I42GdD76aBFpJEaNyjNAW6nrdRw1BduGDr4vbn3+edOuZaiLlLoX8Fh7r1RLG
savzff7btptoB73hDk8g91hwY6tM33JB2YaqvAhEbWHCFlBLVtlCwWlV9ysfUSCQKmItFEKrBOfe
yLqxCPEMJJHzuymLOjfCv4dWJ8gdYX7Yfgt8QIPvHRWtYw1wtpVfbermTSKQcKIHMKKke0NNG3fa
6/k4Ln2GBiSMnebqs9lACKDxqtC2NOASKkY/KiCwFkQjZV1P21UF022CQRNcAySShAxmfgGq4ph8
xTHirW2cgZAof/cNvDUljIAmk1qR8B53cQixhp2AiHmmPQUzSS5mOOMQhWR1snDK5ClSMZF3I0Hm
GzpWjfmbLm4SfGLR6Gg7fbMMhNycay3wou9/HSCeBTsJ6BMmckqt4ODa9r0qtfV3KsuQiqMpnpxp
U8mnsI9Bcvgf1PVQvnXA/YS0sQFxWVNZyi8AnhfZeA24M+DGSfrPgzWtsTQjmZZ6PeCGAIarp7LQ
9a3w7gTo5TxtrvfruECNlgNEcbR6nSaQSDBNfeLOmStZ+fjzl7g5uYgcoH1hyfD/rxaSWM05PLhp
ZOPpRFLFzxZD6WQa1Z1L2416IyPY0rn3sqjr1Pr+HsG43ZQky5PIbhWaTmgTzRpkB+t0mTdrjlAn
mAfowcFlVIpGWpu8LZxm25rDvS/y70llrNBLtIlMip88/b+/yBCI2IhBs9pSCfei5o9ZVyxL9xLG
/as2Wjm/821ybT8a4WPz4//+gfMUVDZ01RTF64oc00BvQo/VrA+dz/F5F+jL4sK5s1jL/16SKYKx
MtJnoHwvX8/argwTaUhZMfSQFoMF538SZRHqLOMQ9kSX6KxZgVLZfqNbk7ZilAMkJ/K0X8hEGXGW
RmkOkXOwOPKO7Ttftc4xzBzZIWygQx5YSgic7i/Dt1YbYihUibbDjbKMqRcmCL8mRNlZrwVyvYUs
u/Aop0TOb3vx7qp/8znJCqw7sBfmP52biIdk6FS/7L57EKQaJHKYXWrKpiAhTZQ1kf9RRx8q4JdW
AFfVciLV87WfIID5eWAY4wy4Xg54UTR5VUkhnORqn7NqGcCTm4c2JmNcOoD+TcAPECgJrwp9tF+Y
pNKqfPQ4TXAkOFhmuRTNN8NUTzHamvSrc7Gu+HFjlxyXAjZIUNNkNA780VgkFrWdttMsZ9dX8sns
KGZkDAZRyS5qFb5YSnWMs/RideI2A1RPFhhepuKtMLV57pI8hY3yQqmaEqR1GqT8SYHWRPjVCB7+
8lOa7Z4ZK/NU1rd4jJ8aBQRMZhQbr1bAWxD4Q3CkYxgAT/Vz4nPNZdiLKE47EaylvPUYDhMyTGHt
vH//taHHhNTylLOcioqXfgTivV1VvfnuDSqsrH94+66P9oVTjiWFmJ0tL9YJsCUzbNYtTc7ZOCGK
tkUf5PW2JpEC3pEUxpMOLOkUFMklcItftVeuBlE9CT6nzKplwc6L/AiL43FQi5ZjqTUNC+9X8CFZ
IEdqD1GC3j/i8LJTWGThyJkyIh1ltKB/NgwuM9PKaaOgexzXYsXgH4kQ8MFLZbh1GpwEqftUlfSz
DOHONnDrgCGJKtdIDN7WeI37e1WMjLoLfAAitlBJE6lLntzOWZP6J7n5c1r0FzFDq+NEByvt79xx
5BtbkMRiOB6aadYq1+d9WWJWq9i37cGRPsG1vQL7fzEkb55byTHI3mtJsRW7/9JHY5mGcMd7FVNj
mzrKxWyqY5ID1DMzun7ZWKlalh0CCtlJFtR7sFRZ1dErotXPc/XW6kpNS9I573Me++fa3UBb7Qo3
Te02QNFmJKu8pr4Tt8ciTFZDFq7F1lgoHg4tVJp9wpdDRzJpxfoYVagjDA/rjPdAqOevoFNfY1P8
HGDBBeazFPeXsBTv3Kluvl5Joi1JL4Y73fXuqwpW4BdmmdrY6fa53haIhl7cKtuIon9wOWwlUTfv
A3fZm9rdXKEbB2s+e6w8y5JmsVb/PbZY8tqqVHPGFuEpU/LgGWDqllmz1NKZJgRHnPVrbxA/s0j8
pE69gNi2TFpnr8n1EWv+JKxMZMzApxUx2f38Jm9ddvlyXGcUzmDc3K5W3Zj8NYDzvMmhSl/BjS36
QXsNNJZL1zMm3E+3YkJtydW0ve5aa7VzX+58gxv3Kt6MaCmmzgXLvD4GZobqV3FCdSnvm+P4flrd
st0SiHn1qlrNkXDrlzTWt11o7onutdB5pIHySlLhZ2W4B4IoXxMg+wKRtXiK78zOG9uxpKCqsRSV
Pemf7nwD35IMyDxBCV1zr06/NC0/RSUDyHfzg1kn95rBtwaLQsyWrEmyzHXvarAwMpxULofEpjqw
KAiIK+CZTCCvzjLdOwZez9/s7kzn8R1f7bz060VNUehAq7I1rlB/XNyzoe0K0aF4hWP5PKBj7PCG
G9XOTZN7hW/j1tv+87OuxpslBGGgqmOhzIKPVfoOBlMJUhc3HMm/5F0KgM1E1qgqS0/M90OWGphw
zI3ZW0xafYZl/TQSfWPVWLj084qsX4mpegZUH9PJJ50E3FI0LLMxNrc1xFUpZCcssR4IfaWiWAtF
YmNssro4fZOPkWjGtB9h82VfaiLZxC/bgdaAXQmGVelJqzwx5knaPPT+pysbc6tMUNIZaxMPNiUX
mfTAKu2XYm5tsqLZWzHQF6FfFkNJ/nN+CgH41AJWUwygUbOLm36l1LjU8vp3EFSnpuRbusm+SyCY
xM5w1CI6JbJFpFGKSXvqGyBsIrJ9sw9z5Y3Bs6lqwXxxxFeibN7CUifEsJ4IvdJPAWlb3awRCclR
INIscvxo34RLi5+yUFFJ4sZT1zqaICNw80XcoZQW40uGNIvKYkkOVrUZ3D6ChZqwj+g5ST4pIxC8
wFJViPc0LddfM4NxgtJqWQZui3CzamHTAYpq+4CAiDp8qmMOiYqlAgaJxIj/xEjdR5YIK0Hbe53h
LSELIRmngj0hhOGVnM2OGAdlmRALZArZAYweHh1G/WAmB1DnMyXjPGaI3apM2Ao1qHEhfuGG7CAr
/LKwBxl+eTIdc0zG/Gr89OAWyUEoK7QUDponFUt7+qs0pbMc4VtMwvQl6FawDCeGDu6WxsHZAI7k
ZJi8gRRbnu1p/LdCZycSalUDDlA8bVEJq3FIdHp+sHpjY+o9JlK+5LgOAElfom9dKiHcQ8fbtn79
mhpuN0vqfvnzcnlz/kiGIbE4KMhWri6sel7mVa+zIMmlMyt0VmRyMfuMxAtUQmqvz+vB2vAT76yD
tw4p1D+4vSKmQKt09bGa18NQcQldrmj/SKK1T8KYen5yZyW6uR1pnDAVOra0Ea2rz1ERBwGvtxK7
7S27bms8UZDgY9y6VFNS5HSTzPcOViHvfGJxcun+SeHWis+maug8Y6qw1xdHK4vzOGs1Ogp4OKIc
xWmN/r0V9C1/e49QgEufOXHc4YnFf+4RrT0DibgVCwDJJsVHcmm3VVU8hjKRWqa+cWKZDpYGLNkh
iKaFnDmJpYQpWDq2GyWfqVs91Z67hiu+sfoGmAJpU41W4FBIqOa7BIW4GIjjtp71qX5SajBwIctl
3Y89wkiYygW0Uq8fnU5if1GSwSauGdG3MZUITI49ESH/p1yGCHMaDPjkehFS7j/l2aEwUzTsKqYB
sRou49tMIYPh/+rCmRnoL1ylwpiM5qwHnxUcCnhLkHs5ibw7hML+p2PnsW4ocPRmkutTqGmCnckh
layCAJwCVagyNqqZHDSklRdgHCUQwhHxxkR+kEKAQL2Ksi+MVIBJRdjcXQOWH2FE66pEGlTqKetI
MO3R/BtZ5YJ3sHBoS3Ao6D0ajb4uRUyUUeFO6g6PbRO8DGEGfSMeReJ4Pn2HDxixgj/PwVv7pa5w
RbfQuzFUxzn6x37pi6UWJ2GTQD+kxyQ/x3q06VtxGUrE1fx/fdT1Fa3J4A2nIB9tz4CkmMAXTqix
g0mctpVw52fdPCXr3KvQpSBH4zr39+8SczlLc7Xgd4V26ZGm5yZzr0sX47k9kPo3icT0ASc7uOE7
P/PWqYcqDSUpjlrcw65OPXqBrCCJWF462r4Q0OMYy0tV7Q3P2kgZ75f//fODvf2JGpX8Mdj0n2oD
cGrULXAM7SIoMIAVJ6gyF8npz2lUfFXsIVCd5j9/5PfScX3OGvWx1DpRKxvX4p+hzKD6k6BgB13k
TVVCDhs0jpgtLYJGxWIyVPqxhM1EFlwbHU3zRBA2gpieM0LRjq2+FI95dRDYqErMrvhM44oTqT8s
rR5pgyakUCdIHjFibRMieqPQ5WCKG1Z6ZujTgYhm18mqqWEy31pcaWQNUNveNHB0Z8yVje/Dl6J5
W5JKfCwijHEVTLjYUuw0lp87K39MhKSfOFRiETTPvMqDJmwJ4UwmP4HabIvreHSf5yXQJASAhISl
U26fyRSO/1tgQp3QgOP9/FRvjlrGrEIriNY0GtS/R23bOWSleVZst3n2FfUEHFNJcYYV+Lq9rM6r
ehbgdxzuFTJvDSB4QBQyKeiq/9wMykbovUzWYxtC9Vcw8Pqsobz0UXWJRw1GV2QHuD+nn3/srd2f
zhOKd3H84/t0/cfKI1pFiCAZ8mHIFpKCq5la6LTGrb9ItXVgSg9Rmp/G88nPn3trxfvjc6/vz8Gg
Rk2qiTHG5m5pElUPZ6jct7J0LtLmP9nOf0U7/+lmsG5UqEkh1hGJcS1lVbgqlVetSaAHoUy2kgRP
Xde0Mx/Zuks1Vi6iihiX7LdGmBvdp2HZix5edhNmBnVDiRftOKUx0UpbcT+jFPqRrncPgascYFV2
sQPgVIkQ+QnSp6vjxSpVYHmO9hagkZzLMrK8jti9EsagFwDO0YbnqgZpMoRH1kbYvZCnFl6y4kyL
LRq3SYlbm+S287e5RDcDkdgnbHfWPkxxI+UC9w0J/PWEmxcF45SzvpCciNkosYRQd3akpdtoZNxV
JWl6BEMipZonWvvWDGpLCBzXHqnSlsi99o7uQnJugV+SacIWXMGYCKeuDEM4VLqDGnnr8dycF8rZ
5ETclYwNIhXmrtedVXcgBqs6BWm9J+4hmxuhsOlCbd6Cn/UF77cwFP1c86o1GbPVXis80qIwv5LQ
e2eLuTVprDGAmsYDs/Va1BlFWYnuMqOunnG7SpVzA46iEtWzlmkbGr7nioiyOyu9fGvwWmgycEMY
tIqvxxP3S5fcQhYIPTL2MsB7ZLeOPJPKaQ4J1x/ToaSxBVf6lq07AZGGsbPv/CCw3SA+FjVtzUym
7RuT2iEHvxMne0VvT7hVM4xoiXADixdeQg1QHWzWPGqwAEsaNIif5+ANp4CKxwKdh8xyQ63yal64
Qh+hqYxgHjnxAv0UDneRindXSHs15leRv0U4O6Y+oYe/HgoeYXuWhTC7T6mQuxgRBataNjWrcJUc
SdVDv4XVaUlqAU5c+O1EekQvjbJwdAV4fAbxshIIoIjEMRpaJPfVbzz75x/1XV+62hM57WvSeJgy
Kf+MI+aPFc3SezOuZCWyOyLuc4rqoNTMU5XqzbSQu4VkOdksjUGHx7J08uArcIdPsPe6ZINUSbj0
Q64BUCtNz7yzDt0SYiDapnU0nhKMfwqzbqcNmdOw2Gamt6396CJE+cFLMUZrKkbkioyTAo53qXUn
4I8PXlftNFpfk8bh5lmVxku7iL3kqwp5UVDqkbnFXz1pBUbLf6JOzA2hNah9VOH3nWcq3lhB0UYg
FUDgRmPnuqspBo6rUzaK0WcXBCmF+P3qnmXDEdckP6MR4el2Q+qvWm9ttaAH0iAcdpYIu6H1PsU+
lx9ooNHdjiAGKc6Yz1nnqN6k/uIO/5uxM2tuHDnT9V850ffwwb5EHM8FCS6iKInaS7xBlFQSdiT2
BPDrz5Os9nS77HFPhLssiSDWROa3vAuvy1y84w9ZbWTV36GOiu4JzopBTY2jcnlbnHTUwgxdVXw7
edlmVMcdP31gskKgshLevsgDG7fdilzKtw7CxCHHSqgLq84XuinJAQE1RPoKChTjqHRNo094ig+v
XWMlYA0DbaM3NchTzXrwnfS1Aoa0sgbbWMmaWMnX/GMefHiSKdjNhh+xo4eRQzRTjXuAbGHjnlEs
/Yyj+DDFaD/FmRPGlrhX68noPWODeVZBYV9Yr13bPhnD8MOk1zfy+5iaBt1/dmzp/VNCzC/leBXU
PQ3y5BrV+jGMU/l1E+nWbcBqENtZvqNaCCW9bbBMCbx77JBJH1EEZIod0fyq+/1SKN3RWT9XYv74
i7Hw74YCgDRLB7RCUvtrV22mmVB0vVXup0wUyEJaK+R9H8q4m3bkc9yfNLgfbQ0TTzV/wbPJS+Mv
kCX/JmiBIOiDM3fUiv5rgRe766YpVYAWCB6fLOoX10NieAwa7g1w0n0wN5sFHukqRWv5r97ifzP7
Uyqhp0MZlwjx1+p7RY99kGVa7fMBE8m6yva2QMPMQ+g+tBroVQIy0tF3Hh3egW0ZJYiHdvuoFvg+
J72/M6vsNhoa88qalQXgGCBCiC+X7lyNwxTdoJYZYpj0lPoYhxJb7IhqiAnb9ucq9n//KSzqLqTP
D1FjvBon/S+//teTKPnf/1Pf+e9t/vkb/3WDc5voxFf/H7fafYrb7+Vn9+tG/7Rnjv772YXf++//
9MumAlcz3w+f7fzw2Q1F/w+yqtryf/vh//m87OVprj///tv3HzwC1IihPX/0v/3+kSK3QrvzKdH8
Nx1WHeH3j9Ul/P23m+/tXHyv6Aj93N+fvvT5vev//pvmOX9DPFuBRHUqzxTXGSLy8+dHwd8I4OHJ
AFhT6A/KXpVo++Tvv1nB3yhDsSyRkloufDZerE4Ml4+8vxGCU6FyoRR4uqdbv/3j+k8/l7afDy7+
FL///udw1/i14BQoFITi/tEDoaDw6+tR6UPWlkm+7OtlwCZ+XFgc7I5eBhpLs1bCpaaAlBOlrpsm
cOgYY41V5J6/8ht0k2b3RwDC3laWnhZmDX+6lf/u5H6dPjg5z/IwGzS5zH+FBwCsTiB1I8WndcNB
YYSxeEK3wenlHW108AFl+zLb1IfLcWeUHmhD1+r+KoD7tfjISfikdnBrHVa0fwngeiBwY+Mk037u
G8yzmCmpSUkoMjU3xYso5BerMrZuIRp/vmOvjDXsSGCkveo5p1igoU7R/FF4CIZlvY3vRVqua704
4/tua3hNBR3nrCX+X2Fn1QRH+PLn8EZlh8w60H18k5H2az1zGGY/HWevx1rAQ4BteB29ot4wWe2L
CG+3bMKT1S/Tay/J9BCimhOivje6y1uqc5W9VpwIFsb15V4vOWqvetaCOMBVl+PBF4TWYMG2HQ39
aTKT9pAGLvaq0Rs3yYJb0F97FYfBU/q+DzDUqHH2XE3Mu7E+IPcxmDhbN366TymSrZa94bXKVXww
NwSWM5btGVFuwbTo1w8mMK51ZBv48C1KYjeTm9lDHTmIC6X73WA8v/ar/GZCzTnSSwklREMQFG+H
zjczRJ0i1kanurKH+jGOtZM2xcgVCrYpSpcnUyE5kWNm7KXmPm+5+CLyfSKQ+uyhc9NPThN6Y7lD
Jxze1OLkoQOL20XCPLQcdSfV1i35lpudEKim7rcMKYKTMXlMjVByZ8MrQkT7uvasjYGsLUK9aIZZ
xbe48lI0FRsEtSMbMREz/gpikV1J/LhWg+8kmGsO51ja34RPE6RRAzxSflgwCnTk3qxxHdCml6ng
3uXXoGk+Ct3OQyvz83DW4gBY2x1fh3tmO2i/m41EmG0mAEurtWuRVqbZi42PbYgdO5JkSF3Zwjp6
mZmvuqU+NdSHELsrUGnK3F0VYBQTBcRb3dlQToX+nW1rq6bp5l0va3SJkNxzapQR8z4uV11tfroe
Iq+9hmAFfDvEGwAvXd5SbdS/aMetOp+D8DrEvqOUzmmWefK1c7OzUyW3tXLiCfJzS3BnNZa3jsrg
iRSUFlbirGnedqsWPaA51vczO1nNbXwtEXpIFfdosrLXycnPl09Kg8c0YpI4OfYjzJSOoBJ5qYV8
vMsXJDFRzxiTkV6zqyEIJLtnW0eRdM7sFy3ON40bFbiLU5K2K9A4WOz1DffOq3mtmyX58ur4SNH5
GRroytUcdFoHgSSuj92XaNNt7gdoQplUiVH0kxqNQ4/JoyX7xYy6uY0MBmIlCYEMbCx7m7ZXUel0
fJApk8JgWq798HIFcYr2oKjmR1uCqowDRmrWIjSlj4B31HNfRvtLusB0W3m0Mvkkl7JYa0ZDUZtH
J3IqcR0ZZ8201Gpd/iCB90RTCKsWxXxJmT9CPbKyUJ30rfrU0cLbUIcKAyykx5Q9zD5O2XbebAZs
97CZ8mJsfBC49WLMNfNWFKEjl7dsVAp/utL4S8a7JUUHr5vYPiYTWBq0pHFHjBr6W4E2341L8ULP
nxadtN4BdkM7nud8G5fiuUX8iZnjE5WSGsshDWVUKV+qGahOrTkGumoIDeuIk2SRAlBajN40AKgP
xukZnj75dcEXy2rGYqeHAdwFPFK/Kbhf3Dmhky50dEi2OoIq616KI2i+bpWODCUes5fEsJjUQtPQ
G8Fu3ryLtReQfx+DQycCqOuxbUZqjMba6xHbCIaXwWBm8zO4UJdnUw+MDxEU53nRSdL9HRZJaLQr
msXAS4IrSoATNwdIXHI6ozZudMN+b0uWCLwWce/l3RlmlH6zidc5uxsBc6wz5NJXds6rfXkiUIh0
cn/MBift05mSh3ZijpjR6/NtznoqsnKd7gH+UriPuboKPHBlIsI4Fewd3tGuRPMtqXhGggKDqC/D
lC4TuG84UQLxQK8NJ/G8kJ3Zs2JY52fDajD2VQciSuGNng7OYJnI5LfprtDTl85v7iy0bRBw47Gz
NpibWMYPi4mHVrXwaowdlmTB94wcUDTxt8sQWSSzWaHHX51AhKdIdOBz8dY3RpTo0gcyL3+F+/w5
KFr0Ao38y9RZgOqOxWPIoIAbJtYqo1HcOQ5NlxFdvC5GAGlSD9By6eK1YS6CO5yjSfNonSN4H8KT
kaFWzmFvmB8xhLkV+G5F7qtPVoQ0FFwIwTVwnQDU+bAfkEayX7tCCUFM0dVlYEYzizfGLl+Y8+ih
htDrbFHJE0v33qcRBTlA1QgVPV5GkRUwrVAT+24l6AK3/saLWCV0k8fZqAHeQcOnOl8eZxP38aFR
ZrDQVP1hYcC2jO0Wq8u15oqzWWCZOsX5th3dN1UbCkwmlVJN0aJdwrKkPKgjuFg1KMFfPqvL+pDH
zUdFPwfAE+LUaOigmNRs/JKpeKGxd+Eqar3a0Qj9t0pfXHVkTJUhPOd3pVWda5ZVygwY1GOGPiLI
gNAksCJRW7jpBUzJMFR9JnkePPhVKNHLsopj1p2syUIkbO4Mu6rXVLh+0K1mENfNc8e9jXxcbb0B
D5rG4dfejEGZDWcXH5bWVq5JU6evU7TtLiu2AVcgHILkM0u6LR0xGRaQ+dZOaSFf7jyPXH04+uX5
EgdouG3DT2GZ5JmsEGBnvq9uZ9TS15FH9mtNr33DopLldCPnLv/K6+Gttr1T6WhrR8DDwbiTHhSC
oFn+VU1P1BKa9dREZ21icM1erULn4yhw7GapZRl0dyUYvtVQM5GZS3lVITqWELWE6p5Zevx9TBGO
UaGHhudOo83rQmMVWnQCaaCvH4gspcGw/v214J6m2Ct5zDaruuPm/gxBDGwKx6ZUsuwUCTuGRY9h
7Fy7AQnmXW3hzGRa2yThNY9l8zj2y0vgUoi2V4gZ3Vp5tUlBz61sqKJrb0LgjKR4b7tJ2HXg7XFa
oNsaaRt6UoDh85vWup0b7QdJCfWwgldliPp8V/jmdW0HSsJpeo0LDE5qNa1CxumIfbg7rajP8K6Z
RGETrc1btwOMZ2GRc7kX3aDnYV1isCqgUWDYIldxSXxlOZxCNh2AbIzK7J1vymhFsUTZ3vIuazE7
s735R+wDGXJtJlIKxlgrQZHDBkf7DGwQ1fkwYcndUN+IVKi71pcYlqoB3C62tRchiy/PZ2l1AsYP
nuFoyQZf5Btbpw6SsGUJnivzGyoA0PvR6AXv1SXYphApz7tFxfGTjX9pXzxdDLEtbHBZNuK9IqV0
JrOyRk0EiUacf2Z7j6UEYVHCBDrOKcXPHEiBi7Khie/NqurKj24YHsyGGlRDVTi0PO5r5rwq8O9o
LRAL3zo130JEuU59LKvtCXjHIF+oLNAlH7+iglcHtBhK9OiH8QoW68Ts73oCPfw9ki9fHb8cc/pT
QOt0KTeFW56GtjhnWXWqNWxTUgCCkQK4XdZRcerjRN970NZtNz8XyomuEqxDWtsfyizRkDPSzU05
2Nczpgq6Penb2GCsdhZmC9Bkz0YuzpfhF4yo6Xe4lQv8hpbme7mghDz5N8BqGEYqnhNTebqEQan5
VkhkHC+TcWZgj6tikMsknnUsrkam30cWmppDbhD35C3lNKDZPMph6J6DFvuEirbryqr8p7pMT1PV
nbOarMakvDbdTsmzVRthvBBmBDGrc6krkagu/7jEvp4LqzHSWMMt7bocicFrhZ1kPkDOMC2+QOLy
dhNwF13+FpDerIyRENLVo0M6pHgQ5uckapkv3RJTAhsBe7Qi7YMxtyd/ibZimFn/fDLtLOuocOZw
7FSIuqjpf8lhPzVuhbaoijZ82nie8RaNTLBtO+6TzjnnJQspOJvHIsjvK2xaCAGKs9fZKDO2azj0
5O7GWpf+05AGT1NlMUf27nU/O+fL6rhoJK6mO9yWMj00hOAkFGkfZs4J2/dz2hHVCG/5QYASeiqK
L8roidonwSDXPsnkGMTjaVRxQ1AiUh2jpOSL7IsnRBrCuufYebKauSCoVGyTiyOVD4KA5th2Luxg
gv84db6b1eeQMkkswoWWirjzrtbyz8vY91yZ7tIoDXBBYYsiRTDSw5B5IIqphu6xRFHIq9T6gq9l
UqXfVLwAdfip8Em6x5R42HJzxGu5N75cblLIWytnGt9Ff84bFszLY16S+3ygRBxk8QIVPznFhr8H
XXKUCXNPM1Rns+Nc8XDapeDtdjRnYCF1H/QilI0Jk3X2pVIkGjBqQnuUC7PdZRyrdbix7b0+c1rl
QNiel6dR+kdp3M9w3AgOCZFmc/gk1DzTZxm2HU2P0im+egtQ2TjOm7lVea5MKFDHKMuR8h1SbXqQ
6BSBejrWepne1HV+rdU8CBtr8cZdtL2mNW9W6jz3uv89CYJbrxCnwuX9Ega98cItflSON+4oyObb
u1xnimnGp3RxayYlOSItrqnkD2woi43AYi2S60WGpoM39ULt0fQwsw0i2GVBHl6CSlUDMDrSdeEA
nLCRVr8knSLeuhRcCfMICI06xUIq+uaJ+ThYNX5QGqEF4KRnlwVyFXjaRP7FIrnQHRWlQD7dttai
MeddnRrHoQ5Q4o8g+zWGFuyT2LqriuBrjDw0gmQRZrmTb4N3UzT9Lhp5a4Y42k6jDp5zqI4s1sfY
JxLrluLKVHjBoF142R0XbVEMO7kzYOtbHpIa5543XjVjhmqlixQ+faFHXkZxcIK0PvRejY38VIgo
FNRvV3pVohk7LZ4IMx+R1QDmJ/LHWXuQp6pIhL4ZS9/YBjDy3LQWhz/+qQk8D3oF+WwlTfy761ik
IVMDf8SQxy49Z48OHx4LzfhsqUNfTiIyCVb2tKTE4fLHIYK+IDwj3Zi0+g/FmN5RTHa3+jyMh5FA
7OA5uDXEljeE+TIjLT9oTXW4/KMbJjasfrL/408/NwF/HeTAV/3fN9S6hC/qZkoGHKE420x/3s3l
239s/MfOsI6ssN7gn8vfLr9efvrjb8Flz3/88Y9t/se//bLXtEQwdqRS8/vllZeLHJ0MAbg/jnM5
vc5D8rvvsfa+fHD5B6/lQ5LNgqqh1nZgUDhbGs52+eebEvwQQTpdXWygDB1ckIUXFhKxpQ0zowXq
tm7HmAcyyqhD2dmqYDfye+y590PtN9vIKCuUIDtzJ4tp1/TVcNCT89DjLcS9lIdoQKd+6qIJY7LC
PQzIc9KE93v3wHk7h8sfL//g1Z2EVowOuhNbCCBTSCKLy4HZdZN3iIvMP1x+Yjr1DqnyOp96A+JM
d+rryN4KTB8PWlubB4xqzUM0j/f4myPD4pJh0gL5yFl/64iE4ypW9vbTQPbllRvXKNH3KDBJlXq2
473lAnVSkVKTOESgeiAChC4S+lZulecIV9YACwP7udDc4Mcwb7LZOqAfgWEBcI11jL6yYSKx4bil
u8Fs9WYUpPJXgYO9hK9H+a4xQQZF8I1MlBS2ygStT26dDs2+BNtP1mhc/Abf4qVPCSA6ss4Rzbp8
vK9HYNpGV91qftGtqza4jXQ0jNPnWI8PsgCqRhcRiK30y7AzlmiPHsQWf6Sb3JXHtEvBUHruRxfl
p9qy3RXwkAFp+oWUpqDciSPrenAWf7VE8d0EY8Ma4tOiAcXUBPYJg/k4+Hl+LYs0ZqHzqy3KiJ/m
bH/4FW5uWoOBxijLH3i7gw1s+o8GSOk0TpupKbC/duqdSPuTkw23XW0QBZfTEWQ56YrLxNs4ElEa
27+iTXBT9TIcOyRcK0tOoRx+FMY8PnRdZ20sG7GGuvQ2YAoAqjMg/MLbi8goriZHAqLGvaUtLHE3
lZi1MYA8ambevsRPetXX8BRL1W53Ubemh5ZT20E12myTh6l0XYKW3L7WndZHowoce2wP2Nh1YLOk
/+io/nIAd9NMaJ5X8KfoE+CCgXjdegH6vQZLSc23nG/HUjP2XjbTjERSq0HYbW33gGUw52sahCjs
brwOgl6scdqbr8DEhV0NNJTqLW4k49nA85YKzBjK4NFMKUPDFLs25WhQt5XHurd8MAM+CuNVs68t
MPylS5JZR/0PzoB8xYiCXW7VAKtxABlhvjYpdhKUNHzw6ztbTyDVw0qOcdvjNLJNmSLOFqfAVgJT
3OaLd8SnCPAFET7wZupx+jpDDH7Ue+cqwOfNGpH7Hbr6g9RwH9fm2WZp3OVEYvSH9c0Q5TVpDDXE
rOVQ2MVSTk224CKuE933b0dq1wwgIKqtDiW6SbcmIuWOu4SeFPbW6XqIoI5x9p0ixr/evtNltK06
Df30zsDmwZIvbp+cKCM8u5G/GywmCwz4TsINbkrDe4oiSiKtDyfLSO86Tc5PWqe/k7hSUnGz60ET
r0YyAKjzhlPdoTyO1t66sGuMSNLRv6qCBl2ebA+rDuelGRIqJdRbr8dpJ5dw4/pW0sWershU3ikN
vSdLdjMa1rVWQO5Oq1v31k6yAfIIfRJDpizGtCq76KgVyLi40CurCWf6Mv9uDPDTuy5m2EYUbYzb
agKf27uUq2JXoieuA/MjLt+3jfc6T15xZ2L4q6pzlbvgzCyazzIoEXQmMlrM+ZhXVBFKXDQiRZbM
lqkNl8g9tVbd7hvIkbOZPPV1eRNkmFHNg6o9BsadHMebOZPDAfYDBrZ5u6bwzYtaRCsn86/8Lt4s
UY0xqlzSzVBjfzTiPElt4SpxOpznIMpWBW6gppyvsklLr/oyP8k+r5k7jWEjUP+5vrdG23nUUrKz
zB23UYI4Jn6kRDDotPSz++LYDk6b2EKQvYhu3GgDuoamfJnn4EQkFwYjFppg0+ZV5e+WtPseLTdO
mT0hmLNjqntKpVyDH1mnAoYBzb01giOv/Ui9t3H2vWsdAmwOSnNCTFELVg4BSS5iOPtW81ij8l3T
CormPWDULc1TOhzkiEpNK1FW1vWInJcbLqZ30iNSnJxFzHem+6JLPix8UdJI3M6gZv1hXulE8c1U
ApcvwtzAkB5zPolUnm4PH1kyUZtohLnuywDfMefdVrUMjQojpXU6JVrY42dZR7dLZ97Uon7qXeOM
eOMdvS0X26qraCzfgfHscZR90ow42x5HX0uOvbA2GhwFGSOqPpbHvhaslig1FJsJ/mZat3dIGN4k
Tf40a0wbgRA32Rjao/memITBZtPuK914kbF577nNNu559FAQKGs5zco2CMvBKN9OXXOdZzF9gAGB
aQSwuedlC9FvMb8ZU30yivhopvLOdKkfOB6F9kWYB2H3YVpgI6QXxzYmVsM9F6ezOIMmvhgVXk4J
ZSo7W8Ku8B4scq7VyHtZLNgRJRN65O2LplvXJfWIyrZf1KNRu0J7eN8o7RUqY2Z7k/nfbARqydjB
ZbXjW+S7H1PjPaHIEIBTmSbvueBxDFP9NvMOSWD7voEycPLuQOzBLDqMCoeOVwKerPCu4sU91Fp5
CIwhNPLCpOYib6jBr2yoYj4l8GHqr7TpPM0o1FuUTgu/2aCjFkLa+0495WF+mGMc4WMdvyoqnnaE
+H4BED9ZggetpEPBtNTviqIhVb1etGoJJTceMckXN/XuO7/8Xi3xoRcnn6JO0bVAkJuzlkHutRLt
e8dM1mdUlhCDxOfCAF1C5/7G0uDG3PSTeZQazlVtBijTaPKHyZk/qYm9EqqETV1/tOm1nzEMK5ar
NfWDK1D/SI+X11MJeAXAux5018vSRFvXyEcyW/9+psDhSSchw5ZYrSLIXeVZsy4M72TPFfZtpJIU
RctjhPod1RHn2qW8ZgTtQeNllvZ1n/mQu4pb4uo4nN1uCRFPPqMG91lPaKr3HY7oRuyGurFpSs25
xpBxn9UVs0HVqy5THfb+9N7lzbvbsepXNoNQz2mxOhSV6yMSvRuDKrcPeiiBsjthxpyMAPTA7q07
B7vZqKpJo5z4TWqMNSW8HiWEBziEbqQGZ6L0nSXUhx6JWi/psNJurjQve7Zm8qOmNHflZJNeJFWN
bS4pVYmeri0t7xor1RqDpAcq3PeuZlnrrGChdzGRLkwsue1ZHozMeJgJklTlJQ/BP1BQJh2ENiLm
Qe4zDbOEKbd3zH4fhhG9OLGW7vp6fBtQONlSX5pW7TScBQ3UBASZkZ6EWN70qQL7VrGmI+2MDykm
Bxortm3jdCReR5MxIrPydQgonOYARbdVKkHVUG5jcb0xZyzJIzm8zXjcDTrmX55okvUC8EFZ8T7H
hc09KZpnbZxv3DR5LvUeDUkPa7UFxE0vh+vMdHbSNXHfMO/yiLqJhw88Lbx0QxskXQEw+0Jlp1iF
Dr2ulfCTp8YJTrL0lbeOa+Xv9kJ8TaznelSl5pJcOC/T+wyFQBnZe9us38bhzujXjm+8NwudV/6b
wUUQr68HadKBk1vXgbZK9x1ettyC4F3R46UqhrX9CuwQZVh7peMSrL7ms3abv3+WTubaJrxvEQRj
laP5jC0UA0TnEC67V3tL4fk0tbEbk+8tKLt/fNVMamYjwCJqk4De1QT8mMMJJ9irXQwVfc4oWs/e
sJnZHZG8+tW0qtBKnxc0ENlv3KAZr3hEbBxxjCFB+D8ycmZCzmqyKug1wzrNn7C9aQWFOWpnQZVv
DRakOnHDmp8tsFWXn9Vn/FdD2wwYOajZIGzGNgSpRjNsWuWLp7/LfSu0lWXh9sb/17R3ySqA4+xa
jcGIg1bA9y8fodioflavY8B+siq4wbt2bwnw2gik3TEPrQ0qdmOvf6kTq9Bko0VJmTeV93VmUpsb
tz3fgMUU8OtYBpRwKl6cXW07sFBNsNvKE6U+JKIK1bk6XVPgqBidLZDB6uB1O2wuF0Dj2spxQOnv
pqYK1e7UeanDaupyoFherp19NM4uJttS3058/a6lk22UVEzYtJXRWt0edXnqFv7jUgPOypyI5qib
NQvJBIyvlMaamOwN8/e2yRht/K2jA4YjeKh+VtsI+v26+66TttiCagabdvnPzVEK3OkpzjzsLg8i
fKD7tUEdiwpFk3hb9aeYj0Xn79Um8BrDZSBDgdVgG8WH2pWOGxZixryr5Xpu23cpqpPapdomELfF
cqe2UOdUic/k9h8npfyT1QnHwrlSh+IQN3LEQ5TkOeuMy+HU7lw5gA+8tbCzIkV5CJY9OtdEL9nG
rcSxbNE8oInlK91Fk8Jii6Jjb9HVQxZqVQ1tE44mnY7YSr+AwT9ZvFWZxOV20dx6l8S6xnI/ny4N
/LrPvlhun7SJ4Vo6DUIJ5VOcoWynl/p+oGNuSpN2cIajUk8tWq8YikCj8ZqPph1whK866PbTRDcb
GaV0W+XRypVOs3daINlNdmzi71haSxYb855s4b0cp5KGu3d3gUHYDQN1LG9ZJCmWqaaI3TzZAnNo
mH8dlIJZkMh31RVEvsQskysrrh7FCG1g8UHrIE/REONQbigOnRjv1X9l0JibWsHEFBSsAzRkwo7f
jlvD6+hgsYggGo4IajSKbep9gALHXcmZX/uoxcvRoUStp1S+FyI2OEHmxmq9Z2vJ3qzK89du06Id
paDCrBD1eXb6xzwmHlociuyuSbfJmlkz7JE0Tr/ypsq5mtWC1WZKQ6ChaIxLA3NXrD9dyt0wathS
pF6ohW1ZHhGwpVelOjAU7Ip1a9OPSdG70Ox0H7QiWVNjZXhTFJ7L+dQPSCNnhbiJkR1cuaplpvcg
KLoq/7DbFFPjmOzRlJx/9Sl8QbPWKt7AT2x0rSdiorl/JVtjr5c0kMxUz9d6tGn6+rWqjQqd2jwL
I2UObNnbxaDR0vuDWNuD/gh1iy6ZWZwjMShXwgoQL00KEUdo5FrkOpfmJLHzvvKoHVQJhW4TXN+q
j6zdEvV0YguWYYQG4F7NO8sV1dbEeE+vC/uqbvXrNqAYMUscB6VqZjqmOF5K+MVVKTjNC/JKABVb
6bUE/zdu0wmmix5RyzZUG1oa4N4K8RhHBKmXge57GJMMlbtpjcDZIEc+bEsymdkb013V0fSryroj
wqLvPKghX2s4nSzSybZOc3Rnx7qaNZ7qMPqIAhE3ar6/r5xZ3gAoD2mrOHe6dwiE9rJE00fqL8Ym
DbLt5dANJvcrN9fSzWRWWEzacXWFvRj4L8UdtwGRTJa4/UEqqPJKDxwjLyswNwUHq6qbbEll2MWw
/FPGhdTdlwJa6LqWFE6HwtmOAXHLkt5FAup9OvNNL3PWaBLyJg7Jk6WQGZI5OoMuMGnw5UEy7CqU
G8qKUnMiPQ1SRHSwbLMIwW8XA882fXUi4WO8FDy6MCm2lYErp5w+iDgF0iAzah2VuO7RhoLy+U03
aE4ksjiSBzrreVqw25TVyUrEB/3uZAXyJtgkdn0YouY0dMnRcLMvv7gJAkKjpmhtCBdUndW7EA2M
ba2cnsG6DOvaZQ4w0F8wR5IIQ++PAT6lMXXCKQG9VaLgjGAZKItLO1U1FC8oqVJwPgR5aPanZ1da
NwbxvlcAEekl4VGfEQ12DCXKNkmQ6DCICY1sV9LqGgn0ivQw+ED4aRddmgZtQV+O8OOcK0Q+hD86
SPym2+LkLM5DCYKQZg+NG15gnOhv+8F6cTISuErb6bQc81EcR7fZsBxs9cyl5yOHfBt5dATEgI2x
2ObRadIHCrhA5pcFXFxlEZWpg0g60VVkvBa1OHeF85gn4IAUyoulg+iRZtnSV1SHeIFLJXlc+AWe
hPqn6p9dgDnLyDzMQa8dC9wEteKbeI7o05Kj2QnMZiyoHBLMS89+iqm/WaN/3WT52TTKk1UzFqog
edMk1qIdTW1zyLxtIT3e5wmJhEEPnYgFv18CvA57MlB9ek1i7ExVGcgZQfKkidOuYMkRDU35k7FQ
I6q4wnaqJ3ISK19nCQ5nbgywEkWFHwDELJqqMPpiSmRaDDmDCNwP3Vbu5VDgB9UUwbHU/G3tmEc7
Hx9gM6aUDhkg7kiyjmGR0h2oCCPKdiMa0W18YT3WXdAcaLKFqUCMyjVAeojMKa7QhLuzBHadrvlR
D927jiTcxlqIASq8LdKRRxDY5BfxGh2Cn21G8PuHJDJbQHXA5sH0YJaYQ8tFNJIbqdpMQ0v2YGOY
De11X9Kca+PuBRHtXYb03br16Gl7/RdmNE8/wVOy+17VX5q8R6e8sofrHG7Y5tLyK1L3ZjENHL0Y
5p1CeqIXhxGqQd2kHgHUdC2gkbg6q44dzi0gcGjebOY5/VJNQdevXzpTPuZGQLGGfGOcGb0UgqHs
1e494+aharWVrkFtufTOQPGvahF8a+XyTU5MQCKj99kECZOwUcfwPrK/0HC4kC5+RQUbKJ0BrUZ4
B9z5P5OeWpMXDQxsD80ADMU8XJqidH59P8OivnIeF8Ch+7KjjGhrEUWzYH3BLmQDN6nS6LoreJTe
M/FNLOwKq9SkjAbRipOmkIxeTFgUBd7V5TcnmtRwL87ck+aQxC6C4717M1tkOHp9yIqB/G2kHRmo
Bl4zNAcS0Icl5r79Zzi5869w8p+XbXmonnv/YpMEjEuUddb0e9K0fcHEMS3GTeABHtVYmvGIucnr
LzFPfoiUkrNqfAMrUkNhLkTGC0EmByqAcEWAv5sVzCcBCbChs/RFEPK96VQAtgTvfjMCOPG3g8Pd
u6yiFNjWuBRdjwXLmpmUj2Mb8SIAQY609EuFTYkap8gdUPe3eB4/sfYK4FBVlIKiZj4RZb3Jlhlb
zXCli0kK0MorX2/SfZ5c159Nuty1GsLM//mmWb/yZxSGnAs1LddHy/Bf/Jyg1OTeqFndXkstAHB1
9LTQo0TRjblM9XKn9rE3lSOmQv1c4BF0Xa6ETTlOLS0kLEdPBPhcOtrzWGm3cWNuL+CYBbnQ1bIw
eXjuLEjjiuu877hzLkMo0ZN7yqRvP9FstvU8mvRxF1IkBW6IZbpf8vYeChOLanKlbBMTitLqDfzP
l///yTuT5biRNss+kf8GwDFuAxGIibM4iRuYJJKY5xlPX8ehrLbqv6zKrNe9USqlTCrECLh/w73n
Ov/9MyMhgpi4MFyUjP+NDRANTWZ4CTFMmtYZQZLvRehGvhNzTRQiYr9FUs0mptcMILCdm1w3kZ6Q
vJVJoUTgSk0eLuG9BdxdNs6Bw++02hx1xXjuaiSWW8EwN8ReoDSo1KUSmcXH4vKdKcH9lXnBH0iw
UoEGgvNHAPWY2BF561/pkJXGSOZoK/JaA1UwdYfJqfCWuSip0hmFRz6fHA3b/7psOqR0MpuL1dVn
2wXogDmfBjuGBmsl5rlSQiw3Ij9Uz1kDScZH5HllR69F/Zl9aCHao2h5yZAmrE4H/l3drqyragpy
gte3QtlIvT06bgZg5rlBibX/398Rggr+3VQFvVMamFaIrcLOCxDm/z7ALJx3db4QMpNWkCFHitVj
7xKIaeAkK8rpzl5tQKbk/+zLZrjYdmPs2zH+5k6uoa/vjD56WdSHr1Y6K2LKrtjDbkGv2TD++J9E
Ur61hHh6Jfurv4dSp59NgIDd2KQHoRu/tGn9dJLoA+1ZMHXJs+Hl327GwVGIHww+uFBbgx0KqrKs
tTW/q5zb1Bw+1oJY4aUJeT/sn43SccLbSg7EByaHeMkPhSNewj6G0VIP073nzId+7a+i6bUgGw0g
kKV1LfXJulrIXbMMX13LmiTmS9+MxXwJvbHlV0r9HE7GPima+45Z3Qmqakbh1YFjqDoNNTna2X09
MW7MteLA0YZ5o/pQGnynsRl2cuApZdgmZ5M9CnRLfqoTv82pkVSRZrf5d+6RYuNyNlkmVeCmpNp+
36CQk6141Mbouyxy8pXwvRnd51ZQRkX9YAs2mG05wJFRT4YSbrWO9byG7Y3qi6M6eXfS9uxV4Qsn
5YdqTemiScpWs6E4798nz3oPtXqfWaQit2OIdcRrj4whb5qVissT1AhrNSr8w08lDKLi903syAEa
xm9znB+borgaWmzTJKKhTyRV+EpQchm9Rm1+2pSqffyriobfwlBfK6aHwDHqlFgirKIAjmWKw5jx
SVljNnbaUB1ERieaNOVNazvPmUDBq1RdquLs8s5QYpDcR1R+4+bx2Y0srLB/9W2D6jvKkYdOKwb6
yLY5JWhIXYYITsyoQwnozJi1Uwahyyx5uUZXQNuvDbT3Zv086Oj5m270XdUKU8keOoSRQTfIR/Cl
76E6hZyVP1zrm9ekMd63Bzxu63hvlSRSpyMKgDrCANMYD3UKdRJ/ms5eRcm1Lfyx7ZsbTQ+WFBw2
9D07i/goi57cFWAdwY3RPHu0RTD0n+ameqqT6mFRvgkCjnY97bHXcflrYQ5FwQyfBcPzfagTKC7J
F9ra7l4wOBl1RgEr5b2u5I+V4H+EkRUn080Q/WLSL8T2sY3jq6633B7sjHLpXmsbhX/ay+Ta8k02
1xqRRFm+T8V6aFyMbNnE4prN+MuQVfp1QJ4GpMSfpix5SI3pTCrPdKoMj0GPA2hoWgkawZDGyAKO
WFWO3CeaZx3NNX6w6C3PIrPzfR1qLADd6WZa1t9Wthg/Mni9oLduoGY/1ysmlt55cUGOsYMpNIwB
TJwS9J4aAfAtHCHGWyUD2T4xgzLuDH8y5HigQychBmPFMORHuycHeoZlv6+8WU1JezpVk8Vdr4Q9
iDTLk9NZh00Y1GPrWeBh8E6QiROHF1RlF5nVTZCJ8rKuib1vZ03iGl5vDabmx3gUCFnK8lz0i3FZ
vfU2Ls3sgAXmQQx6zZerVxJqyF41Vw1B13u9NORnWk0UTFb3PRv8qiWYMVSQLi9I0uTFcbp/fsba
UAdDfxGG9rjqcHCRr51qTRr72JbPtletF69/naDPMl9CikICrkVGpPppzzJo6JNjFWczesVGXA34
tUge5lMTruKaOKlzadfv7V869Svbz3DUsQRtTWS25QIX3pUWAkD3dkW8fjJNx7uGw5oe3VK+JY2X
3czRDNtnLfaeXlisphbtCuzxdqD/OVXTehc5TnrK01zHOTIgN88bYjEEgRnVmEDuqCzrGo/GAyI6
67i9yu1VSAeCRim77ypEwxJWZYv4IWGl4i66H9KG+tUkLajb49GIlvhs5zn7nSYjKiz1fCvhj9Mq
gog1DYhdzuBcZ3l4kCoHuEMheHWL12ZAXmdY0TlzWvtaqyIk1HEJuzNeasxmj2bU96fJco+Ozkgl
o+5k0TK/4gMP1mTZz4bxKac0O6SD0V7Npm+vc6z/aRCnB4XKGo7rmfxgt4gCOLmHbB71s2OWLHOY
El4nwyS8NGJtyFn8I4zc1ywZSQ8PNeQsIaajwvZhQuCDl+l1Wh6tfrkrOx6X2NMfDOK8Sa9c0Q+K
Lj3NP6Jy1S9ucll5AcMalQyGYJEgchqPnZ5fomHpj1ph0yU3zdpdLOF0TDLkblxZovjpoj+UKJwu
COzTc1qFaI9xLjAj1LP+QluYYTK5uJzUXDyps9++RoSUF6qbnH3DAZuXJ/FdgkIcNhgjUJqxBG4Q
y7hOv2wK4KzDiVJVPcosUfpth1FfOvFps3BVfc8EOBu/I0DrSld3s51apfJmIK/+zGP7xSzWl626
ALlY7dmTHSeDdV7Ud+8krmaBy7oPJXf+4QIcyda532vKz2BBAUdWAv46PGzS6Hyek2OMoWqxAGG1
2e8liq6bPLs0ctt3KKRZ15G5ZGBam2xxhz4q2F7lJphWI6I1LB7meI+o8aLH+p1ukufOUsVfB4/1
V/e81UntwvUxRcUxTpFb5aHX+gL+sRI7w7TtfKtcH9X1uWnIMb+g6m85+/lbQNFMn4gbQ3LbZR+T
kgZryM4p09vntSk+lB5Wqc9tiQIdYxOrxHnfYQlIMEGGFdHPamo+RcueW59S2uYr1RPSHHgBXUh1
2WNClBl7uLrxM+J/UuaKu2Hgz+mRPmcNojMxNLRW/MpmklmjWtt9bNr+MaZzd5IA/D069Ww66sP0
vPbJeC4LiHSJjG/bfKoCrQs2z9YmEIYUV/itRi86orM/OA3OMoSU35L86x3mOfxkkv62mVcXZEBx
0Xucr2mlPKiecZpFc9dq3nNkrewqjQe6W7wh9vRsodwt8uR7bXKeVVZQg3jOFMrdtnNGWcsH4JZm
12vNwViah8YxT+ViYzSxTlsD7Si18dA596gl7qeik8HYoeLqnfacb9M05Qf0xJlkqgdNER2KaMES
Qa79UF06r96vufyRq4Fmrdw1ImUeo4ENneKBokXeWAa6KTr9scP5wj+TiVnl4pQhlL/ZT7UmI5+e
KZoxX2QoMxYyWDKi8GuMwSRun4g1lswiKSN3qVHfUURPu23YMof0J86YvznwXwAhv2NNO0fsV/AV
Z9NeSyecRLzo7lwMyFXMmeqpjKiLYIbu5bCuWHSLj06IoMvF2/YHRFaIoIfzQZZzv0ut7lmZdkzO
B07b5k3Vntv8IIRj1DdWtFf1ede0PzJW15hkqH0LhjZpSlsfi+omaQWpGJPzlC/yrhH9beKggg5b
lM4dCRfEciOqVfwF+Ow7T6sxzqTwkW3IT7w0bbCeJwumWjS/aSC0D4bDA9JPvD2wEw10CPyHOtNn
QiSJ81JT13ZSJrCiUu+Q/eWOXnUY7cS76ZUVNVFWJBgevDSTPd3WIgq+hOfEt+4YfYrotsJzzrT6
RZPhdy1W0iPRTxKi1uxnp6Imn9aHqeS1hlCl2R45vW+O1T0hEHtOH6wuc35IRPRbL/keqiqVC5vs
C+djnZqPU7V4P7Wi+NYNzALque31+NGGKzH29VcWZmddDUAKJr/4erVztrSfI5NTqV7jTP1bOwNU
Cm/teYkeyqGS7qNYq/CytvW5kAZyMVjMNBqnSfDoeKFp7YWAODVKzI1DYx6tGLWunNPvbSIClXUf
EWnuOwwC9yZL9+2XyYHdhaP+w83cX+7s3TGDOqh6KR6Hgza6odJa8R1Q1qEq+iiJmTusA4jUbr1m
yv3+9yyLeKOnKv3wCPojve8LwGHDNLrGST2UMPNBmc96sMR08ojEOQ47fBNkos1yoqiWx7oaaHCU
566DIeKPjRMo04rqx1VLYi2019Rk/CFZ7DfoZ5aKgMPNX5/KX/CDMAwqh8fWH9Uxt3YU15hn+hyi
pPe8Gac2B4auPlTNIl5K0ppL7NTbAG6bWxuqanaIC877CfcNQAV0pRGWXwq/QumpzKnMfMmDmjGI
PA2zjs2eCMZtAbD5c4hS5IOA+kt3RqS0qusg8NxPOuiL59a2qHup7EedvCEXTYd3N6z9sagMiGZo
T85JpyPGsl22OEl+SZa45Gp5GUybN8O6pmZ01k3D8mXnwCKGZ+eTdyMw6Yq7cbWf+roMfeBZ7Hj6
kam3/LOoUzajB536NtyJFuE5/Rp+MrvmISpP5hzUMZJWLbGdgyn3Rs+7uDlitWThJiq9A3baOQey
pZc0+sVEt7e9BDPlxJ3C5qcZa/jTebjFbN53c8ntyomUFjSLjYlr32FAq3UUB9lkHppwedAXHQEG
rgsQt6QK1pqzI4KJ56nVL5tBdIpOpjXQGvV7rJ6ivN8WnFuTa4z49qRzQ/AJe3am721R/ZS9CKJq
vesmHtTNdRs67CutZh4C+Xvw5mdPdPO+NzGoJXNpnlMNDCOJXxU2iKAvnJua2BgWagzy60Ujhg8G
TBUze9AMnL7hacN0LINYbg3zFbi25hfTiLFETXysyMTz17nlDbPpi+PhPYC59N0u03eVCfSfDvxm
OAR+nj+kCSoholOYHvDYbJ7lzXkSr82ZE+3ZM5uf28ptWbjr3H75uXr6TaqthImv6Q4pPIMxL1Mq
hXLfeOnPzfGGU5R7NR5+O+F6P6PbnirnuW/mVxCVIOLs5ykcb9vKOrqqfx0YVaAaw7OluA7EI1aH
Qrm81LrZbjDL8uK3flJo8BomEaW7uMoY+SQVgvNmh+PA+3vzpXX70BHTiIw0CZQbc3u6MrkEZtNd
3dJAupS9mBF/lSptzt6Ahi7sd7kq75qe43l75Aq1kdmWGmpRNIy/YURWTMC15ggEMjfp3Xs+XDJ9
SCztsxx4LoWIg9Hm5PQKaAdqcuw6aF01YLLblexm0W+Rkq+oSAV/V9J6O+2QRNnKEzWs4iYUlkKh
ciqr9xCpBbv6lKFzyzK/rdvz4LCb6JxnFk3cLKpGqjROpsHFLof++jzPRQpjC+SeJr5Gc3zvw4m4
TPaVTRaRtntKbB6PmgHG9mkQbVIftudimyEIFiysfPiCzCdhHzpPqmZGtJntt83FtsDqrV9ko/3Y
vEQe1uadQNRorSmAODdaGCSur/EskDSEcVBSDzN75LXCicIIn1s+q0a+fMYIqskhWmhxiHuA54NB
IhgDNc6Y15tIfSDrgd5Z1dKDhKdAD3oWbfnggXlFdVje6DmHb0fNlEQCxQNqbwqh+STVjeci+cTK
nT+oekxCIS5A1yi/IGwINftSlZZO6bl9l9PYfJuoO92Zgc9m8dJfnNVOeZUae8lOcItlUNRpfcPh
upjRt9r1JTH6lLW5q8f0uH0tS21115pNato2zzT+36XAEg3N6+LyzvubsViR5tSpz9gODFRy3GZA
M6qTbd48RzqCU3YSauuC/sz2Nao9Nrh1kOI9bKZ+DdQKE6kZOy+Xt6VoH7A3v3c0t2vjvWB9YHHB
LANFvXGb5fH79gw1uj4FztxiWHGqQ1QtB7fHYaIYNcoSZ8/QGHM3etiMtK4y4Cs3ryM+c4YUuJi8
I94Sygz1ZLpj/sHgSFvpg7eTYmChrS/zIaNQmlNDfTNetxXHWgAlqO0fS/wyfFnApXezyd0TOnf4
cj5KWuqdx+gCPgPrpTL/JmfvIymmh8RbsFtG+rb/BsPfSLTHm3+SEHuGuzU3Z9GVN4uCCRROVgb1
fDTxA1QmfYP6sC4JtX2vplOqbGFHluyBxAWbq1DVc4lCIcgC+6tyIG6yEUsWQW6mjIwbltrIp3Br
ipMkUtjGFXQok5CxccqnVj1YrH0uFtG/YN5qhB/LFJiYnafaBAtafW+CAST27EzLfj/JqN9/tK3Q
UZQXD8k6UKBE9gdeGOjXxQcn3bvmLYFqZxLlrTW74iF2qI7V8ludemk9HFD7lzRHkdxNc/6pZpDT
QA25Obi5P14jWDqQHPhcuxnWYA2vj6rTa0a/Az7RNbTOk03M2/ZXiEfgkV5JBFNFFK1F7IOa05bq
szm74fPGtciwWXNHov7to1MFEyCrtcHPLOMD+itLcZ6rpGKe7gIqnwWLswZ6Eb8Pr4E2pDbwq0ad
sBED42kxcZvTQjS7SG+eltxu6Hhp/gbeFq/GHztYu1FgJOZjsRUrOKEeypJMKjf+Vt9R9afFsqUj
U46OztD+zqQL09izPat3lpXdlEyQV6vMg23Mr9GY6vuyLT6HPLlVldOaUaJR2wZ5muAqLvnssFZ5
1XTGMNDW0ZWAfDXWt2bAgOsw6LBVIWEZpg6/Y71uZ0anfOlpiqApwz+5w8dyDds5YCx+4OXS6LFM
/2uLp7KZB4fW2WWWq0NYam3GpNW8Lj7VRoalgm43KvaKfMGYiPWOcjgUbf+lsfAQYEx8Y+QgKb6R
jjLcDZ3zoHvMU+jATGW4tfpxj5YMwh5oL9QY4x87TY/q476diVma8McNabDtQ2wN13/usFKiBNvK
TC12kfJbf9wKC8RQ3KQmrGXXLcMLO01/aoS9VzPwDVngJlZAH3W3oQp0ZYqPF6a8lYVZqqCG3J6f
WDoYOBjz7oqcnKp2jW5U7WU67EPraL2bpyz0u6RFxee8LE1XI+N+2YYJ2xxDdAuQ9dH4scEx2nxB
bZt1qD3xA40Zx6jrxfTQ0rnEcKNlzCeHKIkjkN8o6J5Xk6ubqE7mTMTeDfX3YgJAIkZ49hvL+hGz
Ad+VYj3NPZ+BsuRi17xRD6rsNCjMS+FUt2IwYZDYyy93+tpc6mGTIS/x+J4PzGpcmlSrTkif7jjN
R66CFV+XNxmNr4QBPR0RY/jaJx6UZiRkDBlzDsmw4bpOAKIWl1gf2KOVe7V91xymj6O66qb6tedI
VpOVomIeo9enhs7I8RD9IR7+3hrofu1+SDm8jtNs+gbvTwag/7gxlkLWJYKt7TTI/TzNMe054tuJ
BoP8jq+srs5LrlEC2iRLOkrqqwb1qMt+Lknxy4g5ItjOjf60apx1SLYMB3GGwKSTNAezRsg15fY1
CbUFSZ35WCjFRz6Nd01rrOxrkjvTRYPVrujgCiWeqiOKd4unkuHsYeRqiRbb3ME3TnYNU9K9Bsh2
k1z0gGZ3thXd2BQpfuNxHofrl0NhizYH10vpkAD8d+u6Fu9FgxvDaqEAtQ5fbwaoyROKsCuzD5t4
KLbR0i0R7WkHmhTEZ/4+W3JTMXT6+CvtASInvGSn/ZAGC1kLSa6vbnK1E9vIO4nNAqSx+KICYKow
tcM2QOGtbqhK3ja4SpI1tyRX/lD3ZoMGncH9cIVQhY1ctfAp2yFH5zHvovxPNbxtR+h2npXpR2LT
FMgaLaX5lnvJMUyYD9jjTJRB29467F4D2vwPQUSlXtSPcfM1usOvumGv7qa8Z7lByZagqvNnBwOm
zG46cJDbGm9DhVCM1+Sn+8xfP1R3V0beyU2m3YhQR5Y2Q57o2Kw3xhgrPEDHvAb9cmDW3lWI8Fjo
2e8NylEITrhCjabxEOxaJfqIQvfZ66nAQkkF5nKcq+mXAxRg03RMa3yZ3OQdxSHDvXm3jTlrVj0+
fsKjNzrJaQNDbUqvqdnJiHtgEw6o5V9mI6J1o+wLyROVUTiEO7PJvjawELBb1kuVJB9Wvg2p+ZV2
+YsCGKlrU6tSTBpV++lW3S0iys9tXYfa77h09dtKWgvdbl/DdlHcBqacSjM09qgtOza7sXr42r56
xqJ53hbAusPGjgHNzvS8B1iA9yFyvwOmDI7aCM17H/5Q7dM8U96DcUSfquxmo6MIVlSHhZL4DWZx
a2ee4a+l+NqGw4at7MQzqRugXtiQIGS1eN/1DiV82ZI2QnOAgohwVo39HKaiIRgRv/nbh5TF6Ohb
o+0XoL3VIp4cD9Sz6rvPhxtdDwvIoq9vGBPeKK0S7oXTVvttvVsl7pIiPKwuO83cTsDxI7bPKoLz
OoTZEkATEt3kOJvZsU/tN93gSEZt+jtWktpYbw9eZ7AipQ6RrftENE90Scb6rdfdZs96x/fs/g6t
GUJ4hRJTXdqskEj4/UySO36qmS/ZEqADBMNPNV4nWIlM3+KvkLVXpLFtjToMxqdlluV+sD5za8ZR
qHASqrNR09GEG7Ds4DHI2cGWSMuW89uOss8qKYiJNCQd3ftl0G7jakUqIOnPTKu5QOvkGC2dX+qB
SAukaQa+GlVFbwI48jfV3jT52dynLQ1Fof6isaoA+uFenOy2KA/h7EIJ0bvHjd+VrVzXiRugm3fp
AA3YfaxbDzbScEDjMc9yKIJywThtsLLyazDYumE/q+k4EZifpWh/KaKV6hlZfLzgaTk1efOgmCJV
Yt2sDD0YIlMzzibbU+8H2NJ3XIT4MDnJOe44Vx6KVXve2Ie5evmeuJk1oR2aDA9xp2h0kESKYyiR
6XZXhpi/timLPnNyxN1KI9q+VMz5MZ4myAATuVffwmXNal7y+OQqMU9F7B8LFEQwtFoyL19zbduq
bxJK1XhuT+6q6HqqB9tmT8woLpLqJTeLP1LNT9V32a3X26J2L07Num61/xRTg00Gia5WfC+KFueY
n0YyP6q3h+zILIhZb9IWswyw+RzybpB/ULKzaRzqQ95Ts3nCwseFzhpP/TZ8aC4CshgaVVmpb/NW
Eatx+tZfz9DhWSKz9VD/9QIdDrU4JfPWAfbgFXAeZ9dFHRTqBsdzlBH3tiOnEZFETXLtIpRvk8m2
FAeroB+ma/jAl/zT6jh4RWtTcMOp4TuxqlLbVeN7WJf3NnFam8pzHVBct437tN0kIyofcEcapTz7
/bSmEuEj+tMGWFisxcUMI5htHFHDbVYOP9VZs9395MHfSYRHB3Si5hIoFNugcsmMKPkO4WDAaE+I
MIFtmJT1e1/9WKT1vBGkVNFry/UjL70rDjyFH5RkXkXRW3+ndfHPWsjP+tEMMrOy9m3NG6qqiu2y
ES5u0GUJkES6oSpV1ULBuOuAJezMcTyn5XTGJnWPRP+1m0DA465/LqenuGCTjCXiuTEMySIx5ejK
Prb6lhg9Qa7YLuksAi+b6e80TtcZBlgWzkYjkn9VkP8wg/+By/4bwvjf/vX/S6IxWQ+KM/w/E42f
v8ryq+u+vv4r0vif/+sfpLGr/wv4MOxhQzelZZk2msF/kMae9i+pQ5OltCZDC3oxerr/ZBrb/0JI
qNmuCVVZ13QLWdd/Mo3NfwGpRVxIqojlqiTg/xemsVKzowD7rxJXlyxTWyfljZQyuMb/zvV3llaK
eIL3GuuO8HF9s/xUP0ym7M+99socoL1U0oCVsWruBKWhyv1O/eL2O9sPisLEGkef/vlFEJmsof/P
f7P9xvZr5TBSdw2odBy6HEvxXjoFAtGiiHJq+/e/PwVwdwba1x+puOxTbiJ5nvSC5Aw4IdvPth+G
RHPY2g3pEohG3qcuYBG9I2WG1BN+OoWVh3lJ/RTkS3XJTE4MX5fY0StLtIHdJMMlnsS5Me0I0TiW
L9PNXi2SjDFt1sCQbGwh63WS2WEu2uGia05OwRJyvWGXIOvKLq/Jih+3oA7ZJx62ecKiA6y8v/S5
L3fLXL+0OqA8kvn+iHtpaj+LxY7vFiO9UBoJjgwQG+yuah80WBfUBF/32vgwMek7INurfIKBuLhE
u08GbMIDtFMSFWAktOkRgEFyskxQwtGcXNlNB940hHutjN/rVl6XGYc3Ig9cx9V660R5chVyeGR8
fEzMnub3OCMCC3DgZPEY46+q8eiTtaxNdWAU5ptm588dc7KDHZI9kuQ4NcuZqLKieFzggPidYxON
JGorcL0fLldDkK7sqzDjvJfQd+u6nQ/o7+V+0bybZeQO0QtXAHuq0kPSwbyoBk/n8CqYeyIV7Fl4
MoF9EfHT1Kc/87lkVISRzMyZK4VomjJJo+lhzt8DTmHisLK0cal5B2e6MSLrR+GwdNASKCRcHVk4
mAFbIIFbrt+zhO/2BFpxDcXurdnVM3oX/Rutis1mxfAuTa4W523zaGQXa2ydw5IDTF7gPUWaYwbQ
foDdLoa5L3WaT9qLJ8frWm7a8iAWVxzJartGvRPSgiSUM3L+aSR0cFmV6KzEqPNoxX5P6qvYy22W
zu9liLS6Tth1SHf9SEIjCXR39bcHZf3RgXrYL8b8oIHBh1sQmXsEXtI3Y/NP1NsQJSUD1tzhYwPx
4Fwm5PYuBdnwA81Tb9gXnVq0LXLPF9r05GktgF+6xmBqXDCV0UKXLAOY+d7ezlxAaqNkjGm3F21M
Aqudzqs9+TVzlptEgIEJHz0jO1vYP0hNYNXcWlBFxt/5IFJmB9Vj32ulr69oD9nnmhxrQd0ayxnY
DeZ37aCHqBGkMBKA0R2KfhWPNxOPObPqpCnYY3fhQexPpY2YB928fpgr5l91o1+hCT+3mmSFLPSr
tp4a0/xMDMR/gMKsk11pN3ofsQUDSbKbkxHyp6x+8+nAnzEQ4cfKCw9XVMUIVwnrhNxgEA0AP8PZ
J+zWR2uIrmZ+JKWrutAqsv8szasONWPoGUTq/aDvqJN2OLsHKgrAWobLJENEx2T1TjklgKi69mhr
uRfwAXokfRov9fLOPV7s8Lgb2IZ5YU1ZmT5ZgLhhMJ+cC/O50O2PjMDLQA/YeOwnJmx25+l46eOJ
pc3IRDWYbqV0vgYLILntQgqv2xDJmwEasM26N3KdCnTlI6ggQB899dFOlNo1xApx6HCe1d4tObK8
Pdhbxx5/rlUeiSXHYOl5sHiMmfDMlo21M+mfzXKOcG0SPWL5ei3TEwfIMTd5NGJ6jCYu7231h1Sw
eNZxEscY1c8+1KDv0iTLubUeBs2k4eBMjYZgSOaHeUz6uyU3F39s2+jceT9CYgBfOwcBbr0k8wlw
A5tSlsKAKYI1RxIdG1j0QD0uR0UVW1vgOl7mYfnS/hgZ/1aAAY0EFGiT5VuW7MMW2keRj7jwQSWE
Ap8EJ+eo2VRYTrIn5Szqaj6NsVw4PRI0qfarxP/Dx4RidI4iVKfsr/aoWGmaMaCJ0gFNUTJBYq9/
tnumcUuYExraTOE1NnaYLvDlT8R2Aqj7gidpsqBa8hNj18ivz8MyQn20y3MdclMh3nm3zG9RNJh3
hcUEPU/OqJcjXN/fblUqS/d4Eq0+nKIpfybuCuCWaNsjWYWA2lBF0TizYSV2pctEeF51zs3hkznn
ig1XvjI4JvMi08Uu66ZyX5Ueqzbgn4HBMVWbOubj5ew4T6kb+60IB584aZaGFlQHwxXTuVygaBR6
MYJ9+73Wkq8je+sKUxSzxMc4Nh+yTSWG4qED8EdirZYRJOil5W/sJr/mJQAWiYdezPfFWA97qXmX
NGYjKD2MhnTYS5nlZ8cIf7aVNp3deOCWiVFaF/GRaHVW2n3p+Llc85PIMXy1eYwazySSK1qLh63n
1jDfh7gEkXlXkGIWIrziHv3DfKWDn9E72GSqxunjMqcsAV7bYowCQQ2yr1cmChM7ISJ2UXlbDZtr
nPW0ChUfYT9bZXtfEgcD3jt+bgruohVYKhzmAjJLqXI/s28rGrGtTTL3lw7HbKoNxrl7G836xIDj
FrwlB83CyHTN31yN8VfdDPvcZJZvJeV36dnC96y2PZQxMNWSSyXqlvslW59bm9VJZqfLzYjbhbKh
8RNdmk8RbLpUrEQBxitSze4ugXAdWLJ5bb3aZnto34kUDROAHUhE93ROMcytZsUewTPR0dUfbdN+
EsI6eZYKnqyMQJUvl2oJseIU11TX7hzGpTw57xoMvgsYD1JlMjKFqGf+/pBRSGRdCg7DeKotUPKA
y/dWPFE+jBb29piIn7QxdkUzVedi9bRLpX6QsfFRcKXvITPdAhJ0DlbGob5m+WNcg9F2Y+9jJCXy
UGfVaY4seQwjbeasMxskYYX1rI3MJ+Nw+am5mM0n09sLN0ayU2sFwmq3/FUn6XAZTKqvMRP0i31R
PGlZOgZLpzgwdnROauvUuP0OxCAkOe8zXLrmYOkhrhIPass8sYChnmD5KH5z5newBpv7qB+JqlPU
QluAjrChNfmZbXJneUAKaTZxEy8pH9PFH4xkwR3XPZbgz8JC5Od+12rWuPqaOr/TqarBX8IbNJjW
Bk3XwqGBRjhlJPrsADD1O3SXkv0VVXUmn+wUlZWwHcklUTNficPoTKQmE6xSu5ATyeAD8lF3tK3p
ngTTvSNz/bQx84jeZE2u2z7n/+1ED3lxpDEe5y69RDbJx4yt77HrThfChFpfX3CPx2lunKoGHBK4
kos55E1g5O5T2fWEJSdsFBHyE6CnDSPMK/VybK9XJ2x8djyW/vkIzVBHoB3PYXZhwAM7yjAu5RIn
PpohakLPyAPR17C/Mv62C5V0MMzidvUyC5Ea0vGQMValaveoJlZWWwq4Cqn+1ViiZ9Npx2eFcW3g
vuztBtsFgkoLueLYYHXvnH3MypaLAadbLI3mAuLB7MIXYg4hWZsseHhINOk+Fb1s4RBor5KRbIBA
eoyN6jJ1ebgflgG4sWNiZYMntY59HPSt/e5GnXbpSgctlWeOkDzgFFSaZh8cNj94D7vjmqMKF0OH
5AO1DXw/CytjM/4oUvdrghKC8aq6K1NdHCsjv3iNfJnZ3mVgkpJGgK1QCvShkwCcU/uXlzAVXzfV
ucs7ry0hKRITu5uKx0mP8ldMqjov3PSjwnunDowDz0hvqtImEaHSgtwYv8YMwjT0RcRHEzQHxGZz
ftUR1Fxq7bl2DXmOerlcTNVEmJUIkAFZfu6CxB8qpkp8GQeXVIVEvXy2zCE6lCCBUa7Wzr6cs0fR
WM3RKsaDhVPuRPBGewmZf7GnxuNUl91yLrwnBHrOpVY/TNGf3HGX8xoiizaa8lVKXWK6WvFHxVl0
SoSsfAEkzncb6z/YO48luZUsTb/KWK8HZZAOYNGb0CK1iCS5gQWTTGgtHU8/n4O3mywW7ZZNr3tB
WDIyI4AAXBzxi3ZvkbjZY2QBMK0+E1Ego5Wz2Lg2epOYedSVPgP1mSkyTcVrzWK7E6D60KbB7BQ9
7jHK9mXvDmfNm9Zy9gy0Cw7unGmnNu6uRA+XrEYdVBPt2fGntU+Ve5cDSxojeTKFD4/ar+oNOkP2
qZfOPlZMr9bpp20BAm9VUV89aVhBHt3yLdbEtM1Yy39MaqRxHikpF2t/8sFrqlFoNhoTxS7T/ZSh
rhqEpbFzhy9uUjPcq9xa57rWrMM+u8mmjqVDaD7Ligl+N5+Y3XBHNTLC8BB0JgGfjL1D4yOX0+eY
ucfpbYz/9AkNDCfr12PHx7lW+IIypdh1SRed+3wWx46qr1Yk+ikQSb5DDOgSYoS0jqjErhfZTqc+
i2JOTrilFFnMuXv6w10vk2MYkDOXrX+pY5qMIaTNH8NcRihss/CkW198xtzlS0TXaz3I6iYxjbOg
b4beBP1bODnOSDs7ruZmk1DPROqSkNoFtrGqxpsaBYJjZH8BWQZXpsyHTe195NShT8tB14GJoytr
PcI9YYyq3NVG2PXHIatozlGu342a89dLtQB9ZqHGhHs1hwBLslWRhf2NrptLkL6dLeORjbQ9GXXY
nay0N7ZaV18hlaPlEFNhB0SDA/fsdMDd6uEUC7s/ZTM2QqDkygNAr7XI7W4Xob2GXHGN+sxbzGJ0
CmbdPsV17vz4KR3pwgMdOCKxmRWoQbXNNixgGxVaXxKTRCiwoQxwaGvMbOGfnmq7fvCLMNrronaB
lYiNS4PuNKjf/Twsr8GjAMyj0S/y1Z/UkI9O9KGfCmi6u0mW6cmKH02asZwxkO82xRXoyEifouPF
Bop2IWDcEIUwobMzgyYCzEtlvWg6vEIbz9vaaflpQf1L2wfYBHdkbcT69+pQBdbnqqdWkKcedeKs
iRjMnvdIKlZDDfCqH4dA7ZJGRLQLK3g+LQc9GeZD0ZsbqxWIlSJvjQx3MJ+WgzY/Irchjsu29vNl
9Gwgx9cnmTv6SVeHua9eCmAiylemBnFiXxG6CndGYI7nGawNVW8W35ml+BDm5XGe0/FciCEvsdZM
CuRUMlrHItv5xXAMNQ0RBB8+IfXhFGdoRk5uo/bAIdf0rxDQ0OF023XnG6+1b/VsnME2bvyVpNEP
HxWOzWB21R6W1GkiKN23SbZ3tRruDyNPKTejw5Qa2MoloG6y5JKihPV5KihNo26jMOSo2m9AncRX
e1DtnMxpz8EcPEZF4z5XFaGB7qHBVDHVi8B5QGuRdTXKvnWNtoeU6CFK21Obt+dyI6ZEbkWalij+
DcMLggRnxw0huNkkBvAQw3Njfpn1/Oilfv+5aOnjweUrq8R6a1FJAikGCHey4hKP6ZqbFaZrxEBG
BCJ0TKlt53vXZy9gO/2D0+tyN1kuaBLSM5z1pqcZlshcFNcgz433oi5PFAXeaNZYTw1ClRsnKeyN
GZqqZTnQZA6nuyquv9GEmzfxTGpZdtBgKOwM57H0j05nurcIgJY7BFBRPfFG/yauvhpjZp0rII25
/UQGAve0zMddE8OKjVgRSzlXx8Qk8w0rI1/PYT9sw5B4QorC3DWj2+/JbjdNjZBpGjTNzRhMwQ1W
jk/OeJVThFAEQKZO78QWGRNIVeLqvWWh4d+xK4abpnOMl8jRVnnnm8epgmRfRYW8wYWjhT/tO3sE
YvwbwJH2Kmk7mkk5NrJh7qLpNZ2qyjE2Q5XKvWt9NFGBebeTjPuZcIQExAPy0QYv5QyKLdQJMBLX
nm7rtpVbqxPDJvLGr5kWt/dO0b5FpWfTKVQbrqZTQoUiilY2m+myCYNhaU4SXalDCPkisHp4Ukpy
1FfLf4oF2clr+m6H1vbL8hKxkDw9oETRU9fiIJXQdTJa9SpTjLReVWlxaWtOwP2bkwbOyIcih+0S
KBF6WOvSYABmqDjvQCO/pmrlbgZ/PIRWtKNpj06zOuCP+kBWP/54yVyKrpUpXrsJ+pvpDtVpOYCJ
YAFBnLDsaoxf1I5TRw9tXMrj8nuUPatTS3pG5ykiVoB3h0WA2RJcC6X0Tcfwr4M54VAaMHx1fUDy
hI4eIh5UEE5L0BOAA/zxU2Yk2S4tjMuS6ZSkNW4eGftpAtk3MVCEYXwzai/aV3F+zAfho2hA894M
4eWXMP5Cn7JKYJiUWyQelFXIwxumTBDl+v2Br0dRpN8zYQA2BRHrh/YwGXiuYCZrbGbqBSt7Et8H
ORkgHL0zShHAp4K5QsS8p5/4FIUJEJZxOPHp/SoJ0hcxI8c/u1SPYxPQqQWLfFOV9FNrzjXU4KZ4
XA+h8m5ATAaGkRyDW0ZrtclkyRJZwhmEVgt8xJuje6/bVmMxYJ9Un0MPSx6PIjvlI0QjKrXUhA+9
5T4kiNZse+SBMjpMRwiDT6BaPyhqpXuedzop1LjebDMsftayGl7TJD+Qs4Vb6WEyS1tDWzU8glWj
yXQbY/2x9VpD7prkNYut770sAJ/HKfDiMLqSx9/34bRPfRqkURt0uwYxXJPiIsvjsJtUE9xtEffg
KaWGdfA1na6hlgxbCz4PWiXTiJSmyVruSfTeYm62C19q47YKumvFYMAdcPt4ydq62PSz+7VI/WPn
Zzd5jbfWzFxt/PnNGd0TpL7anNJ73A2o0QnD2VRtVK/0clNR5MViSye4SQXv7tUaNs/nHoTW3u3n
58lA4Z3gNdkmMdXrFh23rLaqGzOFqeVqiXGvMO65qTFAUa7BJnclDJulXJjjjnYGIFi/vhXUSmkW
f590arqjX99M9AMABgClhKx9MPMAaFGGYFk33xnoF0jLs0D0as8U+p8B19N/qYxPQ0vZV4WxxXiF
LAsUwNTbp3yOP2FAYT61FV+7rROq511OwZmcIc7CZ+WNZd12EuppGEfP7VxpkOrZ8WawGUWVvwgz
vHWJiYe2i24n9aBradcY3K0nEIqoEJnvLmzhndtdECkRMHrcV1o/yO+2xjbq0Y7E2+t2dCmF+AKY
J+XmuzqEXtKP+MU4CQ6sEfi7NjJMaBnGbZawmxUaeLZeRxd1ApsSKyUU+YJYzM4Q0t9UrFnsas1N
PTibSeldphYUQJpp1a43kDvXEtD7jngyTRoC8eAHWz0ctzBqbwWluJZWPZdZNaccYwdI9sFjGtzS
ke5Xs9kYW52uiU5jFk1RvNok1tq0kZ2t5kB+0dHOsUNaPblv+RvT+o4c2zfLjO7MolTO9LDuEvNz
GD1EOCkcpdJeBkS30gkPgIKOFLAcl+KxkPRuxxsDNs/aaMeti5/IikC65mbpLCrBCYL4F6exP6b3
gi4hIMniVpO6c5OH0VuRvJOpRhTvEPftQMaAxYagaJKyVQ8ytizgM1StbG035W0FLoQB4s7PtaNj
oAaUzQ7t4tzHXxTSZjeNIljP4lMCQpPyAMyIVlrKXafZ9KjqVykCqlUpd8NISQChi4Kty0LplDJL
A4ADxeRNAy8+SQaE5a1XuzO/xhb0k3qkbR/N5QXkK9qOPZKhsRGdmx6xkW6aCJWpJhbSeJkphzdy
FwbMuaq3X/AuaQ6BO9zkZfqS2r2NQeNcgAAh+Ml9bxclMmKhKK4haoVD5aD0GDXz2qJzgjYlslnG
YSTqaTsLKc8iQ4GDDcumPRRXh7koofy62pOuB91zZJtviqxVpEg7cXH+vmNJbyNxZwbxR5jYyVqO
gILBbKsELaFnBDM5j4igkrAFiYaSNrOf2KOV0anFZKDYmql27Efqxr5MjK2wgG1pJYJSowFPgY0t
gTurfW21du8EwaYy2nCXxKhauJNhb70GsXc8Rog/3pnsm6jReYzFBA9Ih+0dRtraNe+t/IxLG55F
yWtNfrYSTVXuS51mRRsaFzeDBU7OfJy96iaEKmjHkyrgpeXGLhustWEejdmOmOYeIYBtkzXg4K0I
vERzO5PdcSPS57qyPsxmPtBZ4/rd8fPoQpUJIr8/5nV2G73A/mQ1PAunoANUC26Dz0cMUVXfBtq4
ArD0RU8xkNLi7o0mAu63lnmPEpIO4RjquQMTBdkrb23ZRCAZQpxRVK7Y4NE+zUt3N28rJy7xDjK1
DbO+aSKx7tzC2k4FyIe6LndD5r93QcmdAdJyGybzcVATqqVGFODVAPZ9BdCEdMBRCkPsE62g1Fuw
X4I6Bv0O+mtTyx4FvVR3t56AvlsE/Za0nFGIYUHmfqG6+V7DRd/ZMVZD49E1fP0lLl3aQZlLDkGQ
GFrvsezOqSz1I2vNZp7yo9DpEaGKtPW+uXujQMMgK1Di0hJVMsIPPR/h1uj6fWYmVzps9S7ucG6n
eg+fXkueGzwmkbpOnwbJENMnGnYFU3rTzbLYZoi0rtIi7TeinV5sdGryvEl2Xj1hQRnRgYwqHSJx
h05ogiElVLZy58hV3HnwlR28LhrE0FxID7YkroS1tqmn/ED0+6nOHIamCayrHgz4m/ZuzIqr/Y7k
mHVnIhys9Q3Kik5pHx0l6ju6YgskQayiooUiNHkCmkz7wRrjrmsd5UnENs5dSHdhYs3YGwOV12ju
t17uf4U+eXZnWsHJ2FDt8e7o5YqdoUqHJUZXmbfvBjvaByrG/XlwVRicmHjE/Pbaz/9qswF7gXQs
BMjUggJ20vKEt3KIraX6MdZLEAVUEbAIGINqLfOcX7Gz4UKibFt++fsGh5hdnmev1fL25W9++fHH
x6nPLFUxQZhMD0N9hGehLzwbKFQsJ1SH5b0///vjIn6e75ePXv7o55//OJ/EF3YbGjNLdZCM6+WN
iGcUp1B9OIKPIBuWUxsiMg6A2HrslM1XfbYgwIR6sUPZ4J2imDz0XYVLCLqaByR2EPpNxLuQ6WEY
0HYo2Q2tGOx5VN65bnPKQDEn8yi/RBnLdOS6N57ZOwfNVIxzlZX4o0809PuPRZ1D8PRIcLq+/xKo
eiHx01+HxBMgQpb/gzrwje3yY2T6NW0e9Vet7ian3KHeOygtpfPvv18+z0Vw7q9PQV2i/eXzhZn8
1yct7/SRNEEKtiRyZg/+8ZI6zc/L+vFZP///p7/502u21nlHt92jiau0oGSNTUpdgrqTFrrD/DdS
47T9798uPy2vLb9d/rsclg/4+d8/vfdPH5X35UjcxrNoVHOERht1JQr1Id+WAa7+/8cXraoh5/j5
+1K9CSbUf71p+f/ya1GT/fTecVStg6ZnSNOv5segdNHkWH5cfrUcnBiwY62hWsbH/fz05aefr1n6
aP0wF/9fFNqLrL7/539cv2ENsYlZr+P37lc8mUmv0/o7FNrttW2v71Hffu+69g/v/AuJJvx/YFrv
GeiHuMIRCtn2FxDNtf7hgOJF6o92kW3yF/8NRLPNf3iex7oMyMDB193iV38B0WzjH6bl+QiMsfb7
wAnE/w8Qzf0dhQYGTveRwjMcBRHxfxNa9C2JYVSlVQe9Ge9KW6fDj5duVFk7zSsBO3rAMn65SX+B
Gv9P0ecPeIB17X/+x5/OaOq6bSGaZiHA89sZs8Iu7HmCJgJkAtecFTHUqylQFoaTMgZR/2/EAX8X
YvP4gpzIt3TbNW3bU/7z79enuAi5NuP/hth6w+lPq4OR7TDKRc7VlZdqTq+ini9//83+cCq0Kk1b
dzghyEP7n0+Fcb0Bnn+uDorzlmbph1JOjMH4wJr9+zOpi/4n7CDDyaIGbANgpIny+1PrRDS3kQMA
m0DQ3/oeoFVCatQZp/jf3T+DMf8v51I4Rc/1HRfAgvrWv95AGsJQtvlWALXorln6xasbVntxRp4W
cb5ap/bpHY2mo7shaxoy7p0VUjg2i9u//9b/gpjkW9Pl9E2epiFsEJj/dCUuEmXUgkbgAL6208kn
Ra8MO6aLockL0rFPre1+D0B7/P1pl2/4+90WxFnC9WhZ+QoU+usd0AyntIBXMIS0FIZ7pypo6G2O
T3U3PaGRQiMivEmK+ZJ4NaQnLb42drOjFsD8sRu4sJ54SUT68j+5LMCtlk+3TqCV/s+XJZqyNzOc
LQ6d3UJMzEBmuZyNnAwpAq/7BqMA2XdeSECnKSJ2V2aPMs1VCjg8e8SsErbGKMLr31/YHx8TgpQs
TyDUWV7++brmPsFBFBXTA5o3zaEaTLBTPZm+JKUfbWYEUh+u2X2uTFqif39q43cpTGY7C+bPc6vf
/zJYPY+estZn1QF+yf2oo4HTw9RehRN61s10mXRQ5HoyHUYhvsbxa9EE3b8ZLX9aBH69gt+eykjz
gzItVzBH8FZw3rjQTrjOkEjWCUvC339fUzf+9W4DRfa8BZhsm+YiRPnLNy6D3PHyssoPpV7tEAI6
E4t9jLrSW9EBbtrAxzBgGDK0LnDMXskIgGXmjU9OYx06fwDFq8uzx3tkJs9+wNixNJ8WjL+rWv1S
hWC40uEu1Psn2+qfymQ3OeWbAvf7cXIVRmuRUk6XWbWBypsq3Pcip2NQ8jnq73uCX1CTa3MkfZbW
s5Q4OpTw2FqPxBnUjWCApphrrhx0o1dWf1fMlDxg7TJWHHiIlJzVhJqG8cm2xXEwyUaN6IArUI5G
HHRf3S9uFw66ZqNuUMvr2E4PcY2rXWgRSU3H0ucaCxBqc1o8dO40wthHLC3Pe0tRT0m2w4MMrF2b
zJeu1g92+y3tk2vm6ufUAvc7+DtIZGjijcPW9JMPRVQq4Tmo8WSqrj52bhbchUfLad89tRSrO6On
OJ1EJtBiwAbuZL5rLs6pupL4jOK96bq3bdsGq5HvZUziME7DS9b1W8dB3Jz7uSwenZjOeL1BNmuo
GE4yvxqc0264QSYr3ugjPDJK+WTEMED0/jpqfDlv7lEM66CidhFMdcbB2AEtKQ0ESnKXx1KC8JV5
iVoZC5i6/YED8yRNt2apvTgdDBatzD+aHLhOA9TBDW9NdMXIZnMN9C9gx6F69yMscia+qjay9OCO
eBni4S7xv09ehR6xN16Ael08cwaB7bMuVnRWI+O+KvtxFdhcSeDNj5OFFjabsO8NTz52FnmOcF06
8H6/9bePqfLgBpB19R1uAcBdIMPf6mE623p2VacoZvgaoxpoVKLV+WJZf2kRE/K17GrN+hkwWL0i
+LmbKozgUv2CszD4Ku0jLXFxS/Lr4AJ4sqZLTbmawsrKK8NHqwQbgGAKIL5GCfkwpkKnQ86jf6Rs
wodbLapQ9IGguQc5jYWbocB40/eisy0yKiOEFzNXtC6ibldXMUCxOrlid4E+n6zBdA7fvZjTmRYP
qxG+3NfpXfk9N7bGA6jTYN0V4sS8ulmu3kUfcjUZw5Pad5O6pdJ2NZHsxvDnCq6Zx2/f+B104Akx
ibUNZwUh/4sayqPanC0FYevp/UDcB4bDs4lZQPf0EzCwHC6gDatd24D0SxP5asRFc4PcIDjcLOo5
oIGPPEnQVLtaDybGh2VSjUnul+GIZNVHoiYuTeKadkT2yTLDR7crTPzqOfWylChL5lGg8JcxV0iJ
GbBhO16o0SMBoykR6QCsnobqb1iCxRR+dO0G4gia5kxOP91LSbmcmHBZtga11UdKU2NiCNEgWk/0
h1DwkhdsAMoNGkr6O/z6AS8ufYZT1bv907pPow+3rKiBYXCx7poQ46n01W3Sq1bbhzruvjjxaZDM
gYHhYoRoLGlIYOr6tBc9W5Y/EgJPnpGvIJVb++UP/H4fomXBCYYL/CIKdWCw15Pg0i2LUxmcJWAf
2jSaddd6tbb2JN5Y3U1FUd0FcOPa2Gc001lvYm2Ducytjjz8yqfXvh/1g+MP26lxYSFbMZCMjHVb
QwcfjPiEBnBfAuQ2L0iyMbtEWfFB9UoAMYEUrEBkSiSoMTCDqzrD38L73JR1kG2C29kJnRuUcwD5
wQDfdgMD3h5PldnSNIrGk2XVR7djFW0rtU2WdIY0dMV2QtdemFuxAtTgSQq3yuzaW3SesK+OinwN
9PUZPiq47KnyqZ8lALJwJXcKO9/6GTeOpiZAS+ZVFnGvxCgvi/zbMiCX4EX0yYfaDvQ8AwUqAEFx
a1jiug5GiOz0b1SvnpOoWA+68TgG/lkiDACNu9wEwuvWPx6R7HDNyvdTjqGqGvx9PuJLf7IUE1OL
GVCgFq6GkUoMY0nGW9jDssbfwWFYR9NQbrH1+t7DQNw6pUAi2ZfHEfVGw7eKXUzNZwVgGgWQHkC/
FTavdc8dCduYyiDefb7m0g83voq+dTbBnMK68NMOpir8egF+c6OPjHkr1PZAH+H+Tz3MWFNDXwdr
AxA9+ENNkF4aKzy5IxePfikrTNBtBmRkV30CLKEqq40p50MyU5RH6ltuakOhLwv/GBfUbCOUiZCJ
icCXMAkbUd4WFT0ubyBs9+R3kJp3Jk1oyDE66irDd/A9wG2BlaJPgPVUZkUgFKaKph4nG1jM64Te
tRcDTEtr5FXUsysVP2OY8SmwL23T39PdLTdd3mAu6pvXNEI3DBlgDRnMGm1ZdB+ijMfuusaVN96Z
NpBZoH+wQKDTLjGRbU7vfuKQJPlocksNv/MUibUqQ5WpdKKQjg75RTTSUckxye1VLBv0UbLuaeWh
czx66xK5afg/5VPRiUsxMQUALz7PBbJBai13xN2sO/HawQYc2L71yS0wdVqWIAfkF2zefBtV9Mpc
E0mD6r1qnQsc6e/ZxLS1PP3VHV19MxeJgygrZKwy9mGKUjDkYuZsg7/dTU16sLOr/ESi2W0sO8Tk
jA495Tm8vU0HdFLx0okq3rpBR1k5wYPCZl/czBIYlNKZgMXGDCcw6JnLFPsn56Yv4mhVPJudNzxT
/WdthyZuzt47bcRHwwXGkITeOkrFKUSi4Eu47XV313ba+JKU9s0wWNWB5DsGJRt/8tpBP+d+Mt5o
HmjnOAv2VpmczXrY15j53Ib1pG98DMAhscB5sbNIrpVRCzo2sCHrJN0XGqwO4+KjWSUgv8LZyl5j
tlLAosjyzPVR1g2boJ7t9XqutwzoeNVNBWCb3CvpPWn6RsRQtaQptxTfj01k3SJW/1yMAgO6L0tO
bjPsEYGjqukq41VjB2oPZyXrpogRf2gc8wGkW7ExyvI+FTRgHM07AOjZoDtSbKMsyumHexcjluUR
G9NNnXYzoM7+QTdQgXBcyGJmC/Ekr881MK5dL1AIEp0ctmjpYIJWd9+0UdyBberXk9ntYjzN9lOV
g2u0ayZF+uRnjKL84iFCuqpUyIBfCdGr3uJrjLAQal5im0MjQRMl+nDc925i+9D7EXzpiC1cVt43
loHVol2sY60p17RldY94a5jsT7YGTlWGrOSQbwi0QhKT2uqY+oL5L337MIATW01lBOyFE/qY8q3m
ylFuc2wBg9kjgh57SBm6jEu5dfwG/Xvpo7Uraa3ocQ/nIgWFAs6ZnI/mMz6TziFCUml0ZX0TIRoI
1LFnR5p2vWyHvec396i8pAgQVHIDUGxjwKbbtq50iGOHz23MTJvnccAhEzaH5WXwlIAx+Cbazx49
EteNwAYDLleaD3U7VvAM8GIaKXGXGtZ6DTvMpgOCvhGVju6uBrQxJPIztOArigAMJ24qdn+cXcBS
6xwciSEGflgNDuL+kO2Xna6wSpJMvEs6QTcimEL7ODdoQ4fUCVjO/H1QFE9mbZv7GYuW2AutQ++D
cGVX2CP7A+zVjG59RKLQ0HnNgjrfyaH9mtVasJMhWo65mWLh2PlbK/sEYhpfFHPY4UZOUNTF4d7G
7oEO04vnpvGO7E3sgni4FbJ99THrpPsx1KsoVgY9GKvqJrHB3HsHbwoJEAvCdKO34B8xCNCjI3g3
gJUPvY8F9GiuPN+4IOiOGZ0kTNcIk50YTqOssqvaMH9UlxDiDct1GhP/JNCSV8x1uIT22+CY6Dii
eQXIplun7jyg+KKdS2ikm9YkzhI6mZmHQCFa41gA0pldwtY0srZhJZVp81vWoQwckM0kQ1ftGpSt
Jh8cjO5iwmNMXKnFAxphsRDjrZd7MlveS1mUD6xJb6UX3i2hbpeQZnomfKg2Ti6mR/CWht2Tga+f
+b2TfG806a5+tVeRMvLUlyLDeskE8igKfdjHOkSkWPvssHawCEL2w9sG8CkWFfzzTb502qBR0CC9
MSC5CAsnuNeyCBW7gpeqEaRVXsOFIbRrCgKNHJkAkEjxAe1WD/RaBEqTxHRXxQA1bCRoBhvAukV0
gSwHywbo7wD/k8BFMF4zajSFeIyJSrZ6VWvp1V2IPHj6fey+Bi3UnlLH7KnRENBPr6bN/R/nloyT
PA0zV7DBPLEuyWgGkpHszYKbW2YP7jDdzS6ESk/c+VQOKxuByKTbDl59VwZqijnzxWGfXoP4Q/iv
akGi1s+4z+fbERulSgdlpdUZCA4Po1bRlmdrQDfVtXMIFx7+0jGqOTaisOSXrrPIoC/V0NAjNbXU
ndVSDj9Cqq54ROqRPi3Jl6yRz6naYO1D2iHmnM6i87+Y3QELOp4pQKllhIZgmFcgfs6gyjZeBYSo
QcNzuezeg9NZGuF6gH2zGvTsYFr6PTZcAA480hehVH9N4T7D6DwsunmwpJ6s3AcFQscttMYna5Tn
uCE47l1uPJE9CRq2z/GH5vu0OfvhKa2Je/IsPAFXvRVlT2aKYTtS05flGfRKTcRSpoG9uga1rhal
yi1UfqxH8s1GPKmn7YOLZSy3HmC/lWuh47RkyVaG+pKr3ekOoZbQKVYDLbsaQ8bgUhdhtuXGV6lt
IfJbFUxxnwjEVbJaJcCZnFc3oWGulfJUmOaNqJkTrSMfUeG8cV15ztLu3qQMIY35hHAETfqCv1Af
reofUKPwk3y1BR5vvYSrxhgprOjBp6QH9eJQ9t6XasBXtzKmGwOfQprd8dVSKfoYEpIFb0v5bbl4
Q+05FeDkDai3K9rGaEHF5kcnis1Y8k4tzanzAkOg8qzyXcwrWgZ8Gou7AALrypgQezceJyOmM21N
tyhN92vNudcG5C/z8lUtGD1SDpm+Bv/KyjehvBpbDYOU26PVJDpe1gIX3RAEk+uBpl5Z9fNSTa5D
VrrG+aJ5guKZSXqZ2vKs9mUkICFcFt+bgTmtkvqhJGTvDboVbunf2PDBOtFB0ApwYgX8tCXE8Lcd
mTAjWIkHWTEaKXtDx2FMzdpZVceQvfiGxaezXsa8B3Kv+jHRdt50Kvr2SwpyERtDJuNbEQ/fmnrA
2q3fqadKpx0qrHOdsuiaGO9ICK/DVqSokRYsM9q9RL9Q90sJNpGvrUoQQ8vsCafpyXFf0j56r43d
XFBVacB/sasfg54lA3U91uXgcZqnT+prApagpsyiWHXizvEoZroaz14VLvsW7idRKxvJq8nsqAWF
itEGYDjl7FxLb8DqakAlHSpNQWAhBGXMl1rDI6HKnmq/3M3jhCUm038iUEfqtDhikaHBv0O0z0DQ
TMGxE52i11B8kiKZEaYi71AFHydE28umqiFGrjpqtSOtnr1BkOiqob0ccKCjOAXdDGGwGloR9Jvo
IDJxN00MwbamwUTDYivG6cEVmdwuhYXoJXNgpgam14IgYOCFMQl450P8AbCyAuwI7QfOH5FA3xsG
kRl19pSqR46f3FLxsHx8uJv+bsjM3UDtRDgqt2ZUmtiMIum3R7mKbH0pnyX72IcqFHnB7YjYkmxZ
1X1uTmLyNfmKUzN+pXi4rZtxm/UBJHODwA8O56cODMcyH7rA5hE2ZPYxCRW6nWCoxDdn7siFasmZ
024XTpvQ8d4sYR68blYMNDX9UKOxAkxzllQ7iFHSsrKTQY1xKMnZ5IQFAzZ6gUrv2e+HOvwQIQu3
k83bfiQtEl56hNf9lI3YrlYmdvIU/1fSgKyLQiLQHpVIUoVdMi0QdegoTawMBf3prsu9jaf2Rxou
q6VGCk6fUhpFt8LBiZxsNYlYDURI9FYA7RoqfOo70EecnyFZzyYLKZW7HC2XCNwX6SkcAGMsqQxG
+xopPESAOtRtZPzcitrfJzS6UV1u0kxTBHUAe+VjhIsmRsTAf6FfAi1YOTXL65C8diEa4UPLEpM5
2beiGYy7JfcsZoGwuRdtspZb1Ln5a9PJmzEZ2aWCXltnXW6sabheUawgYrgLLfvOnvKPpUqjaXzp
Jos3dYUHvYA6iaOUvnbAxq7Rv/2x2REqAlatGbYOqbHvYFOZJISn6KK7kYdokSrJ5YHNoIGQ5qWk
vA2iY0DYMcJWBbEKgPO6sbh3qY9SWEaMjPr2Q5nk7k4tJYuHZ+XTQwK18wZo+aNH/sH3fJiyVBFQ
/P9IqodcsoUkMxWlufzUzt19pZF6B2VKEgXucgU1j3KCxNEQb5klZy4sRvWyt6XQ2redK77X+NWj
G0VwpEpTpsPELKwUzffynirDimZ1vhJtv2lCf4f7ZcKfJOxZfX5t8Azz5C7SvP52mcutZpKjVvP9
Es0tX5TQS24qx2ZtJsmjMpv76qFbHR9qa/shNOPHELhg61VffRqM+6y+NaT+OXAItyuaAEGIn1OM
drQVWQElB/ztVJ9E2ETXsMHLArq4GvVT+lSnwJw0OLQbRsi+LeRn1NYJ7tz4bvYfAQMaPICgO1sZ
eWgnzOLU37bspSylDbJkRX5K+GonezrqXkVS0MhvgeW+aXZRwf4r9k6I1abtyx4pv/xTVWPdUaGn
ilu20tCSSpYzLxDYqt+rTBO7yLnHK/iIkvPnOfRcXMPJdYOuRdMuRBgidbE8F8A1sdE8j2Zs3k76
0D9LPX/N0wGVO2c6pErET/N3szM9VX6kbV3Kd+tY19ADkRUKYqXWXDApnifnVAaYzpWzhY+HlSW4
utpnjE03/WT2O32o74Y0G1daNlS71MTVT2CxgZJhDySwztpdZhA2JP1032KPd2Mq3u+AFqXu0ZmD
Nz8cwmR8aXpLHPMYujrhNunRFbElexN4rw4q406O1lhbaV+6ErS8EYbJYa48FMz19A21N6xDegRM
DSy9kC4rHooRXZK15+hPooYhsTih5K3oIDpzwB+1RvMMdWJzAi6nDoHBof+MoZEBs9kSfx2c0j11
iST8132NQgeKuzt4cY9ZDWp2OQicaU8OM2eEn3Jsw4qPz4r7DLHCrRy0/8feeXS5arVp+798c7zI
YfBNhFCWSlLlmrCqTiDnzK/vC+p067js1149b9sLAwJEIdjsfT93QF1BngCsf/ADH7xY92lpZrVa
J9LauVjdLbGzQNMax98qUZB3TSK+pjkFBUxWJSchV+tTRDsraYPIfbXKwXJkpdB2PXrp3ybzupAA
Dscvoo8gw4UmRm3B1VR3ddKpu3nuy6LiN8raQw4SZGS8qVDuHd0iXnmWGN4meQeHTrLgwLeFC4RT
9EGFhxWhKm7uaELbbAh9zHj6iw7pgkEroASHyFPucZU3V53VIDLqe0f0g8OcqTRPmikYqaym5wrA
37l9ELp8URyBaEiCIu3mCXC//DnXTKFueGTxiYGMiPqhDJGxCIozLC6Ke7l4rSJJvGaEx6EHARpE
wbX1MS09RHLwqOhlcVBr8q87ATMNIRa9Hb/SNas9O+nF/F7UywMf9yddamDoR3G4tWKCrswgDWwd
MxnbTEvlokmCfAl8MXf0kGg6y8KAr5a0aqXSI6DRGSxyXxqz5oaaFgHaC6z6PXteQmEGB13shWVn
pWSINpyO1w35dVSS/DqoKgTyDJxiXmcwDEOCop9V4a6PxOyCZzagGFZmuO+pYhbfBcueoeGUiui3
oPujGqm8iMiuqhpBB/6eZrXU/y71Hn57UxRVCja3m+fa6Vf4bZ2Ijrr11BcCQBDGd26z7GTjVRCN
etVbUbEn78jbw9/rJxl6O03mub717wHOxkWV8wY3KrFHIRP/DCm0OxFlw928ap6IkfVrMS+JPUZa
ETs0evGWEGP8gwceKJ9MHOkStdzlclZjTxyrp+Fi1W5LtYkJNgzfeB2pC90Y3XuSn7OuvEdYTh5J
NmxMVXHk6Sk2pqezHixxjTftASKhx+2HFa2QIvrsW5InJNagZqP/r4lO3Z+MpoymVGIZaQYBPwFN
zdIvpv5p6Qy1RJjl9IjjwkvieZ2rOP2LxB4GhNaGDT4FukmAgEzuUjw1NJmbrYOosdYwoEMJCanr
L3PZJxJyEibFvXzyzRD5ZCejCF7lRmSi8qoIOkbpX+qtRUoTh9JFDffgxLxrJhFwFEujHYw9At1R
gH2vp9+Kgu8e1mojcgoqfgnZdDKeTBQbXUJmRRMpU2V62CxkqKhTNyDOYJK4znPzxFXLX4uBlssr
OPi8OZvtYOS4rE/aWX/Szg6d/2tuXqd5jx1h5lvQY4v3XA887gcjvjwEYSxkLO4dWcDPo5KqN8Q0
ey0weEUP7Tn3g5cY35DJRQapdzlsJK9+lCODX75f+MOAhJObGeCh8w5uYO7khlAqvXbzQ25pgHR4
P6gMedI4xLs+Fz9cU12Hxr4KxQ0SxjeryJ9GrX6OenqMyB0wgADIFOiHoF6jC+8NyiOSPepzQYkA
S/DvxBQMg/gccA/1TZRLcIK2+l7QKa/LuFkjRsudnwox94FEWGfXmRreJLLuSAY0MlRbpm7kywwp
IqTw6iXUko9KNz8YmJCNi1wU84kPjJjeB7XEfBYzJE+jWR816iH9yhP87fQHiHK3ju3c5JHofRLp
J7dtZBADjQhmijAvHmoCjwFZ7BzTk4AGmWxG2rbCsiXFOMU+rV2pvwWx8lqOHKQcSZPqec11DcHK
PlCjpCXPXu5l1DTMB9nyPnCc/sCmFtzrEkQ6JoQePThNY/g94gyEZ/9hVHZjIVOMk6n36km50sYp
7mioZaQbwQut0DESfdIHJcpTkPHXctOc5SInOqZvhs0Y14ukFFRHmbjhXcALbkQtQS0O54ULOcqd
Q2+2PIw6CDilqJ+h3CLin1AeVWiWaSbupz8D4QCF5fChNdD+QUikR41ZK/U616plO8w2iVteJLEl
3IHh04zohZb3c4KC+nlAJYKwmElq17K7E9opQEzrnkoL3bsmTp6mwBC1ywBSsTUGOrLAuEUNcVSp
jPIcFZ2j6NF7YIn3Cp1FsEPGzGZCsISRLswWXABjWHqNUAkaYKE4iN/lwhQWG7Wwdv/Mt1Enitmf
qGCWyKgAWpNFVVCR1C/8omocPbWpgK+mhNx0YKySS6LvSGO56KmRGHnyQU8P/UMR8zpLwCcmqMmi
oNagCrf8kPRLet0AFAEBN9PIYL6UHjCjOvnOd1sPWxz4B+kEC1enPtSpMmsMLhuX8TZWpF07/NQV
boImpE8oGpsgw0GuA+3JQl1aVcUrGTfvPZR1W+gm6CBejTTXdPlDnA6Egw6N5Z8vijQRuv5yUeCQ
SoaqTfzHr7w8FJKDCSSyKRPpqYFOVGLpNp8SspijZOxHRKxWuex7wjn++bvlv/lu/BplvlTCmREN
958JX5XaaglQf7zJp4o3Kj4QyGUv+U8aMIMga6dMHq46bBF0oU+mIW+tDoI1ozDKolfX8rCcwZCU
fgQl5ZqkNWvbq0A+/3yW+l9IYSRUi4aGyaNoKQpFwz+fZVr2aaTqEbeNyVn6NQNEs6q6Bc0wg8lh
gtdSKbJzHZt3YlfeJ8pYgSPSRObAhoM/jExzGBnmKmNEDNfgXZnGcmYM+9PI0vewTN6JF/zJPbFS
ZTplXugTSxvQuT3PFERPnMbtExxYF+qpeAkH5DK9x6Bw5mkwTPhJIRifhBi3tZaBvBzF+TrkheuN
Pf5InKWJ5ZBdIXvmXRwf+1Alq5DAk0Rrr0Pi/0ASefdq6fF1GrCB87zrZXeNy2ryA36WJ5Ax0Iut
ltK/Jbh2pPRYKsN93Pubf77WkvIXciwXW5NkPHcNQ0RV/IWumfdBJphAHyTFRNhvi6oDR5XR78Q3
KaeWTK0mVlSSb8FoWqQ+A7a2pCOcpFZd6b2Y8ToAUTYNnEiEOK9I+Ay6TdUK63h6cw8deM6YxAaO
+B74SWm1V9WlAJxL2WGsrGTViuNPPDZaGjeE93qBsG8Cm7FkoVvj+ajb3r1KgAgngVfjD/0+FRTT
AJAs7Gj7S8YoIhwV8j3odckAokoob3ID9A2YISuB23ReoU5Ynzu8BOneIWxMsvjFGBkRU9N+T2QC
hrDitnN8Apela5C6ZdArnD73kccv5nprI/yIQ0wnwRwEqSYWIq2/YTM9VRmSRKangA0zoT64k7w3
MnBjoohr068peRHJnHqtiDrCmEojgbfqUvGRjh54FYiPCjQXyeVBAOSCw8BfrVn1dcbacyE7qUa0
9XPhRyZPKXrE6C0zV3uVWrp7rooXYxgxwBLhlVVIw0vKvYu06tZCIk9yvCJfUS7BVBAhbv4uK+GA
PAdCaRRrTxofUiHYeVn3geUNOuB05arNUcmNbT6RBPSA90Rp6RvSn988PEnmUy22WBX+ELr+2kRZ
e4elBVF4U7Bq2/RPiqtB1sD5OerwQcOW5/Ffbte/eaNIxPBJWBzpmqV9tYHFMNENVaGKNsr0J09v
A4N19OGs70K9T9EA65MfIIycgNTWqXg3FcyyiUmnTjSqoo7/hb/7V8Y3ulpeEhrPkQwiKX9pU+tB
7yArSAH6Xu81T8Iz3eftBH3HHSkK5bB1J8ZZ1rVPE/WKdI93VyyeFVP7l2vzN427YsG3lpFIqFAi
vz7JTdCgu0+zYFNjNg7zhqeKhIkQFTjMltqGKf6tZKjWjto3vaT+4kE5ryZ8Q5/4Y/Ap7AoRFzmK
5oPYBA9YSQ4OSJiLTLX/Fyau9ReavKWKtDkw5C0J87ivPFw62Cpl8M7f9FHoLsmDIwEbfy8U4zhQ
YwNksbgYY8LgkNIq5Ojibuh2O0NUS0dmRwDqwxAFndMEJq5tI4mx8oRGBTg0mIoaLMFZ8a+qIOZh
4PpETASEB7FLGDymmbDIW6vadlH/mAxhRrYRrFg5IWjWjVTU9Zr1ZDEWksWrXN4LUVw6MybuCQFv
HzSocqRg/9ZYmCwCrMXPOarnDfK0xsmbwMcICytFmJWPeiKvEAifdH8Yj1Y7LoKBuoWgdEtPzXV8
ynhslAJtpyxN8jxLeC7zKiYargVctcSXIYasKyibCXOcqaIpmJppCQ8+BVyRd4Qv+2f8HRP4Num9
5cON8pRkWCaKsLVE7Uwk+08tE5u1rmzcMC43WYVMf8j6cFXouPPpY3EoLNxe4oEkXz2itUqGut+U
QfCj7oLss/fxf9Kof5FGKTgO8Fb9zwbdj/W7/7si6tcOvxRRyIz+EBHC0xvC6QF1E23iL0mUJKl/
iLooW5okEjKKZud3SRTtkY4gSpx8s+e+9y9JlGL8IfKPIjKam55AWfvfSKJkzfzyMDMgp5smKgxl
FFW20H78ub9GMwtlYzCHoy4J/iKOPPiChoYl02+zutGkCFsni7zP2a8bYHELUGYgsaiiMbHhfRK5
RnhmZWXYaxsNpp+d9dRmWrdqoGx5E8MyHYQpOqvblI154E3fYauvmg5lu599JgTndBgng0FiLyra
mVVWElAlkP6+0HvPADORBwbi3ikZu4bg8/DVF8YXXwoN5J5dAE0GHWtEsUhOIEAlk5+zpUoVuDwB
DQkpghTzO42QmelPRUWcUiaYZgUpM8f7eZbU6Ljdm1NeDsYr6I1x8f21QzAZV31eit8OM+/121Wa
t5pXirpJJW6U1k3ot6IDkoQdcFToLR0ZZl2cQFaq6j9o09K8ap5EkzMNjoz5365TMbHmt5p2wbz8
v2dVBp3Qmac954/m3W+L87rb16TzjvPyX2b/+dtvJzjPeUGubYeg7Ld1hwcl9iT5bp7DhOzX3O2D
KhJ/rbtt50H3mGJ62fq2y+3jeZd50Y/J9hUDSu5/tzE+96Q/zZ/8dsTPtfPummfwPfNsML1PC//z
ZL+c0+375mN9+ap5kRpMtRBktcVB97//nrxXufrzsu+a1KtzRsg4NuPrks7TYJJad+qksp5n40nl
rSckNXklr63p088N01lBPi3Pm3weY5793Gj6+Lb428dR5fNtDbxyahDT7LzVl8PNi//5469n6dVE
R5L2nvHunpzrQ6FId9F0cvOWhSeYDK86koHLWmoZ8k/LDMp+bTRvPi+CgIW77jrvOq+4HYneCjvN
y6h/0908d9szTTrr1zHnlabQ4BGQyKBPPrb3OXaJNX4aVMtvs42bokOXsIKbP++JGaeIh1Njh4+d
rWGptGwb7CFxbW2XkXpJNE3b4rFQ7VwTU07y2A8GpRXMaJC7w22wcxjIDA8DN9l9zkpTWAAVM85c
nCyrPmfntX5t7NUQZ755aZ7MO87b3RZ/O+S8cv543vC237yOUHfSysLUX+HRjK8g7nQf7VD4y9Et
9+Nk0SmmZJjomFMvSBp7Q1P5y1dPqXoa9Wxu2vVprZSUeONnJeYzk/HRbPOqGoQgpJh3RQOYv1o8
ZBoVSLktGU1ZSZ/sdO2AUgbT9ZC/Ho1AupvnbpN5XaorwJMyFLzZx2ssYSHZSRHSsJfKM0gXpkj0
fjc+cr2153cYKHtMYl3CuWKUHoJP+0oP51SXNFhL1y5VgL00+H29qwNGAQEFmOW8mAC9qDV/hdw2
eKv0EZ6BMm6Wk/IDnmALVweiL85Uk3GuUVKX9ygP1fhnbaXmiVSmd8XEERWsvtgHaZPvMdyfEoHx
wEmI8l710njvxqat5424KYoRcwCxqHaaYPyaq3BY2RgkEihTG20GpQ9rswpAObCAmG3FqhxdCGAn
rfFtZdCKd0pHWXJ20ZwnBNBlu9viPFcOApQPBsZwA1JsH6anycc01kilLabKGK/PToyCd1eItbDW
Sz1fCnnHIzAQQsXAuaow58dQpQQntdru80ZUpl/udvvNc/O6IsZc3iAHDtd/cS9kWbw2p6cgH7C9
1MrJnuG2PM8VYMp8GWXCjakgN4LVt4tyY/qFFcb0aeoTwzAv+yYfAUvzq3REh6WqUatIoicvRpFo
y8bsBMkWR7Xffc7WxcaC8rP1SY9wO+oFXklp2stFfeF5PIB+au2iTDI/J0WzVTtcEvQmNHd1WZm4
vY0q+U9T1XD22+hHBZNj/LsjXIYdEH6CN0gsaIONNFyqcDXcg88q/ra679+wbQPqoMofpPb4hH/4
T4jInrIsEqBp4l3t6HsQLqJz0K5z7wVf9xx7QHEzNC/ONwUzqhbQZSP7S7DStpdtx2gDR65w9sXl
zNgQlBmMaAzP0uAU6vfGfYdKxqHD0lZA1/FkgSj81PnLEhq6/54ohwbN7ZR3u4dMG3s47RDmDtj1
4uO0Nv4gDguAGULALuhWmrclgUwkcxB/wIg81XbVqY+6ShL2VlH2rfds/NAnV69HzXKyximlTRke
M/2JIkARH1zfITM8GfYqCZ3+sRS3ubhBGlbVDqMiLFTIyhibepkr64rLKRNeSIOjclrBUSrsxiJx
zlaAbuBcUUSXU+oBL2W/lEaHI7r5HYP7JF35oi00hwGH6Jhi+nMiYLXnnfP6uw5QtjP35E4AQpgt
hJVdONhGv0zjrU8ulmluqAzV2DxH+DLxirNd8eS1O93cIFRzzY0CvDTCdFxTnsqjrUzUWrVtCzsT
T74FoIe7jBMrD4GCiHORnAdvPcj0UdeI2uqfU+nhpXwyhV0vbpSfob6Q6K/dSceEOIN442qO7jvk
FmfWOh5tAIF9bzndnRcspcf6GMCvdTzAGXfFeDyqt4O+7cmj97fY7Wnlj9qwx3jvZUdzMkXdZO5K
H/FA+QhH+pE7CL2LajyI1iUTlpm+Nsu1P+5K40w+bIhka+S5QFwNayWMfmbek1odPe6jPSwKrjcm
bAQGwgZGISb8TD3670vaMIHbtPd3cIs9xdH5Adv1mO+1nzyzqvbdHx2/X6LWMeud9DMrL2m0zfG9
EqcLxnXCVxMy3Y67UzawPt+GgoPaFV4d7kwcrMbua6/hc9WvsnQ11PhwIma00/AIyy214ObZhrkX
643UL8VDftUER1IfrHhHeKXqL6ttUm9c4OtqZWR7SF5dSdfhYMBeqFDcQ4UiW/cwRsPC6d/6RwCu
cIPCK9YutbztSApoKanWqwGN7po/kzIdhVscabbdiCfxQvoRvuGRr8MM66q1TACGfO2Sg6GvxAc8
oFThVUxxJboLXqgCKuNab3eSTg/cTl4tBeutg+sRs3jOqdmJwRUbJgrdGNWI5zLcimhHPH8pqSuV
GNHBJims63A3WbbawoXoHe2YlwZ7UEjGQy13CMuPOllHHg6f0kNj3uGuVoYb4EfyZfXvObWSR4Rd
mqOANWCKtSCGPEO1VO5818nhG7xGwHnGOqQ8R3oyERmlnb2Q2W3RcOYLBUO1YslRKmEd+raFTGcj
nbiZjaN1UvbJmgi2Crbcivc4wWMkBC9gCyD2JWiHM0HApGROWz8ycMJuMN83L5ryUmB8HTv1prnK
cIecqNxwalTcc5eAUPNU5mvOya3WZnKQ4c0BQNneY/6MF7garBVrH+/FxnFF6Iv3KUw6/HhoiqXu
0HYHXVz5H81EZVo2zVZ4J9ECYE8kgAhj6hMxkaW8AAkMHtPn5IjzzZ36IDj1ePWD1WgsZHIjlDti
yEGGwDzpwzlkkLTFWomP0IEF9Vi6ew8ie/44ZKsCpzJhb8UXBK99ZCcXlNQk+ECHwdJriDf12XrG
2dD6lj0ZewIZyexxynt4MLm69S7jHlPWkayYZwuH8mEtQhqOqBSjLbZHYRm+iABSo4MCjbLXpop5
15Efa1v+MhoXQOJwHP1DjtCYYvX4oI64pF46BqXVuyUeaqyq4FhhxanxI+PktdDClVfiO75Qs3uM
eB8GTFehC9cU/8JdExMEtU6bexw0wa1w1iScDUzKf04qyIP1UfbucIy1RRbEFWJx5El48GN4Hk++
taSGb1palmCHWCWgvpofJGFfYd9kOhGvQnNBuSToiRVB+7YAnLUQ2zGPLeh3852zvPNfAnXP0aM9
AxofnJ5qApzoB90u1t0VAqMkYyjpkHEcN4DY6xjbfKfAGfdDMhbZ2i/XuIw9iNA7bX0n28IiXBk2
j/o3jWS+50n3co6ccqtelGhF4t4y3Q9nvXSUN3dThwRx2gZMpIVBDdcWv+c0B0/eQxjY4r1x6kKH
M8dFCHem595auu4GW3DvUT2b3/ONd/SOP8rnhvr4aRKhQPR17QFvFO5YFgRHsEkJu+J2bLsbtCmL
YIGscOGvtOu3xY/cab6RHbTcYownn5VTupHPA40CHYBHUrN5YtLn8FmEKY7K6Fm7tq6tGIsEvjc2
4g8IAfi/Hx/ZtMtWVUvqyzJCkLZ0z67htDJOpiszXJN4q7norTBqgzRt+0uLLhRiw3aFz+QWjD7x
Nz7C9rdqnd8FTg8yLKLHvDJcomLgov0qV4MT7NQlcj1+Cc0uyY5JT+OOENNEWn5ATbVRU8pOg5/5
81aFaUOWua0c8PreGFjlnYRv4hOxKi0ih3ePxyDZZRfCGS/iI5ylI16q+HYnOllQJ7ImssdsHXJW
6+BivqIK4jPpmdCFIrPHDzJiPEKzFyHcu2yb2Yy00KcwZR3qm2VwQTqhkQfMZX9GDMV9xgrxUXqQ
4ULcy0/VieDlVXvWyGVetOdor9vKkpt91Vi2ykWztYNyqE7tudy66zcBzv5hPBQnBXWq7W0QWx4s
3znyeCcjDxuLPQyAB4qRRGGtRjoIw4S3OtlCWDDSOWgr/7XeatBW3lFC7NzdW/XeH5JTv9SyBcKp
ZXogjeJAQA/RqFzHyMZ3eWkt4EcvwqNrJws2WWZHbCFWMATO9VbHffshOuUPwktw7ZfNO67Ji/DB
WIg/i6fOoRi3yInFWtSv3jM1Rm1pPeDOqxs0AUumCdEfS2nFW+OZloxbhys8GT2KtLLcsT0ULW/R
ncdreSB8J99GJ2FDxvJBe8iXBk6a6do6I7tbQaVi33rpH+FEjq8NBGsCtGxaKHjAiKVeQaex7uXl
8ooEw157azol23jP7fAUPtSH7md0MtftoXgnSy8D+XoRf74kp+A6OO5P/zX9nmxErgRtjLbX9s3R
gtFPoMF9et8cqfatmjfxMbjoGXQFfviKhypYPIg/UkB6YnZtVPjYJi4erI/mDWoFQev74pJszHf1
sXwdTjSENJDqe/kafoP8dAq9ZX8f7aO9/Kjb7bm4qI+RI9pc1LV8ZGqPSzgzi4+c2Lh1vKrslDCs
hXYwNrqd7fyX6abbCM84hdK8QbqghSvesItsjvgQshLH8Iu0gU+5DHbFD+7V7BED/i0Kn1X1OO49
2pj6OYuc7MjbKfox3/f1c3hH4Aj/9TxFSyhH/F4haRPQcncKtZfMzqFekuvAmPQHDpz1M5/xMCFR
1KW9yRiFS6Mu2C3hMhG7yzvjY/wI7ymZhpHtIldpV/Bd1GGtiYva5DERPsQj7bJua6t+S8YPT8sZ
vuim3/b8IMOp/16+wuKtCPjifk8fUA0r33DWHezsSbgbV2hN0SQinJQ2FckcT6iEo7W4JeJmCyEz
xQcau0xlJxyx8c2Q8V6THwNdu2rpW9+jwS48tKW8Mvtz9GwaGBes/MtwFdfG3Xhohkt0LPd0KTTC
hZFAvGY2dZaNe/4RXGCtNz2pakjzlh1d5V14F1zG535uAOdWAlcEGpUCFtdj9gPnYxoVElM/IH/z
H0mHkP0CXoMf3VGnIXiqt+my30oM1d7ru2JnfSSxgzV/d7Ui23xnrnz1X7RDS8brdNbjwQvt6tqi
JSltfvf23ngWH9F95iQ2rZPL1D94kz6KN04xzJeBtiTVeziMz7wQ2w8k8ZyekE6NMQ0bXYTuCKls
iZADt53FsBucj3ZDDy9e9FflRMTIwqOt8G3PKe9oS3lNvo3JsRvW1WN8R5MX33VHrmu0Ee3CEfaN
t5Du5J3PE0oXyJbexC2EbP1gOeZ2UgjiQGpjgrvEX5zmRl+TgrUWT9mmrpfag/eMBdMSsRWvLpqx
J2/zAfvP0dbo+9xNf9EP2FbxwguJpVr0hSPRSIp2v2I09oxkxvswvo+vdWdr36VX7Q7u+jJcWaf0
Od8TArL3K9u6yhD6DKcJHV5p8pnuIDgMN+1jv1FonsttZ5dLYS/dm+tiTQ+VI6/P5lK70qfofpjT
X+/t2n22HjfNj5Z2YpNskLzY0iZchffBJbpo+3TVXVcU0KVnmVsAGZGwlB9bnkzIWwv3CWyRH1D9
gc47JXfvaXgf3vNz+RBdk1N9SGkFjW/Wnf9g3Et3ZWyPW8It1snJvODHsAxfP8KlcO33LY+zspn+
hYPmQ9Qobf1Jfo/PguaEcIviTVEtavKMXybiU7CI6ELZuF69mD5p8jwulXsw6xX94p2+w5V8bQHv
bhkvXMKVdKKbyV0rP6Kmi1e001m37R+8nbpFAJ+GK/xxR+OHOCA38C6RPvArjvUSst2DZS29nc59
RO7IQ3a1njmJD29NBx8j5FUzo60tHStMmRXGRoyPZthNmIDIma49Tz7XwXmAuUSg6QQ6mXN1YJqT
JohqXveJRplSs8q68MIoBBhXneDkeTIjUbfFec4bOnMhQ5K3ZxRqPh9TjHeNb+XLzpDuo27st77X
EYTX5Vslx/q5roythPAibYN9Jby1gDmT6SglFado5WAziJm3M3mqp9ymQOg2kkF8lyh6dzjf+gS2
EZY0Txi64Mqhb+cgrTkDa56rKuKYRsqx8pQkW4UTqi/FEw5fVtSR59moFgPeAh3NZVxl2xQ+rByY
IJjmo2eWiTN6CggJomlIOtjjpAoD3jGknjQoxblUwQbnHBdpWtXPhFS048t6iD6kGgXBKOPcPFnk
5j3ZJtkk+QsAIvooPmKfQTdoiv4C1aIiIIYY2WoRkfVQS4N1P2YnWVFocAvhDqB2U3plTMPJOeHD
VC4m36nWQN4eDQmMkqmWYkzlkXm26XUgjWAKdJ0h3RnonXHdec6Yi3VdUewT10vWc5rQPJkjruQp
V+i2LheaYINeYOWlU7wunhm/MhvgQ5e7eXGeiDnAVdsxAptx0HmCSodM9XkWH/RL3SQtsZzAtJ9Y
rTzKMeO1gGnn68ImyGPE+QZBuf0c7vA/c1BWwT6ndfPkyyJV93Q37xYJOdWMJB3eJMxcEPP8iMTq
h9ibNrVVGoAIWQthpLwrpGwv1bK8s8pTXOf8XT0g5Q5ydrkrJKUnBXY8Je62I5JmCeGXlkgFFc+n
Kk5fUdmb50ir2I+pH5E/1J8zUSeL1y1AGRFFGu1ewpgXzzdp1Qp6sRtRu+8KUHUwUv0Jz7Zm+7k0
fwCVD60TQQmL31bO+30uz7Nt71ipke+VEcxVo8GXS0DkGhsB6kma5lMbm+fn1fMEnhwo8zS5Ld4+
LSoXxBXrgHmz2/rPoyhNicn57SO9Sy9mA/E+Kwx8wDDAIJVJ1I6BRRV0IWMgA8rQLtxe1bm8wOl4
ZWc7QW1lx5L61yzWynVmqdvbZ/OcN+WemuPI3zDvoOhFBfl9OsA8KeC/okUijJZMGdSB80bzTqDX
eFpIcxlx2ryHYD/an4e6rf1cnneYd50PGhpTTNw8ezve55bzytvut30+D/918544NtzC2/svu8xf
2Bklwo4STPt2mNt2X8/st+W/PbPbVxdahFDeCqk8T9dtPuRvZ//bX/c5O+/p3q7xb9/0OTtv8PkH
Wg3jTD0Gtb2d83+8JvM3GxW5zJ9b//bNt7/zyx8zH/YvZ3D7ivFtrFW8COPXaqpnzAnbREMku3ny
Zd2Xxb/bhBoAuNaXw0hz0eq2+Tx322Y+bFbojMBu29w+/rt1X79mPsSXw35uYyjjtabetmqmv8+c
C7BeOGTrggTFenqRN9P7dv70yyKpDRQXaZ/Tzw3NuYo6b/45O2+fgTXJOGOt/+4Q8xbz5HaYz2+5
nc1/3O/Lif3Hw8zb3b5pPt5tXT9VwWZCzf9xj/6FewRzzPpH7tEx+Abj9D39nX/0a6df/CNT/kOV
ZItcciqlpkyUxv/wjyzxD1WEwqep2LyKmqpjt5lS8/X///9TzT8k04KapFuKLiraxEa8WTLrliYq
xmTIC3XS+F/xj6TpS34n1OOcitRBVQxdhQGlil/pRwW5eaQ2VQRxu9J9XRbZ0R1bVKCKRu/U+uil
vtyRqOZD165FJ5OD8a4sBn9vjaikp6UGws6OHPLLEJdU8P3kpcjGbj8vaT0jZUHyk5WUe9/UBPBB
riixCOrBR1hHkHweLyNUSTu5050GK4q9F+kaCAEDcWFyzRy0RNooRVpc+759zeNI3xt6e63Kin4q
yoVHN0TiLvRiRRaViQNnl9xxrc+4U/XX1NBxlNNd0FG6HjieNYm7r7Fk1XDLvFPlGpcJcY0ozLtI
2mwbmzZIsSsMyMYOVjlV0AQ64YpQQhFmrpTeF+QwIP42ZSfoU962PvkzqBXUCzb9JAS5+rl1ZYH4
UA3WfCVeekRa+0ATOOnim5553b2RqASIhXGz/Iwrloc3TxTxK5oSVYwQGExNdDIq5H5fy9RZYuRl
zhCK7X3iAaYWpnUwG3C52I+SrdsK44afj7ctUeInc2jrJZm4VAGk0D8gBbvL8aoo03rYSrXQnjI0
SLnqpT8GqTEOTUdstznqdiPL2bptEWtXUSjeZbKrL7sSX5CgxavTC6r2oNf6vU6M7Zp8QgBjXUrv
0gwTaCPRD+RfUuIIzENX4WThK+iJNZTBGZufQmPZCl55xvQjHSUB7CtUtaUs0Ofjr0Mg7elnfeRn
8TXvYnZidEyM9jq6onHVuno96HJ9wkKyd4hjxL2x07QLNn/rVgvDo18Lb/Ewhk5dW8XeHeCAxMWT
R7zuXmohISHYvHaFxbjayOoF6d3mvo8MDUMxQ962pldtTFlyzFCOiAEWpXNl9Z3dtSE+Vikd3UHh
3s67f5H1fGU8y6hTVNWkSUDzTBL21wfOrOCaueVY7jsdRnvLCxvScHtQ6j5bEKtzrMTG32pKcF/7
nrSFAvMKRQz0Rw0BozxsZX4jS54/pTO/W6TL8Bq/NgE899IkqMGWXbdoCf7MQBSQkTEMIWrQgg+y
jaMkXGmQeOw476CpJ+pWREbFM1mB6zT6WyKJwsXNtX3ZSgvyFcvnLMQ0zi0kp44T80wgHbJFxj5v
nUq5CflQoibdq8HvtqiU0HuwviHtGygCWsMe4khiS7iPL1QposASmq4TVtqCKCPBbmv2yDLw01hf
Fpk1YHPHjp6et0vPwuHGk6uO0a7WLFQD0UqtNeOdMYTHtkk2MLKMbdFikZbmd1Ks6nu/xZdFJFKE
Yj9Zhqq4rRU3+RDgdC9FVzDWukDRXR3DB6+pD4PkG3vDNUzbFFuErZGkbFUipyJB8uBq4lQh5xgE
NrlfH5MS97xBeOsQ+VzNUnG0UnwiGlo9ZHA3dFlQz2Pprn2XNCvUiObKstr/IuxMluNGti37LzUu
mMHh7mgGNYlA9EEy2KnhBCaJEvq+x9e/Bd5B3ZSepSzNaEqmkkREAO7Hz9l7bb9LKuvF3BI9CE01
mcyTCMenqbISRg1ehK0mUycV0WEznPw4jL/yQHYH/J+vglS2qxsT915LdFOtF93PK3S4d8zygl/+
SqgoDLH8a5534S4eC71Tmdf54Cq+eXiBNiVkC8ZB/WfHxpU5dymo8XGdYXrZyegG5tcV7uWoi3wj
b5fdvOQX1cIxdkP4Z00qh0ckpTvU7ycuqTxGc9nsgFPArkB7o+txuk5Lb+0CQAXwv5llJo7YWGJ4
d7yxZJpG+7OLOFyIUO2snBGuaTjXSCflBVn70XXaFjiv67eDTk9ipUTgmf6KFtc8GDY+2Cy07YOK
EK903WJstZHilQRhAFCLZ6TRxnExQZ60wfx5iGJou0ypSaChi4RtpITI5+XMvS2mUAxiMw+OaNfS
IleRUhc8yS+8pofFCZ4VvtxdomCstcK+zxbwsVk/iftM4anqV5kuqmL8Ah0uR0/FeysAOSesT0M9
Awji6diac+Dsncbc2rift1bp0c0zzWPpSu+qAwckSZLuiW1kMkzOGs0bD1S1jh8a4ZEe7L7SFFGn
jOgpZPnBN02MMAqqcNtUAlXbiD0rDZ6Nnl51RjTJncKr0ude+qSLbWQDaSMI2jt401ABd22Yz/Vo
OiZV78qqfWk5Ezy5Dp5sgx0gaI35bsY1XKipOBkKaMZU6WdJitUD4PZKLPLUSsjStVVtp4XXmcbB
C9aET6UmTMuQxQHrZ7yrk7K8zggIxLQVbT3dMgVaZ06L+wpGmR9YprcLiviTJTAdDnbF4wC63E+S
edo5EVapdh7wOYIBLlegbNTmPZPcuDisuOHZRe3fuUEKHiONti27VD01+pnWTXOENAT1OHukJml3
BYpv34vXKMMZkYjblq/hMH9XVd8clQxvCX7QTQcm6BA389OE2/9Qq+wNR/DAvcbKUy/NW2S6DOYj
Y7XJNp+Gwnttew3SoVoAvxYGqsX1fSBO9mICaPPTsjgm2WIRBPbiILvxhoTp+K0zDY8SaKLN24cd
1B1QPZ7dkUxlHfvRjK9lROcrygx9GCv1o4qxv8sftLZKaobc7+txr7T4NcY59yLsGN1G7zGsmp23
PoxFENwiuzmKIiFwbsBChYdiTbXDXZwyuWpUzjTJkddqGrrL3OGzmUCN5kITFD82b+U4JkcjR2EH
LbUxu7cqL2u/cRFbLDXD6GSwDumMv9ObtTwl65NrKZrtFnP3aoR/HYzFXudPGsDJvjdbZwNC5L4b
C2f/8UTm/51BVLUUVA0+2+MAMalcyupxYBYcqqW5VnMFSquba6iWIY3YuvuZQ2W6J096L5zeOAZW
dR80wr0BCvNurjtDJwtHRCrjOjWV6Jl6xDRq3hBVjiygxh09k87lBjJ9smfjoqq5JdeaEha9/akj
J3PrQK7a1AYDTcrmlyCT6C8BsUBfc66Yn+DyWL6TGMzCw8K6C2bIPACi8YRHBuZ8Nznl7mJeinTU
+7l3fo0jz1/UpYuv3Ni8DIX8aa/0khSqy06JCSQIoa97PfI3qEoYMAUaCXHo6q3sw3eSM4vHOsWr
G5TlVzNQybmR/WPppFizWEzum0xbl7hfDNA4nbhyejhlatKnzoSv12LOK0Lgfiu/rCzuIeMmaywz
xr4MPY0V7EZFkGingEHjt/9mLP28V7ZktrM44c0JvbsZHszJzOz2uhrJZ8ajbEZMLKbZj4iWQymI
aaDuld4sq6a0yGcwxqK6H82ovsOAobZtOH7rO2X5dcdDOHSdheoOplrsdlebNW3vkjoIq3nVEAzz
uCcmtPVzN2KDUJO5AW3LazN4GBU59SfaO9nWSPAkFgEAByMZH40yJhRx/bcxNdqtcj5auT00DrbY
58yKjnpB31RrKKzF6pjIQ+Y5DTGV5sBaLsLplOAvfMTsp5ngS9cNPucVWMx5AMbZTeYD1g9oewkg
pkW7gPnhVQygSnfNzLGEKC9ed6he5+atwo++K9cFNl6XWjqZ0EEWjdKGRwl56/xF5kt0tdxgANcr
MGZYQM+SNvXh1LDFN3Bvo+ip69yfaca+nVqGeGlh0vQeVVNGSUvd0ryLpEJ254j7SooXLic5Fmn8
cwrNDu8SosI0Wsd6dn4Iw/q1rQTAMcX4RE0BsYA1aMZh/dhjuED3yzh9SseeGTVCKsxfsCm9+26N
eYIVr2T6KzYB+UYRQhvuVZyXuPajCPFrymawCGaYGaxQF6lPZO0MHjIeQp8LnaDf8ObOCZhspzCe
2LqUPQu4cebNZNk9qgVfVj4BnW2izDlpL//qZHVzIRP2cYnq4qlqGPcCEVC7ErMIdWfFKcybnmIT
3abA6XUvM9zKqWEDKkVqAc9AvgIy3nnN6MdYXG7Qe8En2Um8j1a4zceXvjDfybHkrxsRB7AmnC9R
54fpkF+S3iNanZ+wRSh96ru62RqTClamCt2dCSYykhDsYp2ty+t/DpBN7CwIJvdxrCEu9+zLVcyY
rV7IQIipBn24Ei3zI6lWgOd0jJYAsYVrhUe8Kw8kriMdG5kWYraltVxNyTaf7e6IufdnEDBPNYZh
5K9CbLLDSJ0ILsH8bDGsjvvq68ddmQM6vQ1jdE1N/eBVdXWL6hVtN+lqb+npe8QJaZt05HGWjWlB
4qHyrtRcQRupP1uc7iCYJHAmWr1KpUsazIWtvnFlXF5XYaujpvd7O2VkMcxIFbI52jPfOQPhlafO
bYGd9qt53ErJuRhtjqEVYt4xYN+S5aUs5OI7RdUdiBZf7/SFjN/8O1ls7T2std6xWcHc02ym9U6m
lObYu58kEkkQLegyDe/H1FvmWTXxT8Bw3zniKoAOtXMU1qqCIt0+qaA0TE2SoQIb7b0XyfRtXJJt
Nmt3G1qmwybHo8z37UPTQZO1g14wU4ItVGv8hqF1ksMgrkNvfRczVU6oUG/OCHj7ivEypnKkqxD6
fCcmAGKIFARVk9pKu1GMJtTGCTtY4Gsi9zFQDpKQEQJ82w7BVb/BuB/vx0I84azFwoRWOguKcG8S
VpTpsvykS8wLQUFQ7dI4EpQ5RNNsJx/LDu3snPfLoQQRA4WGVqxB9o9iFClyFPkN5Qd7hTz/cMRk
3mcDykfl1bZfIBWQVr+cYpPiOrDDr3XuNs9pZz13aOX6Hj0xY0PnKnmzdhzwLaI6kG6HK8rJCRNI
IEr94lNBbVGlhBqXMgLbfFKLGPdlD23CahnZ6Sh/7OvkUxAzQrcG8JUJIazYLXFiKcEC4OX19yBt
5VX3DE9b5VwEAQ/33XEoCvcuGxGjl5Enyfwy2isOvbuyD9ILF/YtmBbnUQdWDol85SlY2rwzqbn3
aU1tHapbV5L9HLerqL/m8ZZ5rD5R5T5n82ZwrOY0Fd09NUB6dTVJdOSsz4L4cuan882kkSOcOjvD
2ZVIp0DycG9y/s/uNFOiy6g9PAbedNG10nciRV7xUc0VVgDRKgnvssAx99rm5AA9GzkJtfsOTwIR
jGtcvJmic0hccfn4spDKDQnzIYjIHmgSC2Jih67HKc2jXXCoxRPxnlo8SaQ+kMdCbTXpyHgai768
jFALDu3adourtfG1eBm1As0br8GUS8FzguI6XJpSuQisU1QEoPsv8ZTEl48/1SL3gyHOzp7q7BXb
b8CXLOsrFZp7lEI8xLGZPNGfLB5w63NCYyEg6hduqcX34KX232SQpDeelfQ2gXfxZc/hsbLSvQMJ
56EGC3UNrE6gsRQTtagRZRdK/fRSwFzbNm6CrshcAkbFAtGx1bUuJXryY7ETRmhGkT/RABWo/Hux
szojxMq9jWvohKoIvgZ9R5xBtD5Zhe35arUP9JpjxODU01Y1lvEypsVnKt0euNIMETOH1Mctuc28
MtiReDI/iHxpVgpzDCSpzi8pvYdQAvHDP4E0WJIjbno4DQoPuU9k5Q/j2vQyJnk/TN6EoNcOD3Ef
xi8hhBqyRbkWIzajF1bp5TqX4TthcbHzbNaO8xzV6DQNUUAYm3WzbZzOOrCNJ4/lnG5jSw4XE8+G
shrWxjnxaevWb4D0IjYzPdAzG8oDGDLr1rvB88CJHXiYlxzJPwGCiuOSAap7+njRCRrMMoQ+NjfW
nXQbcfdxr3RCnDgNE0phVbeK2AIUozQhK8tOLwutDF8FqIVtJITUyQgpguFhCXYYPMYbp69NuKTt
WSRTg4PHnamXncSnGUgZ3Jp3Uf26OM1ybegG3DWG/RQQB7OttUANa5h7UXvqWt913c9kicprPLIs
OSTW0NxDfTM0eXJoKL18HcfOpdQBOlrv1GsvvCNMZkOXML06VgK42yUIfOontCQumrMq5CWJeEJL
XfJJtW77QmACHuop7VBHLffAyohYwFB6hx0/2CrG2fdGC+A6g0B5J02EQiaZJz75PLnaxCAFlyF4
yvG1ExSvmmPGgs5ua07I+cXPIveqSzsSvR7FHJOyQRiHgADtIvHySzZ1AW3XGWURBIvLxxdVWt1h
GcdnPVjOZRjRmQ751B8/ChDXaM5L2OR+206Q3xBcgKgXJ1AT4bYtzMxf0zcOVCkyT4S/LOPPyiue
Jqe+jIUhUSqX30IJSSCmN76z2KH2XufibgmPLU2PjRqkezI0vR9CxBzu7iHeK6lrzOj3wK9bgm7q
16YieE2M3muR31k24iMtEiy5hRB32gASPxnOkS3DAinKClqnrXsjXByv1uA+9g6qGI/Upqu3CvXc
WF7qpnpoIl1eprr9IivB8+2h9opBMHzQ7jUiaqXLlyBP9x8HybLNOTf2EGpdGjpty+HWyEuobF0B
A42X367OS0bV31BL/ywhl++99rMx4WMhAg9PTHwXhGa9nyHVbvJswkuR2MthKfEaz1kfHRdSfldQ
/0ewjZyGU2WY8loaw2NXRPEd8+EvEeIVKk/vm16PeHm2zdZSeioGUMtxzkQh2TV24Afs8ufi0uqR
nkLCWV3VFv2mgJs2D+0tR16aeYxq9iw0cCxZxlEGdoQ4xKBDHG3VB85x1t6FyemPmbHrqZRfEwwK
CUG9G7uU5guGV8T9VQFKpCrN3cfnT+k2g0dePFCj1Wdj6IoDWVUchbIBxRIK6zmRn4DadA9znt0P
dEGvnuNyug+t65IxXsCArXZV1sq7uXD3oh/VwfAKzA8Vh/wm1fRMSAhAeQ8Cm73yAe7EmBIHx/so
T1SC060teNANPANBg/w5t+dfo2XXdy0rU9uTKC3odEJQhRoWmaM+54R2KTdPjvSSEj8aWQib3mGp
lO6mbwp0ZrqAQ+sOyEADGpVVLF/skePMVDl4o4wI0V3vIAV2LYi/ESY2KMY13Fr0N0lzjGcubi43
vekN5zZAliVCuphUOvF5J4UZnsZBfnFTc7lvlP2EZRSZkRl+0pHWfLQe6QkG3b0OiCP5acF7CvqU
8zB7lpk3xwmC0dbTCN+DgjbXhmY7bqzEYd+1aS+5dIZ/OYWor0YWGs89wx2byPj/NFP6oP7C2OOp
mtJhtwzZgIB52SQ5mrjZLkgy/gRlHWMC79JGNpRWyi7fZRPjKyCnoZecLgrDcM667nJfRGRHAt5b
u6Cg6sIAJFYpbnONPcHOXcr/WMEFRFbt2LRtbEV/h/57T0pO1Pp9NeIAst/SEYBjW7LuQGYsHoex
3oeVPlN5qX0WJMPOHPKRrAtaQYlQxQ5rJlLhb1E3jG9ep19KVo6lYBCVBHeS7JJHcwl9rEwA/tPa
45gpqq+uNQI294pxVxB15w9DSDFlvXSV8E6h6uLL1KPYDcbFPnOffploZ8V0QT8695L72lE14u8u
fmptDtreQlprxzHXK61oG8UB2AEPx0q6cHYIyDAZmhG5Zdku24+ORC9Zw52EastNFqLKspEgD+Zf
Yfg5iVv76JhoSVyFk8NdSLQiDyI+DkoGZ/IEry7LFz0uO3oG7eNuZC0J2QjCCkdMHz23syq34+iR
Zy6q6uKsXwAT3oEB7YCzU7RE1vTolK2x9zJIlxa3TidcrLNu0JFjINqE63brS0KcztoTADft2elJ
86+GZ+VXb/1S2MYnuyydTddE4VaQD3Vf1t6+j1iquw6ypUixW8lf5InKY+EMbxIvJd0MxempdjBe
dda8ydrQudAmvQWjQoaVVvW1hUFkzlWIIM5+M42wPpRlhT69noLHdow/s/9/L+vOe05ZuZiX1I6v
qCiP6aLQXkdT9gKhZGuAUN4uSbG2jzzrUDE33VSSC22cQX6Olu5H2nL4pioSZyuxQ1+Ro3CY0n7c
ecg+c7fHZtCJln3czneqmWs/mcr8ZTHzc225+akz0KF2U8/8N2DEmlalfqUEOg4wfHfjMAS7JTOD
u6Rv6M9Y8ZmfjC/Lc5eX1qXoTzzGBvCpj5CV3FuX5G9NNe4j17RecGe2UD2wjTrmbUnqqzfG2b62
4hxIjCy34BfEVS7dq62LYC+bimaHGOVFWOWr6XI7exK5XNsHmB+m5QvgiXYn9RdJJhBb6lgxrs31
Tox4RPOZAsUb8kPOMPBsAv1J6GtKfGt22TGOrC2EyJ66hWuydpaZ02dwd7+CdOE4SNftirt2b7KU
fikq6ylM6N2kRRXtlpGNhY/IOMRV3N4G0Jy0D648HeIuiYEeBkGXYiilql1ivGHZmhpVRO7TFHr2
1hvMcA8astonE1C9JIm+GB2WSQfqmS+yDIZbK43zkDkNzThWSa+jwrSL2CVZvq6+VjDcLl6wjP7H
f2XPZC5qbmljFlfbIEW9ZPi4rRbOE6rfjK6cH3q8oNekRyyj5xvRV8MJYqV1NyDBTux5vPEcYi9j
3sFYzNwSgNy/BtG32sB+aIlAATOjacKZCNQnHdY7pWf61B61fF9EGFKDNvmsy/c5ChNmbSVN8ECN
rBF1dAn7qGbvz6fLNHJiNGr3keMbTVhGgEszA+7PF3VX2B1RbMHqxEtQAyvHdPypya8zSCRGNkCL
4iWhIKmb9mHM8e6a4pflrTwIxtppQoXvpf1LgI392R0/w/q72SR14EB1Fn+O3R9D1tH9jpGHw03q
ntF5eheaOTdjXt7HvuieMHLSwPd8rWrgk6vAchDJLwjJto+f/lthmS92aHsbbXrp3p9UmGPPNurt
HM7htpvkA6lk+w7UHqbJ8CHR/bOyhlPC4WNH1gRIUW5z2zbeg7BVfmQI1Po9R4kabktptHcdZ1ve
y3YvDJS6+FanlscnMsWF803M2waqtoSh7YJQODiQXYLhETFehwQg4UqG/F2YImT2sF1HKbZYxr0o
XAzCufnWGZTmDN/d7ZTMPPTxwPjAyHJ64hi7OJDEWfVmVLHFI0PpotJtAsphY4/11cwJSI4i27v7
+FMYGte0Hb1TZ0+96ctMDkf0HV/G0AUiS5dAy4CRWB2FjPb58vGnjy/GAnZgsIxjMTXhfVhgu5q6
6L2WcuXFZHV0XwXjqS2HGYHK+j0wMNH92A5ENin2CaatMMxsW0C/dXB+SCrw+48v8LTCfY8e5z/f
C5YZg0/HhMRRU3Jvhm5yT+m/nMIwvxHEkdz//+9//EmYBG4tQ2ODLt2TOkc7pa/c5Kzt8gpciBNa
Wf9kI2eJrZ15rSHTbWcUuBSHydzz851tOPRI2mkI+zVZ5PRYUvMMqv7Nmsk4Iyuw3ppo3gcjTSi/
itK3lrrZiTWf1ATysSMjHa8lHK/nlNbkdYgrH/jRk20v4XZWcXK0WBGCjn4fvfhbzju7NVgEWze7
jws6ZDKw30ZOXpuqjF8J8P1VjPEnKAhHTv5n+skdQ4mZw3NNK6eb5aGRMe33Rl3ExGgllx2W/O7s
lDnj6fG9KL7a9vANVgfecWzsY32wBOT3zPmcCc1YLWr3TYh/YqZZzNmOqs3uG4xq4VPLHDXVTg99
sk62C52zjeAU53jQxiCQzoaHT1xH2zI1vxGxB/fnrRffHeZFnKQUcvvJ2RW1ydRmCAl9TNJ7aSGO
VoNtboo+ww+S6BydiSU2E5YQVU4Pqlk9PPbXRWTn2XFxEwtM5ZHrPGZ2xoi3au412niOrVDgSIii
t6aCnHG0Z5yCoIooVulER7p/DGiJbwFrYh3NenxfE1TJz1JXDroV6oOEohFWNX28Lrs6ET8QDcPX
AuKtORcty269Y9PY0jrWpGfxM81sPRW2x9SY0b+X37MBmECicSgOS9H5RmCTsrbjOrQvBU5RZyYX
63s6YWiCJLgW0iUxhsIWW7SLtG32TK2oh3MnQ1jdcvRdX0Uj35cxILdFISUe9LNXIYde4vcJXb6z
PheNGW2J5YrxuTg/lhgLUJkhgo1csJoVkbF58MjsuIa4iOLeTKd6b2PztSSxoX3I4Uy52K1XBUBd
6xeXMZHndLR4gOFvnUj/9NL3tHeYmrbh2tCToHR7gHW6tI95KGdfBsXBJv1pO49tuTP77szffh4H
sNHkel+sZPY2bYFZdczUc0TEwUbYyJirZKAFioNx0s1nq0wPkx7jLXvHT+2YR8r2vZWaRKl26YkV
nmZ8tLeKgk+gAPOQLzWAOg2aatF7d/UESMN59JyRiUII4XkgdjgcwmrHOfNdTPLWN3QfVVD4krTd
nak7hFfxT0cRSNViJ2NYScTwlPi914Z+F5gEaDjNwdLFA2T2rbQnmyl97u671HxjKPmV9zWuHuQE
fSECu7gtSV/cmR0D+t7YMbVmjylpo1Qtju8QTm9p8PkESCJ2UHUYDaTtKeraI2fOgimbZghT0bRP
B2ySxYjDDBjvOCe3llhj9j8ttlWNy4UOGhuOtWZmy7Z5ti3K5nbYF4ki/CsumRuq1i9acl+XHGES
IcPNGDYM6O1kU01sFaFTX9HB4zUlNZMEiHhjAmatbeGjqdvFyJt2iVttia9/LN0EQgQJMri1YcfG
jHXm3lAshAWzsoL+lifkPeNQPEZigeILCXIzeub3LsPIIWpK+7TJGAibuIWrd2CDcptXNO0X2xPb
PHgtPeuY5fRSGkJwfQbuz72ocUDu81L9yMOM6cr8DWXTt5QVDSgDLrQIQQ1xLvZ+DMy3eqblQwdj
U0/yUz8KLPYveS9ArgLzJDvu6DjdXZkzqg1sGnHEUm8LUfp6rTfVqLtTDIvBWijiTXdMD0P11iB5
2Y4dKW/Qap7nMQ43skBJWRIUq2M+VNsEc9CmJw52n5MEH0tEiI1mMS6aeefFY3QwXe9lni61DL5a
rEQ+eUoTEVHqyaRdH7k0l5XLyTdOv2CaicjPs35UECl6nrrEA/ecpBOFerm85V7+0xna6lCVBGm7
p7BqvuZ2H/qLHBg1LNeyISiL5hDNiAaXbN5pzBTDTbQEOiVGEBMpZX7Pg6TzM8XcvEpKkkLtd9QB
b2E5jCe7c38Ni/eTjBWxqzNjPzau+Rec8Qd387+Az5arHEfyzwdyWUI1/qc4rS5z6SZZFZzJgvAJ
3fxc2RWUjwLpVTSG8mDJqKAtgWWNgKFdmk0jc8K7lIO+3xOaAPjEbhFL2iBkqI7+XTsnIAT+UzzL
xYGkws2FyNdRnvXPi1PBEjkRs4QzfGx5atb2l+3FoB4itaNFTz8/8+482cdrR4t8GTdy9ksMjI/B
rCGoy8Yl4IiSi2vXo0S15qe/XODKCP/93bMdLg+yKUuh+Zu0byAmtG+9MDgrjnn44RqqCQBW6RIT
DsyFE6Y1YmgMmDh+xCRnWL0tWd7/+2X8oTHmbXJMEzQ9YmOX9J1/vk0CjLkRIj08o6ZhSLGkuKds
v8z1W2lTdGbrh1lFiEnKLPuLvHH90f98A8Bgg1hE52xiRdC/0RXr0HMq1MG4gdeRdMu4MIljd6dH
+MFLNuITtUGBtg65jf/+mq31s//tNwvN+smda9pKu79xuLFIJWWR5ZoRVFw/IPsCx2f4XtCKYxfG
h3kkuEm000uxuL/gNTa+q24EiVDt5aDLV2x4PmWpP4M+vTbFBH1m6S9Z0gx3WpffcpsiHq3D3+Sp
Uv952dJ0MURZUnHL/C5PnXNaPh6VMVnW2Ns9YwGWh4KgZOjgp1INNym2TAqaIwI9RUrQNrCWjExq
RuhBPcx7VInJaJXXMGXmbuC2bvp2PoJofqy6qrv0hKj0Dfo9RxoH5saIyJf3fHTJIm8TBg6MJjY5
gosr4Rlo5Rx7Sys6QT2RWAdG03hALfHy75/Un3enq20OZK7pOBZDxt8+qLJQtck7bZ97+sablgd4
Y67sjKH/0koqwbihASyc5HNjp+b+33/3n9JbfrcjtMeZRFtIgv/5ZGSBNaJ+b+2zIPetWKDxINKE
hOsEvrO2Tf/9t/25XLna8YSrtQ3q+A/+s91Jq0YtaZ9jy/g5ltUrGu//gKpTkcOMCn7++++z1uXl
t2eAxGLopi7SYiwLv721aZ3XdD5KfU4DcBuxAcUiaA6iVdhO+7XZsY4I4pK2f2g8VVVTIPPCth+U
Lk3AdTxaN446ybB6+hCN5hXW/UJyqhrBHpda7VMWrKUL9UPY1mdqaO8vy4f15wLq2prlizdMSf70
2wdEEGMwj5mtYO0ZzpaeRXFI2uYmejc8T443HYUwvkgGYbbH5SKo6ldYHz22VY44uihEKiLEAhhi
mZo9xhn2nWtUn6y4Cl+W4jXQ9XL49zf9f7mdPctjtMvbzn7/+3vuWeTULJW2zrQaaPBrph3arYsj
CkDM+qXwi8GfUXe5YW5e/v1Xi/9lzeNOdmxJA9pR9u/7oUPzlt+dW+ePuOS6WGbscyh3BpJ2hGSa
HzTDfCc6twLT0DHrWjW1zWROGzR+w1/udrHeXb/dfRhklCuUqW1by/Vqf3x7iouw/X//R/xfTJTE
lsL3BW5Ys16t6qFl1fzcuP9gqVV4kB0eOOpDwzHKvzzZHxDuf/52D5eORlDnMLD5c1lh1uWaRWSe
K9P8Sk8QekAk5y/aPeQyewJmKe+lzmmBBusIx0yIO8/WtJHIfnNi6xhgLP3eCOcIWVI/DMAlOefH
ooHwuawBQyS+7WMGlw+TErclosSADXWGryguZCkNZ60xr1uDeeh0gWU0YuRWoam9D+NwJ+mzbDCM
6H1O1iSaW9vbxWXm+YnKnwYJdqr2igtDiXXwp2er2gSsYEcFVnsjZjh6dkRkZdZSpnuNYC8TxVti
hk9Exrd70ljUaRTBERgbMHHhx044wX6w7MO4wu3DyiBZbpjfplEeDSLERyNPn5o14pii9tpicmYu
5jHsbDlRJT14E+UO7rVwsucuTG99GwlOZ4X4y+3yv2zY5DNwZPXY9jhAfCxm/3W7FGQwxrMR6HM4
KveypPqA0uB7ErXu49CZFzdEhpHOaAYSwUGmhaBTJMVLPwX6ZC4Nw2VasGGNrtjqs4MnRvoEaBkZ
llTNqa9B/i0keuNQsP5y4frPJ94zHVZZUPqeK93fcfBhNiBboQY8f8hENRqTxZh/9WGov+d58+Ya
M6Ba7dylyxJgfcqYSRf9rfNg2nB6EC9IaIAoMshD+XANCJ6n+yxRDzZgGjNDnjC501cE+MS0CqRi
5RwIWsByVDFraBlrCe+LTEhY2wgjV6QiMsm3kamfxVTdPiqrjnP/Nb8hVmBh9CZrl1kxPWRmyxeV
y8fJYBaSNT8a2PUXf8piJoUsmceaDl4zzsRFvrmywpSSx9JHh8Xro7qXvMMPeQAarsENdiw7dF7a
Gr/+ZUn7Dc/N+QN3uMYdx4LKQ2z9toWZdRstg8sWlrlHj2bPfet09Q45G/4ib03a6GDGi1U1mpYK
O3jtiO0UIYpIvSo8NOlfVnfxx5ZqE5jAY4OFiLVN/X49ddwyuGxgk/HxjienRVLhOLupNJt7QDbI
/h/Trii3ToXucTKrfbSgVMfXTms8KltgliL6S6X756rPJeFqkqRKeOyWvxdQ7mKhyaZ5eLaiWCIz
BZBBvyIYmTekkaA9YyGvc2xzvqPfP5/sjHwPc7AuhPzI7V8+rj/q/fVa0BoLU67Fq/5tzc9x5xAe
bs5nHYo1B0wXp7arDzFjQGCYfGiBZSF9Ze7pd7YhfKfn2oyxeghTyCFznd+Y6wf8P73ya067HCbj
5LJMy9tfLvTP3cmmoFgPJZibOCD8fjQjtTue7MoZz0ZDKi7eSfOUh+YVdSwZuYwdjzRgCXNF8/8Q
BN7R8A51yaPtxXl0NeInuWBCGR39GoVNc2qgnm+aBhxgNo930X5C6PtU1VO+BlfcEzpePbNC5Bcm
lhiOxmpn9SzDZdqCrVFps1tK72tQdD/NBflnOcPeNcwuR2dVFZ4fFQjCdaJoLq7C6qgOyJ1xgYBx
tD5IlPqqdfRJ1xKQ3Zw7u86C4VJhFrpoqJ8WyjRIja6DYTpbVWROcaRZIJEHAS9ayiL2+2SZH3im
C7qS45neaIC8EZRpScDnZZKMhT++VN3c7Ye5VIePAwgO8hb1q+yuC25J3CGF/bAQjuoPu7x3rFcB
vpduSPhKRM3XrOWIG4Iv+h/2zms3cibL1q9y0Pf8QW+A03OR3imVMqUyN4TK0bsIBsng08/HrO75
TQPTM8C5PCggoVRVKaUUGRF777W+Zbi9dcTB+VOY6EEGZw7JhREPSUqeta9U9HhfRHOahmczHF50
pz6bzYw3wtiOKK0umWU8S7vHiDOhpQhc8HbtRwb+OZ6DKDr5sHjvlXQWi58TPnusQQPvBjvBup4T
62qVGXtcFR+k603/5szxrxe/Z1Hp4zeOPIcMqKXa+MMOltU4ZFBzyVNWOFRr0BGWM3Q7bkM8wDuj
Y4Aw6v/93e9Z3PZu4DKkCP4lb6pPTLsfphRwbEFYkdG4D6UaonNuAI3NBx/+S+js+56Ao0WVVWHm
+aVX8JQfXv77m8r+S4FDEgpHLZudEDOYZ/7LPVVj/bA64bmMpo3XLgjrCzcRW7BHwxbZ7x77hnv0
0/jBcJXeLH6NmYiQI9mv0VteGLtUwFGqw/Ehy+qvHERoHNsGUeDAmoyKs1PEKH9OnxzGf5sGZfZ6
bojJK+QW9oz971b68K/tJZefhTwI3+FnsYmY8pa96Q+/T7dkUuki2j6lE8jt0Eit01x55qki/bBa
3Z9jWbRO94+KulzLVmfHMYjhcPc4oVf3D8MYyRPU0Krcacd4g5Izn+4PGad4JO4TB0/hkZjG5z2j
oXlI62KVdP18ssGIdV3fE0GHFF2ZnbOB8mLHj0oT0jMzTMl955R5OWFRaTv914cmyhQjofGMc9w5
5Wmot3C5f1aRNkifnSf2d6nW0MxjjyDWJl0RTY5sqXQqSMnFITda5tq5G59K5NoxaJi5mkAV9cuH
GrMQA4lTvTzcP4pkRkFp1iaPuJM5rDrmU+31mGVE/kJkOm7puEsO1KLlYfLdvR2ayGym9KVTbFqs
YijmuteqrxAaG+wCqT3vg/RDWiXePuiwszFLQC9u+BlQmPT17sz8Zb9CL4jlLlFrb8IPpDRjmbZ0
u5uRvVtkOMVOtbDcwR71AlCvg02LWJ0mIcSQSOYJLYnNcOM5twbrtU7VRqJl2U5xwaigZMBqaVec
IzxB+5JVeq2rMLwElbOh9xzvWpcYsGUd1WN7g3NfrtqEVNHS7dNDj1Hs/l0yA38AAy6PxF8C6wxq
76UnGXcTFVwNlC9M5pEIbfzS6C+G06hLjviJ4qJFcm8TkCV6ek19PdziuDNf88QE4Y52WLhR/ILn
f1103EOmAUo+ymRrbFJgIKj93IeEPO3HLkcw25DBviblyT/e7TpsW8YqGRldGQIwUNnX2Ns1dnnc
WgeuQfiKdYp41THqfToJ6gVJOR15CfhO+Q3v7IHceet1dAsoz+Qc4AGlJa8br7qgclnUTt7FK1Ce
gSRO9z0i1z3OLdCHPfVT1JFjWMT+K4IxuN2oa/ZNhR+yUACow8xg/pO80SN6xGpFGwpUbVim1tGu
3ENCsY9Gfba3PWRgnY1rRh9F3Vmf6sp7c+vqUygThKUqxVeKK/5oK7EzhsA7OImFlY/IaN/E4t+m
uPrEYH9EOMvZmcSALXz17CDT7ciL5kpMN77NVe9jj//VoTQLZIehIOUYlTpGsue7MVUvstypi15t
9F0MYehlehz9LvWkHhuLQLbagEgdjsirhjL7iBK22w8hl9HdXRyjsL25AxMmI/OzbyJ9N5PZ30fS
ggmeou/TZkl6Rp422Fop13EZcL3O9hN4LpiGaMRXRVamC62rfi079YCRx2K1NX10I3QXAkWo+pw6
0y0TnPqdgbTAKgvzg+zMS+QZ9cEZ8D2ThYdmD8Pf1jU0yPY4dp7RC/DysyDrtww2JmG9hHVg9vLh
N+XsvOsQ8G3UHF3tty+QGRKyCTrF8MQtgXEzYa3LRX+E9XbTc+ebWE4REJQHN2nAFpJiy9arE8S2
JhJIkV5olqRkzLIKSZMbonaUsRNOAWcM1QjJM1754NtklZNZeo5IG3/gUoAR2Dgo9HAWnMe9Ln60
BVJRtH3txcyyRZmC4aREWHmJ6icqlf5Cqxd2ItXnugtyUKmNG6xLo0mO4SA5ZfpJ98q5dt2EtfvE
iQnLSiQf6l5Z18gxcjwRzxh3qhVmKNYYKUlkH/qIhoo7jWd+/pRoLgL+zHC65V6tbyioUq4AMunH
oNt5bhrejERaj5DSVh3l7DpBjHnK8MEvDdzxNHRwssk7jROGZMr81LQTPbl6fC3sKGan1HrTt8kj
AuLwpSi+sTEwYZUOuP+KqodKsktsbJuIed19j8liiAeEULdosuQrbXlrZ3bwuIsUkv5UJudqOhFA
FmAt6d/JzxL7rHLApLcwigWypHPThM/SnEgfj95TlRwjfDKnIkIEpxG/7zLG2iDlLKDjYlhy7j8o
CVAbt9U5Q01+GIb2xJQxPxseW5yIgC6ldYuuMXA5VrYsKc9Gkexa+KyB1USPTW8Gu0mYYh8X+ZNb
0+rrW278pq3djWHiSVMozI9ZVQPq1NUHtnwWKjSqvNsmjb5IKgxJ6NvWnIkjLEjTQIjDlO8TMlIm
MgLv09S8RUXkhvLc4sHNVoRFG13L3Wx61yh3fhaJv9EOqF50AbikvcnbZqim6oR5N8LZ5qwrjstd
vPFr9wskNHsFDcHe9aHHubksHlHd82vIweGBK3OZAI84v4x9UmIUwC02XxlJ0mgjr21j4SYmBgCk
PK6Yah/PHV6JiNxmYT7YynSulC1o1eDTPI7CwcmPrBVtku1sQ3r2+6kXmwbI2gUBndo2XpPukG4t
RGTe+r7UQMyK6eg5HZ7z5UszFM7W1kJrQbpDTGMwvdzTJElmQJHbiJfOBi3pJGpCPHFzPcd76Vgq
q0DWt1k39X4coGPOwsdwMhRYfGIVrrvYtLa8k6RqBx5eSi0Xy0h2IUATVd5MqqkZvfnF1c1U8NmH
tyEJysWvBbkun8bhBZXa+q79bYqMMUvqvVcBrFxkROkxMvptFwMzr2pXb8UgbpSU3+2sO4QE7B4t
c+NylKIwmr4j58B9WMmnILAgrjaWd3AVEc1FcrXpcT/aUn/WbhtvyqS82NIEHiUqYLkOUltycvO1
SkZrzxFtq7LZP0jME3B3wSbmLlVH6pJDr2kz9HIgzNP0j1XREWLZuS/3sYzqneLoG8Ln+66/OCYK
jn7wL31NePsitp4SB5hNcWlyVxDHoBgnxwlG64H4jygap4PDq1hVOwLtJ/0oSa2LN/hn4m2+d30e
XWNkQQ4Nnn0/i1s3OQU/RgzJNp7VKbPiTTqfax21V/RlSIrd1jgyeV4Ax4KsUN6ODEgDrSAIAjp/
biIgnh72CUtb4aUT/iacHY/M0PH97izvMzRGXZVuxSwvXQht14sgyEQQ2O/DkL51jJUaSKfoLGsz
IW3dTkSCc+CI7C3zfDSt5ngs8jbdhJX11NIdydU309t1iBFcEUfHDE3JKo3JRvFMDPdujfXeb7G+
j4uFEYcoPmHhMKhLvyItng5t79xQtNYbnRPYE/sqPlHkoZPHGr22ulAQWa7afWZ771nsOA/eLBej
Un60zfJTPI3ujnkoLPMKz32A1ycz6/4sAv8lKqHeEkJ1iivA735DBVq040vtSPOs3GTDEFWve+3W
NIvlwcL2a3M0f6a391pp2ySwAb3KGBdHEqg9xtvDsIXTmF6Rk+zGGXszgJLgYqke48k4ZCf6j9YW
UwbIUBRuFMzezTeyN5ZxcRppHj3ObMYO8tajE6YsIH1xVbMXPdI68TMElBkTQQSWjP06OXyh+9c+
+U93wElSBNPtfg5FNL0rIye9cN53WMaRdBsdmH2DO5+QytlEXQihVCguztnduG6vjog85CZxwuHJ
iMajia/5oVeGRAm/YOk9v9jXafCYm67YG1WJaWZGeAezAKGKzCCdF/NxGhWO1ah6FlbBhlYZLyYB
kWA3ZcRyT5Dt7I2YwbP4GE1d+1zPgBIsw192zuQQt7zWNBQfB0e+dNX05ltj/Ey3CD1UW9iPAyZr
2kMAZnQuEfMVIdzcgqoFbxPWvGE+Z9KcH20FeEBUo/FFO+UjTiTlG8HPGG6/QFv1Tj1sbITdXzLB
dLSb6YL2hXUURc35xuXaKBdTFQ4w2eI8Gnw5Xhz8oQe/C79CB7Bxjp27ninZHOuKyJ2u3bpe5GDc
gO70SwQsgRMgHmWcirloRQ7weILj86Hz7G0atfUTauzmmKUhEO1UPYVOFbyP3GDRjC1IlbI+JYgj
n8nXQ/Mp/COwTOzHk8oxqMfLnkGpNVXpKXc/+Z3BebCWSJJb2VqbHsnaSbZddkwrfUu6uSHHY44/
+Slqm8mHu58Pt2QJTPBy6VyDmV1ZIP3WWWrfYsd9jDwiNa3RKS8aL3WUldEr+c/nDHnfg+pc+hda
PHmylU/DgCJyaGdw5NQP9+t2RBO+HgUMF6lQ/qrAmZ6nUVjXXDnRG7tPtPU0eniMPjvdAiQY0Mdu
RKDEJhr1cTao86iw39xodM9GZWKwNO16z2/m4yRqjxndEhmcm+s2Qh1aiyp5WpAyLSnbK11MLoAm
Z3qpeqAFYzEc/BJjN23D8KUMP8ezBwDFil5G8Cu/uCLc1mIt54xtfRkXKBvbE1cb5sUmZoxYA26R
7hKPXIgVjTM0V/V0rMyefVLAzHaHYQIHMJAdxHmg7BwAFyX07GgJ57bKxr2w1Wj4EJCOu7b+SSsj
2jJVIUxbVGpt2JM+mhauiHjynF2OSO/BaZwdYp7iXDFsOvZBf7GntDtNDFlCT9z4coh/c42EuSja
fR8h1ZiWtCuhdb9vYvOlZgZw1jSk7+2tWabf6oEZboTzdVWpOL9gsWZptv1XRvCvY62vwsDV5XKC
07XMcTySKW/IlIBVgdfT2hulKdf9wjKSuUckOR6cTpZyGy+uJqz68rHtBrmvkwiflRWeWUiGPf7q
cGfT/NpkSr7bvQKtL4eZaQLKndWQLGsYgZcfTOTLiUdl4GtzU4b2lWHZ9LkE35/rXVWWPkdbqMDx
iLw9aQkccWt5Hfu+OJH5fqr6sjmHXfE16TsiupMJR4fLFKxxmIfdEUk9+tktsq101RfROqMFdYWJ
s6s9KZ6cnINknIuvOo00R210WWEGLzyu8H7azF38bCKahgEDSVG9c6oyj4ZZ46kTx+Hs4lXnNp6T
h6lLxx0mgGglGJUgAQdz4jNk9VLew5rg+jV9C+xm03hUgfAPWTxdEwSXh8m2fwZCew+VGRL/hC9C
unhSOp2PhxRZ5sY0nC8uiuOtT0VB0TQQs8T7dwjE2xiyNNgO27oax+c7CIqzkcmNH4F6Dn9hJpCa
W9dYZ6uhS8WD4anXDtXiWvZgldvQjynYCScaEqt8oIUcj810Gb3pFFJDnFoQYApl3RbFbwFVyxfn
ILcfrTGUz9TnXJ6LQbYioSYk/a6I3Ed8uedGlROiWze50b/fDHnUbYMkMTd9gKxSG2l3EV2r1qXo
Hq1W6Y9qh6Z81ZqJeJQI0QlpXgfDLK+B8s4J+S1bHzzELvaaL6PgH96th95IrvOk6scCq9DGSlBf
drgqVkXYv3XKeR2wIWMz0sBOyFzKYzBhMIjWrPxfKyPFg1ba3cPIax6j0XszmugLZ5VV54blHlst
x1yaGvtS1Bhoyvyhk8D9lypT1PpXoxTauHOsCX2XFqPX2WPvMpeuZTSU185OOfCq8iV2fljAuLCH
d5pjlXcwu8b+GMbvUBS/JhOeGTcY421ql/gjLcr+ySYvC5ultYlln+xwth0S3DHF7MitO8COSaP0
Aefgd9LtsW7QGFj5VkfCUo8jCME0bjX7tXBoiVmW8r/Pa7/+YsxO8tAQkDZXoUXWlE+suv/ZGbzh
0c7KozCD8px31XMiKLxcx4X7Ek9Po3YNFFhGse0Lkjtk1obHrLfPUiV6K0fHex+szNsa2jv6Re08
UoteuOQbX05H9AD2xsjwGN9PcA2rq5UxvchQHfMjRZvSB8IYDDWakh6euxn8TC36UbgyMXrDjz6M
mntVolhNA+rXZmTZiaTzSXKtr9JE90dnHiacVUa9jUy9ZZnIdllP3pRmBDpY3fUXCHIRkAF/mjZ5
bDoYHOhKTDlRfoFH5z3WXJuDQmdcN9hZCpqVVf4S+Yu9UiIcRO27DzuXfKCSc6FjxD0n59jHMJM/
4BobV0k816B3sAjN8/Qj8IHzzWYe0RGc0sUruCzo8nubZ+IASwTr+TB/NfZweXD8RNfRVuPJH+1x
PTnpsLnju6AKwE6akO0ndt+eRptm7V00yaC4OPk0L1cFgUiksk97NxB0YSnrwrqVe3eJ+4lKyim2
IH9Az1tjLF/1Q7G1k4acxL54V72fPXCU71bCB+Ifcm46pk3/NPaRc3RkwJaizXvTlE7e8jlT6ItV
WcnG8eoldGf4PLqi3419WRNb49P7DAKxjcKRQm9aLCo9ZPsolebhvuOrHpJE0ww7QbXVOfjCuCax
oQK1m8pq/OQTZZi5uJ4D84qJ1vSm9lhPjMw0wCGgK2vgptMNiWewCgSTUlNsJ2U7x5hFVoW+PM+m
+TSHhXUdBYAQJQwc2+PIvUMhGi7FTtnHX8UINSEUiqu5A7IRepLAgmjMTy7or/Uc+vtyGSaaePMo
o0bk9E23Z37iHFvsQasZYsYhnjFWWXH3hb/D/GKrbZ9l1kWO3dUeJ/9oaAzg9NJv0al5XENs8ekW
tXSncLoc88KUG2m14cb25Utb2vK5FLl7rNyeVqJR3cTVHz33ySuSiwibb2ZYhtt2cLt9iDiBRkWo
dnR8rdeOrepYM/VoRHMrSZkDNoebL2ZDwGB+RNKsnwkAPviFDhf9RvaQP5dd6J19VVoblo9b4Gtw
AWOXrO2cJXpOtX/hJDroR3rIG0fA8MihnT6hWWVI1/l65fmj5G4s9KODyw3jMCx3fJDOkxGy2Lq2
DA8xkJl1q3A0Uit7jCKWK7eDCoPVV+2BnwLo8uqEQbh0iaySMBraMd1Wkx3sCkuxrxnE1ZpR5n8e
9fcwxZ0F0p4S057Kqymq9ziqvyiPpokuX2Vl2x/sYcZtiv4RrEd7tr3hOzU/2XM1HhIH9e8ju9XG
9e36IgGV7Bxc2yva2jAVEvdZeN52ZuF8aViMdBoS4qn1Lp3cr22nszf0Bp9Cq92C+RU/PPqdSfEh
rEPnopSZPrgsyBaasoutGB+EtFsOXj3/IFg+xdpAECEqbvctjj9TEb1WdIyem4Q43SwtHntVmkwy
Mr2bU1IGOV4WBw70l7GmnW7ksX4Rrcnt02sPj3enVnE8eiDv6EmlYN+f8Hi92RyBHpz2YtiZubdq
XZPJkBaKaVD3VnhKbrpCdJ/DxYpA4sT02HWN+TRa9Sf8dO1NN/JnraCR2WNe7ovRCD7O2l4IdbNx
bTTej2Kc3Z1N6XWQKso5QBnymkw3BQWp2QdlvHGCHFEwLbY1BBLWKn8BFXh9V1wE6ulTnM00ALV9
mrHI4OdBJntEyUmjKyKuJbXrlzGfPsaNMe3Iq5aX2BrPztIa8fUwcNqmmKsaoa/o6PTVZinbGBMx
VZHSHwqVuLdB84VXLt9a142cdsueIbTqhhdCp4uDP5jcHMtT3cbqxYyOrl+ajyVBpU3QWB+SdNwG
tll9FkxX9iWYip1orP5D0FVHDv6bwcftvtrGeJW5HiHUgIo03q1Wfx6BnrylETbwMAq3hD96ZU+K
5oyMLKq8Y9BDn6KKD/3+3KTEpEa8Ng6QYrWMpHP8DuDrlL/dP/Pnx4/bQJoN/nf+sF9v0Vru4YWc
vat9C1/Lj/53usF2u5KkozkY/CG5MDYiX2MTZpuMKMGNt41YhaED6AN4Y3EZw8dsfEHH3sIqFhtU
s3t3s91et9fPV5xlq/dwZa3j1bSdtvbOO3XH7Jbdhrfwk/MT7A2nXpJTcCUvUFUKMNaA567fKo/R
x7aoduHXiXHVgeids76NN/tVfhaI1vGZ4IkKYD8tSYax3OAEI5REjXt6+bhXUYLgICFiVFd67bXp
a6ranQSIhluKQaVqw/YACHHYx7lyseKLaJ072jiGY33FdtdcQ5V+Hptq4kb1t8ytna8FB4EVx1mS
D2URHJK6uZTFML43LTAANRnNg0Zyd1Oj+TYTUSDHofzIBznKpCbhjJmVH+kkrz2BBKHw0g5vuet+
dAafjlnOcTOvzw6Gj5pv4uWj2JKqC4d1d+vHDY7ME6mjIJ1ebsETvsquHf2NJwm+uD907pJ0Ae7z
19MgzekjEt3AaCQXpwBq2ynupDjdn94/KiSXhqqqi8U47cTk62Kkl4rO7a5bcpmjJSLi/tFfnop7
wIs3bPKQBJCmCiB5pEnHo8W8bDcRb3j/mzn2vXXmCTrES7RxnDuXgAHh7v6X8RIr0g0EjCzfwTja
xh8+39YBTTg8OHf4//0hWcKt4yVW5/fP3T8Ca7Ms++zZJa5la3lNWbNfx3Pczev7t+5lZE27zHTX
idViw1HtKZZJs9d9KeTZbG21X+D9v8cG/CXf4P4698/lHQAnS5RizZz0w1x36U4ENkYmmWb9hg0N
ItQSE0DlU58kts6yzuc9OkabpYfoYbTX7clewnB+f7h/LglESUuvORvLu35/YB5L7zSLlsyMyZ/A
3RhIJByTVX/wMihbSwxJsbzQyHj/l3bw/5P9/y3Zn7L/D+KSzXv//n9+1HSY9fW9+vH3vz1kdf1D
Nv37n9H+9//1T7R/9BuidlSynovcGgUXcpvxh+z//jcjCn6jfML3EfommCdsIL+j/aPfnBBOD7ht
e9FnB4h4/on2d35zowjoE9LtkP7d/w7tz8v8Wf9sRhaKe6j3DBXhpth3Bdof5CNOWkRV79YgSk2j
STsy3AO62+fGhZ+x1RIX6xkvlfMDT+sMISYMytAhnFOlwWuX21XyM7Cc0fvOldgYH9yYbuTb2Ipe
/ky0Wzbvc+AMxvcBYjdpoDNLzuzM4EymdmB204Uh5eKK7Q9+atMS//QivEDbzHOlfMvsmnIhl22q
oC2yqS+rstXsIqg48TcvVVOyLn07sc9tOpSPhRESah+PBvapoTEImHdNAIEXBVuAzmjNCXllhqlG
xafwVu/9MvTsvY2Xl1FHbpMQbaqy/mKGIRawPiBiYCNKnNtrMhsidwXCweWUgwbC+mGTYo+qDBzy
hIwzqYg07aZ+Id1gYqJBo6R/AUxUDOmjqpGdoQrry0hKXi3XJpbMxMMSXeWll1nvQSqK5AgGKF9k
H6UJ4Xksipz85Gpk1Ji6z+6IwSR35o56tgmsfuERtoyfm7j4CtucAATDjcr0oU+GClBBGcSMtk3X
LUFVzCncLGRDUfwZuz9cATOWM5u551QATTNLnxjwOITzcnBY3M+Bjm4Kw9r4wRnDznnhH0btdz+d
0g8J4fLfTFSOci+LDnhLLkQLqMBjFrfWntN/8Tn8xVsHFOG1ilgcbTt2XmsLm3ZmceQG/IzZjs4n
xEN4hZN9Klzbfar90sECQC+iW7dWUxMN2cXBBxVg49/VQ9tPT5GC78ial+dEQdlg+E9C8KMyhHaQ
Gm0sadMPdefeb2/YY7xsm/ma7V50sl3GpTbRhGAlGs7VKp2lXmXGUN9AYxnhTy8YHbkyonkEuTnR
j4Nn0uDOWAWZCDj7D1mSGWfgT1iQK9unZHfbdg6hZftDQExhJMcAGUzghvs8HOl9kABGTF1sygo4
Ae0k+wCiprJ3PuWWeW3bwXrBS27ntIK9sXso0T0nD8aUTMFb7UGMOUD/CUk4ZUUhyk0lvpqJsDNb
fisjkZhypDxTnJw0Q00fa+2pmBPjU+tW+mUIHOfZgt6yxZjJ1gfc+WYGOrlwBzAp6T2PBpdJy2rq
y+x76drFqyHkuB9rCEzIorOv3QDqbjJs70z7r6U76sYU1FW9t9up3wZosLeUqE27ms1akJnbO2dX
WN1DhqYdVQ2NF6MgdTnKjOm1FL69H7OwOVdBFxATaxYE8Y3VJrECn/OHWx2Fl4wvfpfEGypKvQaB
lh8S5dhHM068N1N3BG2nUebhyXN+uNWo35GHiqtrDO5To8b4aRxmjrqWVT+19ZDwfsiUtv8gn8Im
UV+H0mqPysycl5SiFyWOCtKHsJz4h4Be9nIarU9VLTOyQ3ImpJpbBZxYsXOiDEROmFcStk2NFCRL
CrS1nMWA3iWXpIkzIjAbi3qWFfIRr0X9pZ7cfNupKLn5vkDGKvJ4G3hkdcENJ1FQTwJWnS2Z+zJo
iVAAYHnoxYPDpbgfoNXtXMwEt8GNjXc7A3TeqaZ9g9/Q30KVU3HXhoZflkPrQ8V19HOio2OE3LBA
M/eG0dyGzpa61bXAT7BJ89z8WZl5/SJUJa/WFKZAOLDA+Mg2Kvvoytn4iLQVWMgQlDQGtMakbKYF
uFinxOE+0HqFip5sbIZAzN4i5LID85O8QfBFN4T+n0PgARQFbnPM0NPz7Hdq58cY/3xKMQwOsLoP
cWKHa5u5w76oQnQB0gONXtE4WDFvx9RBQ+GbsuycKwQTsyDU4oVJv38VkycBJKXNNub3c8AI5R3B
yU1Hu+0NqCK5sWtTxzl1mTUdinL0mOXa04OR2yW7lYae1oNjjqtoAUF7wTcxugZMhS67mM7Swhct
ogbbafdjSLKGk0UdJE5fXEPRMznUbfohlqV+SBWaRNs28x1SgWnfg/neRniNT15Y9euc1ju8Nt/e
oMOz9yp1oUZVOnxDyZDDgcu9M44aGhwFBhvkM9NTXCHA5z0IWJLrPKfmbZp9ZC5zfKDM9DUQjkXk
xuy1oKfU2HO7owdIlKZw052RWPWxsxuMBH7cXwPd4tkqtTqR8ULYdwn9pWfd3E5JQJO+GazD7A8x
4L9kQNKJo4kNgaBk7mi4WXO879qWjqBLmEoPQfI7vSb4FrlkiBVAl6jDptojD8pAxOfIWypwimE4
TkejgDSXz4oJVo4B0gkUv3Gth2PKBPRQVwokkuNQPpgBWnUkYB8DhG4fChHaj0YcqA0bZrAfo7zc
VT0O0tjAss3tzSLa65gWGbsFWiu961wn/Jm6ZnK2MrPYGbMhnqHE0df2wITmI+wbFJEoB6oZwekc
JgsrmWkSPLqTmrHK5oMaH+EGt1tDVcPVYuXYz2BMt2Xgx+t5GpJ97jrlts4CSA8mCQaeAdWVNkM2
0Qohnh2TWH7CHC8f2qjM8LA4aoFClpspip2N05AqEylsayskeIQPNz7H9jmF6YcMEITesDDF/Pmo
cprq/kzaQQBWccOMn86hxZ1RubXegY4j1ryOuIYzIXZ9ngPdqUfATbmp9ulYLRvIiLCH/Y7BgumB
0CPGfazIWi6nGL1UPuNGhTSQb/PBZA8VZnnJtFLPhgGU36vm+jBbDSmxGte54U382rsZ7adgmZFO
ZBxo3HtbZBTTNqt9tZ8Lf4hWri7keyNaWF7m4O7rZnKATExqxOHYtenT4JdkqoZhiosjlOIjKP95
54xze3XLfCx3oDXtYJMnlHM7WUgZP0wZsvqNmSWl2qWWH3oHgqPG+RLyJjEw7Ga/f53cuaWOipXo
Ny6NuQc29bJZO9bSpvZdTUsQOIXKdrkbWZ29QoivvbhdiUQZ2rwoErG+JvPg2oxj7kf7/9dV0P5H
sxQH8v8uX/hb02qBIKb/jz8/lb+eJz+apab405Ptvb54Uj+Efv5BVch/5Qv941/+T//yH1XKv61v
cAH89/UNSiclsj+XN/f/9Ht5Y0YcfwPbp36htvhnbeP9FgQ4TO/RY/8VWGb+5luW5S/lBpwBZ3nx
f1Q1jv8b3AEbq7ZlmeHiFPrbP3/u2y+/JG/Zr/fhH8//FFfEGvzXsgaV5GLpxL/sBHiy/mLJFZaf
d6pL0hNTXrCdyVNr1f2+SGzcV6ndIywsse4V8f7+7P7gpxZDWTM/mLpoj4P1/d4quD+EDELoai+t
A0Jj2rXZz9ciA6rspozm+9I/5GHzpTfjlGlcLS4WjefUqX74kszsDN0ODrFVNkTjTsOTXqMhRBhb
5Rd4qZtksmn1KesRlU+GfDYBlUUCdC2Az9URYc7aopsSqhkcsFXs23k+K4CVK7/wo2NskOvQhdW4
Qd+MC61bSTzkGxFB1CaFt3gkmssfg1MnovmjSfAWmg/OrCWuHv5zHX/lgOwjMYsh162kk7GFy4Kj
ApTkTYNBZG2Hut6ExEWtHDWNJ9uLgWbG7bCdDHbxPgHanR4HQcA3VEmIYSSR2AY4XYfoo4zoBsQ+
nKsHBkQWjoApSd+trIDrKVjlptb84divNL9ZBXVtbymoiq30U2QNHiquOSQBvnEJaCnz6jC3w4fl
8LruY48kIVvvFtuK0xZ7XLE//Tx4LjrbPvZFsskQkmx7J7iVaXILW03gaT5tTB+9J528tdtJ+H9q
2MNJkSH9+aSkYtiaAbIh8iqWWrHdQLKLH8YY91BqJ8RNdcEtMICogx5m9lrIR46CsEZQXa1QG0JL
n3k/irhADJKTD2eNA0xacKANwn01v0v7P6k7b/W4ta3LvkvnuA1vgk5QhTIokkUjUSQTfJQowWPD
bpin/wfAe4/Orz4ddNBBJxBQLJWD23utOcc8TM34c/KQGMGqIcULyiqalWLPlM8KClE8WaPH/Jpx
tKi4tzX9kPiwPgEje2IKiBpC98agkrtmi+pS4VacKEW4TA94mpJTURc9CGXzi1e2FPd6NHbSJXIK
sR0/zcVhtHqJLeOnXEpmERHX4VFj9yqWcp9KPqalIVXRjqg2OHAKAFVO26FWHRzpE4aQnYDZV5QQ
EV1QwZzPo5jTIG+1B2DGzk5kevLFVSBuIdbY6avHqynU3ucGr1xVnR8zZ4prqfJ1GojmQv/t7gpU
RpVmQyOd9zpwNsgWIJ9ipSBkDtdFWHXVR1o8zEnh8QlUrF+jOTAFtL5K4fHpdSuEz1juBF3UvZz6
s6Jru94w2kc7zqC56+S695xnbjvyi1v0ompGy4NrfhSRVr7hdugaCxldGZozLVMNUKipYbt13C/x
Ur1q1UDjLk0pBafRcujEY4xt5iDM7uQZFZ15haKxbpvIHeZjltA6t5LcODJYpv/I3ksURFSqTPZe
IiLAyvpBS4aLTCk2gMgDlsXJ04DC7OdOOdKale1xWOJ7Y7KJabAPtkmObikxpfQVWSp08PFoQ9ut
HX3aNetEtlbRsNPqRteERrkod3LAikE16WyR+nera+lVn2oRmLs0Nca7cv7ad8pytOq23CnuSS+V
+Mng6bcZVDtVdV+B+p0pJjR7jZwtUZr3U8mBzHBKXmrd+q6iTktJ4znaQLZ2N2lNclHKOh1Mugtx
+jUdu4H5aZscYoSukTYgnwHZsHY5jEX0O7WiwV4MCvOWMufYsO5n8veusuteFJl8y8w8Qmoi5mAh
2PHcRmQD8hq1Jb63mU15wC6IJXdpHy9zEDNMYc6uvscaHXr0MmVK8SIa46Dry19JIQlIqT8iAHt3
OuHq/iihW1vU2P12ghZSz0uy11XF9aPZBL6JbtGnDYu3sGGUTC2qr9H9Fs542yspaTEZmLJCuyyL
fTXSqD4Ku66DfOi+myVIAOF5P6GhvZCAgHy2gqeQwsTX5jXVaFoakFdqjQ6zRfBvEhPEpW0/p+Dh
MywE8zy/z8iEseIupwgc6kktBYSvNLklYvwygtnlTjTdiBQQRlON/cHNy1Bv6YgVqX7f6kFrRCSn
qeJY9zF1HTwLdOnnu8bP+uXZmUwIYx0aaHdxP8ZZ7oTOLUKLhptkbO4bJ25OmUDGK9MfWeVmIKCS
wRcK7fVk/ub0uRu0s5vtLXdiBZGfaS3vbdpyvrQEKXZY8I+wtqVPFIDlt2kxnnJ1/AWoXgRabt6O
HXF8aY+IKpsaokQWJQDaCJ4/zR9U86kRwvpwxmc7LV56J8+fxtSzsPFw18SCQXVPHX/2XkmSXCYf
aWi7SF6nmbQO79IteO4w+L6la78pv82qKFTFtJ96wT4ul/0QaaFmw9NcA82LKPb2FCpVH791jQxB
/iitbzFhKU9qUlHm6LiqlHczrv+jCvVxN3nqs9E9DPSgA5tGA6X3oWZqNS++9x36r695M7BGd5TH
mfKCKsr8Tk9Aq6eUKft6ItBNK5BOILIF7KMFsWjeFPRvgVHoQFupkB1UWec72hRGkNjTVztZXlIq
S1QP0702WuhKsuFN4GMMhNq/4mxwIZrFa663M+6YRiD0EQeEjCTGkMYE0h3nkpagC5pTaPiAPl+Y
82UXC06o5fZ5kFtqF7RUEfem68id5TWoUmaFEKcYiBekI3BH8sy81rgX2lie44rd6jQ0siq7Q9rs
kElU60ifOrARxB8Gjswqeu+WfSwZbBQNoTRxp0ZH7rVXC6uJSxUYY41IQlUnMXAwxj3E2vqmdtqG
sIPu1LQxuo2hsA+EYDwPqnwxUpVbCBkyqkF/dsrpbkCF/JHMcm+3Fkz/2vRdHblvrRUIXrme0xw6
O4PyaLvyfuQw2ln0cNqO0zjtlB+AYAxzVL54anZlPhffLl1/B4al6Jc+9NJ0DpIUkWk3Ly854QdI
suj8kMZFB7LqXrjrWIdqbqP95HIzcyzUQK26UByGET4YWutz2YyvIk7BudMfx4iATXuyVn0/IRHF
eFAVKKzSrs/t1L2hSk537eykYWtpP1PyRxGIQZhXmuxoOfEBnaZG3JCrni2mtIFVwmxs0ALtoAdq
96hrCyyqxdcJIf5hcXKySnQ1umvHagl6j9mvs/a+qYwQWcJYYQcHWDNe+JTzrvMgWmFJjp87xAWB
4x1NagTHAWed3YqKCb+a0Fm1spDTiy6TOpa+JRZgXxXBNtyt911ZcgVDdWCWBBa5ecpdsI4VWm05
I1IULQ+i1kMLzRLtDu+QlxrERIQ6LSCYY0XzlrCCUycNMj4sVLdeql/UKSKjxzIhxXniZHf9frEY
sQzWF45PaKCjmvmzTWSSKcpQkSWz5XHQzty8OTKMfo8bpA9of1cMzbCJqYQNG4B0yqFhAKPoP9E5
dEGp2W9mjw932ubY+XgmJXYfQ/33M6wRhzrHMGiSWzwpwBENCn7MgMmyJAuY/j6XThIDyPfprkZt
vk1QWaH9t5fFKzHl5dZb5RY9kvpOfulVBPE6JbvjttlIyCO42Upu8ip3EM+7zwYGp7NFEhsnB2Z2
GulZIZ7U1qwOpZMuN6O6Xr8LD+uRWcsj5ShKzaN4bAzL7/WcCTXK5ucy7kKIAEzXG2iFDEeQCqnV
bdYzYLeshBjFZt80D4o6QsuonATjMdHHKdOUzm4yDBzOvcYcYxcpbQrompFfxpW7rNOIg1A8k3Bm
3xJKdSWX7FutmB03YQW6K8FPBLYRkXhykYgFjm3hVcjyFVrEaBjt882i59+njLJCkWS5j6603MMS
v5habyMWrq8eVdlA8+BF2t68M4bi4OL7IDZCX64dtMjJhrnZGUfTM5l/OPLAnKP7tiCV9mmvXmZK
smgDxRNliCjQEhwrBAhesHXaxLwtFDLyFg0aLw4oR3f1R1RRr13qnfXEeYV/St5hnsAUF5ZBYS3e
ZSOX0Yk0mhhX1UHiBlmMNOGTkmuy5Fib+CKAmXZWvHCYdV2wxG8JosKwpfAXMYNh4vAC5DA7djq3
VR11MZfGH1gLzIdCKy8tZSg401glevgKbV3ZoWnVpzhMOoeM11j+oOnn3mrc2HerBSCbTVI6M/lB
n6g5TBYd5FR5lHHbPycWyW1p8tGBqDugRpxuFuTxhaIjLwwXc2qoa796VklpOLli3EpvnWbcCYl8
krErXZAWLVyzvEj22vucGX4z5dWvOMB/fcs+n3e2qg1Hr1muGAs4pxO3AQCr64R3LBjzPTQUAYcS
uhIVDGXR6vG5tdNT7Q5Aounr+4CLf+g2ShgCX0xSprgyor3+GtdddrIIcdE4SUny9vb6zHG0eI9O
MtxUMeIWbA7cBxz3LExtPuJ6e1TUjI7b5JnvxGMH0PGCFEjAh54hfJYap3bdNIxwqx07hzOZOXAA
meZumqEHxWSi9nrxBV0hF2iL719rxK8QCAKjWI/O+KCtoK1Uxsr8LgQn4RxdVHCiC2LXI9Fnljqj
G7fHJ/IxuUWmOH9VVd5EORLuruS2Oov+SsXq1agB1aj6cCNNqR9SHYJdiZqsENU6sOoQkpoVp6O2
BIToTX7SzQ+6NMYdgS/PJbqHg83kfjJ1+9Bacx8A/D8TwGofUnAPqDDiMbBt/VtvQFBNonE8K4U+
Ipz40bnogS2n/JXlDRyCLL3VJLJZJtuMMnN8T5nenXFVfvFyzb60Zr/sk5x7/GRQxGdccFPpI4Ox
ssEEa6BBRodyW9fdz9pW7EBArLUK5ynFI4H2RSmC3MXERh2/2ntV3dw2WbLDNvFMXywNPK4DhwmW
2UFTpXbrtn7bo3dCcS52PTHAU+HgHjOJTOvSb62NsRzGTMbFVH9Kepuxo3TCWXEwPaLPgJvGEGuV
Y8d8Nnab/Nml2ldM3eaZEDWjjS9kXaYM5pjCqAGsWiXZF5KLSe0N1nHQ80dzJpfXnJvDSLctoAYB
qSMip0ebKnFRCTVC5rNiidG0EWtH5kE+c+frdZ9ggK+6SH8u+sqyNeDpDTgTiqn4zsj3HZ93RsWh
v4lHjm2KoA2yXI/Ao7Y277yYl2f8bc+O7VcM3hoHK6cKkx5DZiT8ulG/gcSVSY2JSM71joiyq+J+
SWn9gbUnx2fWhvvK1vWwURU95DrllP62DdDLCLe1bVGXfjQgr3PtTqJHfWhake29FeuwLRqr0UKx
LrZNLt5oxfSxAPlf6GG9LpJiNLkdtcmdbdvZUTcTjMKFR6ZXHp23d+vWj7AtaqPpQolN/q8PofYq
Nlq0osG0giPkutjW/mmzG9FIV0p3dtYPqK4wis55F2qlnbeN7eFptVDksv2ptkSMMQRh6j0vDJzW
D7utGTK9opZWDtCzjPLzrwpaFw77+EzjXw9hKuifP5KRVeZO0zVC2td8MLsfJGMR5IHhkNzTZqA+
0+vmHjs83LK2AkG9dKFYF9uaR33uc41ycr09o2cAoAd6G6V7ezR1zDx9H1Iz6UOjiwdfqvh1lQGb
AsEZ4xAa6/+bpo4JKLvJjDz11Mp4L6pGhgsdyc/FRH8ZAP1fD0ruKBwlhNMy171X2nwMCbWXDCNZ
89bF78cqRusYSUDXT9EY9njQPheFIttD7qZfJtpCtAi1xxgxQUj1T4BSHTW/HmS611dZ1++FtsqO
GGTXYeOhJ3PVuMODZZNJ6jVoPpW8Ps3cnsMCdn7oMEbngK4xxrdKwx7CgcTAa/jcVHJV23sDDkVz
rRBmpY2rjDPxrNmv+AjHkDABdOlJejMZAg/5utged0VOfz1PpeILzAiwrRG+7+Z5kKHnMIUnIn7g
eM6JVV/KVy27Re09hPlkFd2pTrMhVBwScsZxRHEV1334e1HoUx/m9HMPYqoetsd5/wyQ/i5TF1w7
sUbi+qIMXVhXakIVD2Uj8RA13AonNKycaA9UJ7uys3s4Kv9ZVOubrm6Ygqs9D94b6ytoTdxjc+UF
m/VTDHNB+vi23SozgIWC5I2oFV+ExXFH1wI58YQaz+Ey6YyoXVWmSRXJ7LAWJ3FI+mcP5MwOqRfX
dM18k0hfABSN1EUWfEcN1VknM85jrtxGsju7rZP4SgRxboHr4APuJDIHBsROWtEr6YIPcdIepSqt
A0S6p8bwvs0lwH/au6jMEaI22T0RyJiitaa/TXryoUrb/siUJ2i5TYCbD4+Q5T7PVnxjYFU4DIzW
0dSP3qGcP0qsSEeX87iUVOlovt4Vimkd6KGpkDnx4FZMGk4gWvS97YaKXmaBMIrn2MUXB73Aywvy
dAcPpEkZSy6pxZOocYXGZf+LId0A/IlRqZI/pzm2NjvjeqkeJUmee5BPNMnWcjmdAX8RxOd6rjNc
M8HLuoQgUKUUt/hcq12JmuaQtUC6ipEWd4/VfjA+Vr9E0ePOLGzMNZmuvJoqx4WYbYezCmVdNEV7
gpQM3/bsd6V47krSP6zWVnyvYMKl424cbGBAYiSk1Mus0M1aVJxoHm6dqsVfLJ+9St7KVsxhI5ie
mXwzEnya4b4bcDspxtcGIaoYGCxjCf0GKOILEPKFzvU6y6zkUYMyiJcP7SJ+J/GKQKf3Dcc5FGFZ
td/IGxtCavfUNhT97Gja62BwV3Vs3QlENenneHzO+rH9QiXLt/XxmHvQPryCRmITFQ9TjL0N484B
W3y2azyNZHVteJGWy3CvWRHz9jsNm+K7LYfXyiF3WXOS7/3ipH4Np92fR3aGEg8TvtfqOz/4N70g
pLVwIGagFXbw/8dS/5ClfErHGMGA8OM4ugdkPeOSou7pkf/QexRAKEusisb02DpYv0oSLE3aG4xk
yNKk/H4FUx+pE+JWCfvaIOj6SPRxtmvjNiEZK/6JksIip4q4zDhZq2vyYWmU5aTp+W5pBmZ2au34
msA3ambNHr/vV2YIgMAmpph4xu20e6NW8DZixNnHa290pMJIK4RbSZKK+5l2HVUOPCSGSzdkTr7K
ttJxIrUUqqivoi9NLqV23z4uOl88BwvFEPx1Mdz+gBJBY0IqKYQ2e3sSaOUNcjssXYI1uuXU4uiy
zLtshr4aW9ariaTpVA2PosRGNxnTs6qV5iGW/VukDAWJasQFMnoEP5wlVC4yBj4CHFVSvcbsGObh
1l7EiXnIenIvBmaMHbihtmpSv5ppsGrN2oQqoy+o7FdY5xrq5iA6Q591y8nlr62Mwhl60E4zGPJy
Td4r6kORIoNx6OQ/mvc1mmVE9yTEUtpKqMVAHG3c99gVMCER8TI9t661XkOrz0i/GCj1zbYC8yR7
m00XI3uNjVPDBR2TrJgmhfagReqLneVvFLYxCcQCHFV9rl0tvnBtDSpBUvDMl217NNcTU7sE6tAe
ipQ/cO89Wj25UrPefklorDA1+VAU/o0S9GRyUqw1+WXfqYZ9cAvlh2WW5KhJ9Vc7onhZJu1ZpGBE
QdvnODhL4ulGIvpySTc+yofAIcbrADqSMCRJ/dnjMsx4GjE9hW4f21h9nRS/qOYQWM/XMe/1exVu
TdAJjryoJppciC7eAZR9rzrxtcLOkzuAEvLGIDXMbU6NZVa7Kkc6nc7VCZEXGZQFMYRV7AZGzO00
HbmCE690cPv5BvTXHRcsFNwpkxsd/IwPBt1mcnmXFM+WXKUobfOsL1kUKgTHNF7cU59Nl+cRMCVA
B53K2mKdsdjirTAo0eqHGnX5iTS3GzP1nvM6RTnvImTRCLWgHlIeCRW8lXmsMelCTImOwknm7zFa
pSOOvNwvpP2Fgec3NTEUyljTEdXDGIoE93XfS78oYwhpbReo3rcButKOtBONc2Z8hq1ANdkJ1dFg
MlLj5nVmB1SFhkxKPULLMnxgVzkTPqtmqizeRSG/NXQOfG11dDvyPRUjFppWe+wmLEnkuiMKIEal
FPF4I9Xh2hGYTTHQJH0wmRfsZiZ1MfqWQHHQbp2z9bHtD9siXVXa5SqeRlr1TF0zA4jJKGVbNA2D
04GLrlsmlMXmKj6ltnk34jYhM/axLNHPxdaubcawkO1wtImnCbdFpDJc2dbmiKiPXaKlBElE2r6e
Ahd9T1rrtFYGRV7myIyPCJB2roZaJFXjIKUmSZvOJK61waIAEZmsY7GEjgk9pYjy27LgxuN59TWZ
uI17meZqu2pspxCy2DknTpIRfjqFkzc2XF5rNEqC8Ss3yY4RCoNY2ykQb5HdvD0OpU0/IjdlUu8+
NJTvg2WgPZnmj2PU2wfVKD3Y+B4Da4mrzkpDZPJUCks8V+ihsrPjMhCyO6hA6HeICFRE5esqFHcA
UeUFfGJxWbShvJjxSEWE6VU8g1nzR7v3YAIJa9XYcu7pHalGqHNDe11sa9sCfxBTqm21GnAJiINE
THipUgpDU25o9Ie1n/Vgwn1zObehotXMrHARUy37iFUsD71i44UQ6I+3TaZ6xP8p/amdMQtu+8gB
0vG5t/D6jkcza28aYlj3ru7ho2yzfA9CFQBOlGKTYfK3S9e3MqeK2nlc+Qs/B1qXB7UkNMEw7RLX
qhWUM8PC3wuDGLiw01NKudvq9pfZbsgRYb6Q50lJ+HyMn7pK76qkft0E/bOKMmaXp3ilqxGL2nqc
fj7W2yTuaUvGicrMzwZxfph0SUOVo3szHWxr9KP781A9jyuFb+PvlTLmTICttlkhvLQOzXWxOT+W
xcxJuI/6vWeU1Gb+wfxhZRPZOpDh993YpRddKsesok6dZrgiDep5oYLxHlNFmHottTyDeEm9bgBz
cdDJECsHfiKn5Rhbh/rbwkkJttVj565cp3V96v4UM1VSbutnh9Y8qZkMwxnCwVGIiIVgGO7EncO0
ZaJssGo6aNilOCM6XBBDjbJQsxGKkePDnOevBWz/4qTFTGFhxxU+v2EZEHHxC6V7HSpZ0nwuvL/W
jMazdobDMWoR1nLACnqXG1H/KSCxhybA2VSfoAItjoq3UtVPvW3u5DpHLNfZomehhpxj6rjbjgCm
hfhkWbNuu9aBa0P7mspHP9LEZ0hei4k7KjiJS2Nol54WEAXKclKOmxUlzhbqqV59SpyezltcC3kc
ZvM0dCnXrjp6jDyvIsuHXU+mHZy/Ed4ib9RF5iEyxofeXWjnOAiHy4iILMskmciWoOv0AW/mOhEi
RTiQuXjpVh+OsUldUkKKTWLvdn+4dLZNs2r7o+H1536d5EnsP/vIUPFYgzLE97jOBb2kQY9uDsxA
OhSHfULjyYXpaxrDd1ufHzNsTofN/OKsXhhwSCQnbtsTUnbywVJ+CymGi1NADqkpK2wSnAl3JRjn
9SOK9fj8y4O0ffSkeZntoj1vfiJRUBzewUm5dTp2odxsNJujpkHFtxDBSUzRRaizcU7s0/aSM/6h
f7/6tq3m6ed706oiPmBd6N3EB/29LdHD7ipzeVCG/C0hb4akW/fYyZnDTF+PLo4QDRT0opzIs+fi
sj7WmjbeM7oQ++0bm85QFTSZ+B0ypXtZwG7uMwTJ6jpJT24qxDihg2sv7LtuRzKT8Xlubh9RAqD1
8dLSp1un5W3pfo9m8bVYyyNdQxokvqjrtgV34UNOpQycJRKQJ6dqZyYR6eyO5FRZP9Z2vmyb22JZ
/zAOYCelR819++TTrDSIPPUbZIN3sVmgLmHvZg7UcG6QyDeNQ05yIVS54SzLEqe4wSlP3vaOCvoL
dzCFoMiyONZ5+6AUh6KpnwziZk/ELt5pFdx0J458WAbgm6i1+CSN3MpUvWcEQTGSK5de9BAwJJzg
tIFTZdiUrxst4RxUQl3wq+q1/FFT1/QR8j+6tf6S9fYrfo+7pta8PTNK8wjuhjxby7opsmU51lnG
7VztQwvcBs7zVwsR+r6x1EfFMhGBO6hy5gSNQVe+xZ6+7Aapl0GBf6xC/kilRPWl4ebHJjW/DvPF
aKJbUTCd1C2CwvThDj3km+gKrrPm7TCWFa5B8YNyfPcoqVVKvM/tlMyPRaSeesZjLlzVHaPCs9Mo
/R7/Dvr4wr6lTH/vgo7wnQfNQaxZm/nMzT29TgUjY6TikBxnMzDIP98xSGWg0o/nuhU/OCMXP1IY
lOkpQA9dBfFGVkoLcw35A92C6jI3FhQeozrPVTN8F+q95UTmD4I4sF/Oa4tHMEaVKFBd3IyxqVw9
ChdBpuXo5sf+l+Yxrm8S+UAQCxHtQvEO28lI0Rl+A64NKMfqcbTd4+b181od5tK2mk+xfm7mMzIE
rmtzr121YiFrN6m8cEIWfv5/ouK8hWYpOvGr/++6zU2D+FvU+f+V1tNxiQT4n/9RUf7vXjZR9e/V
H0627f/8W+qpqea/IAzbjqlqGi0FE67yv9WeaDr/pVqa5qgGqltdU3mnSrR98r/+h+kh7CQCTNXR
81omMoW/NJ+m+S+DzCPPQQtqkb1hav9Xmk/A739oPi1btTXOdsOwXJD8aEj/Gwm5XgRIV6aLV3te
BUiMRtScw7ZCvO+XinpeKuEcssK4kJ2UBYVM31z8bfSHbA2dQUJ1PiF6CO0LWgoi+qpf7jojxjbz
qrv9o1m32c6R5CbPEqKiRlQXQwPOisahry4eytGiyalDyBChq37J5/77QvSvcLIl0NIElk9rvCb5
9KMCHUWSd38t4Fs8JOiq0PuBkM9ddCpwUyyb8kVhTkyjTCK9me8a+X2zLM+KVX7DkpwexS/G0Yzz
2mPrri2OgR4yLrLl2KDP3sVRcYz5b8yWKI1QLH9BzzeAGZo/JpNWI78exmozPhFZ4Ktmx1AILH8s
36dFzR/KXgSDh6O6Y9B74+jOBXUW44wl0jHHzDGoOEzaqZd+gBq5VLLAkGcBmpZ7Te/Uo+qKo5go
tCKYCUoTSg/PmLAPRcBKCRVSE3zGCSHEPukF6Ir45uY0DDcZhaV4Fb4paDHjunT3wwgrBGrkPtMh
lRaHqpisa1OVe73OrX1vxu4uNbwnBQo34b/qPbnGjT8oBEQueQLsqH5irrWC5cg40c3iBV8Urhq9
eNcGxGM0e+MDaiN6pPDMiJlwD0bWvWJLoCO0GCKoBjXUPTHe1Ph6SVLnWkcnqixacUht5nkxv0AB
n3OkI/KmFfLRXkxgBRAuGQlwV2KcQ79wWchsdOdrMybtJXULGneK4k+lC9puJprRM08zNoVgydtn
p15NgQ48mqTQ35kVAV60ENpmiTwXQFH3aiGiU2E1646d7hSjkbuM4OYpZUSJJhGxyuRqx9RBi2ir
t+WCUinOmJHmzlu19NVO4Dv05Qy1BRt8A0xzNOp3zJ/ZXuHWgcwhu2u0dtX5LPZhMsDL2SGAbuZ4
bTbCEOO2Uui/PDWpz0k5vKgpldB2YtLnWkYwCYwqRgsBvLfjS28DqfyR48IMswoil50A6MTwOt+o
qrOWfvQHT+QYlVpZPSbJc0RMxgVdLhJOElb4PMleyUrNRziClhR605Q+Tt0OZBYmK/OH1YD864e9
2l4dCpCksNcuyqhdUnJ+O9qe3jqyAY381dbMzzPlSWYzIJ0sxDEpnNcW8NheMZ33so0+aFuqO3XR
FNQ5NHOZnHXzBCNztn461XRrqBWvnZGFWTbD4E/gITGeILyUnUYHkcnIQSPmRXp1fYKeD2W68OOq
81uN6ZaWvTSI585ObSz3KLopPhPY2hLOHZgl4rqUVmKUCLIVcM7sh+LEXoMOPjl0noGY+a6Lwg0t
gHCQ57rGgSswiaHWB794xVxbJ8dnpL+FNIIICRw06CaUmLFKZZ4njtk2PpHoi0tCFfolT8d32mYH
0YFQtYYUOojdlTvMyeix05JarBTjGSnvCxi7OzyaBHSvUjFJY9FPc5CxZjEYe7da9p4wk11Bc37G
vXhQzWo6Qp4ghxXHpqd4DLyKlxh/HNkCkwGTKLoSeYN9Mxjabj6TKGsUJv06HGQH3VTeIQ0+5kXy
blXptSoN66o4mGpGmFN7BngP2YAV62uaBkWh4X7KKNtONPGpcB0bsmAPqp26Rz3R/H4eIiAOgLbq
ieYc/YOivSYZae39WmmoBsKVmUPOK1J8GVso81YbFhCCQmZbxPHE6uX3Q9szOj9SdVpe2//5/Nv6
H/+2jeoPKsNCRTJzFYkZk8LRtkZP6X5R7A8Dk0GWGNpxG+Zvk+w/nP95awOVj81fPZUHMAVONx3n
zrvibyBAJxcMOyeLc8Ed42u3dGdbR2snoxFKdGLeYKdu93aCwcvVHeUuoXqnLirmJeZH6ACBLbi0
KwhhWle3RVe3FMf5SnDCrDLcFr+xBr8fw9ZHEFiCVEGZFsac3EZH5t20pbgSZkv7aKSC5jLNl1hf
vgClXuvw7t1iLaekS4vTbA5XaHG0gNdFbcU6NZ3kPHQlorAVxIkAm+MqD1G43Ntx/K2Pygd6/j2S
EeYIaBPAu3pnA91JQQ0yLk9tDlldW/ecpTVQiOKnCSyqutseQ8/N3qSicx77ryW9gdDFupATLBiX
6Qn8DuWRyX3vmd31WNcu2AZ/CajyhGbTEM+c7mqtk6KtiLAZRVTnjuLBcjbBzIvTNjFy9B+etKOT
M4tDbMcLMv3E8mPNo7C0LrwVrTFQEyz8bVXruTy2MSn2jTE7JwU5adMTQe1MHjfwvHT82hRccWOF
PbTN5TdkBK7mPDQfHGt6MtVS4iIIExvXYGonyKc1leBEG7GmI99UMscPZQ+Mc2zKg1pop7KSOlq5
TtuXJnUAwFWof7cjwMAPv+tNCWZ5LSJt7/R78cdjegz9soMKRnuqL9VgK7OQKTHtlhoz8fYrtSk6
6DJtfv4usmxr26Txj8e4M7YHNJSPcu3ibosF8TtSaGqbGcmnM74MatZrG602R3uqj6U3+nIt6aRr
5WRbGPia6VTpL1U+FdvhsCicvrFpkJym6r/0WZeUXMhJraLj6IIP/Z4UyQ9lIl1i16y1kmk95N2V
HfJ7s8xlVZ62v0zO1C7B9ifyiumoEedOXIEz52Sab8/Y/tYq5sGUXZLtOoowv19JVtB4bB0DxPZc
Yz3ntrXPl/l8i/UT/H6pz7fZtody+IqHnOP0r6dsa9vLfD7v91v9fs72mKDcaM6KGx/LzHn744//
x83tD3+85udH/dvH+nxg+83+9jX+trq9CnKWhRHIlE83RasQ07B+h98v/ben/+M3+ee//+NT/3jl
bdMpzQHvxoBQn4F5Y3TJZTKz5CJmbUJbq0LPbhfAxOsfIjr9qP7X1TJe3UhiXd22rfIrJwmnfGI9
OV3RHOIFKYELA5Sb+j+udjVDPDS8qw0di45Gi3VvTKtGwFk7AYpeUBzc/uu2vS00wpJOLZ2ASZMa
RffC7fd1Nw2+2VwqOqsH2LiAkjpd3avcRkEtSmQZhV0e7LXoNW/1L5MbEaKu+uqUDcGTHNBi1Di0
10Nu25yIY8A49tf29qCyHvnb2h//RYxFfwLLR2QmMJ5tgYAF/My6qef4p8yMcQBkBOS464sIMAkz
wRCsyihZed/r25fbo9vq3x5FOvxSEXEV2CuiaIZvEriiebW1hYtxQo1nyJTi3MuaqkBGnmww5frX
VCbvsW4zD1rP223Rr2sZg2Hfirws0OfiewXeCwkn175luuSAFfzOG07JesXQIEz00tvVbt3vExEH
GH+q0Og/aLiX5+0FmZjy8ddXhRhF98s52+n4sYzefVNSKdm+B0krT9GqIqi2C8L22PYzcO11zvy/
359PX++YhE8JQsX+8yvWGxMpX/FI9JCsfWSVmzcPqJLivUhNNYJ6QeZC75inmOsObo3ipZ40K1Db
At/hvF4DVaCdx9l1iKUyHqcWg7mlTfsezx0ckek0rZVfOBfVgtI7RqaJPXK/fUov7+9IqqAmt77+
9rkiGLLnXr8uRtUzejMePp/4167dNqth+AEBK/Uxc1CYERmF1O1dhrVdBvqMF+sSph7bdr7VtbXy
VIt8RdF3oxpoJUqK2eqr8XYgm/C0iYnctcI5rtoijoVfdVKWn/t32xPd9tLr7vi9Y1LX+FnImfG4
1+4xWeFMboiEy3AW/Bd757HkuJJt2V9p6znKoMWgJyRAERSh5QQWElprfP1b8LhVkTc763XX/E1o
AIMiSAIO93P2XjtlleVjsOFaWvKViV9GHNaB3GtrEg9CH5C/+DTib+IGDfZfp8rPL/l9QC/Hr3jw
b7viceK+//6liMAZmXucxCknjjXxz4jdTJS3fvbF1vedMzB4NLRW+v17BVJn7uTZoDXAqSXelrUm
Z7LYJIWbU+17U5zf4p9j5vfPEzARb/TzLwdlDgmTeaLkdHcQADh/lnMjlHxp9sRpQtmkwKg16S+w
lcstQu0ER0yIj108/HsTHEl2QRyj0TGnaJeBQRypYuvn5ue+aUa6MJGfUypksfx9DBIfrO0VLvli
E8kIsx+x+f3fl/N4acSnsWjTTc92U0zzxhydjMlxSs/S1N9s8Y/o9QVab3kvvmxnOeXE1s93/3Of
VXSszANDWv08WLzlz+7Pc8XWz8/484ef1/vtuVF+3yVIHsV3IQZOWCNEFYt9cebxjSftQex///Mz
sJvFyCmD6/jnLy1+N3HjzK9k0VOPFV88zumJU4nfIOyAUqzFgfjnTfHs76FqxLa8s8sFJEqPLF5u
xFgidsWWuO9nV9xnLrPg/+hx4sGD/z4A8d9///fLWELRnsP255zx7eUw/j6Yxb0OEaMzOpx/nndi
6/tRYvP3ffGk71f95VG/v8HvzyJaAOWweafMcrwW44q4jIgt8dw/3ffzEPFXVcwCxebPjfg9fnbF
lnjev33VkkTkBIAFv6O4EQ/87a3+dN9vr/rbOwXLgD/KXr20acQ5C9wTTwyp0eJc/7mZQWShD1yu
Jz93iq2f++bv9uHymKrVONu/HymGW/HiPw/95S9iExlDv1LoP3wf0eacI677OVF+2f/eFOfVL/eK
ffF4cZ799UzHWo+IObpkVijpMTmu3rGymaqsX6WgKlg8tRsjL4kfqSi+OcN9MkKAlZtOvmc4GReZ
lnVNXbjAo91V92XS7PUKK+BMk/g513MSFDTpXlV856oHqOuqfn9LPghm33p0cEkk4Z4g2lE2jZt8
jGl9a9j86eaUx3mKctcK2hh4LnkZEKM8lLMoPSaUP3afVVtylbAWY+qVxBj3+wf+Hk7mnHy4ZVG1
WBrw8vOlicuruLD+3Dg/V9tfLrli808P/+0+cekW932/w5+e9/0OQ+IcyeyU5ZCl3zKlW25sce7+
7ONjZxFD6XyRLy7n77I/LAf2951//PtvTzcNIKKWacGbbZdBTTw9s608vhSP7KGMbdSxuhZ/mMQp
+OdNkCLB2kiLdyUi5QZTDf0tQAfp0GITjvTF7hO+W/mxk0p+6AIthG7tovwJZ5G+iRoimfPGuhiw
HZJaY9DMbvWHpoyulNo82qNz1nI0R3ZcvtiS5qlNZtAgNG7Qhr2XKjkfEcOzFzH13w0K2tNmRpOr
R/mwmsk9cDtak66EbgpAA3i4ysiQ8cUtdU3qjNtW6g71CzF0BgIIZoYwyVre4ipIZUwDJIx66VTU
WInQjg0hiJUI+bODp3etGOSlc53dcYl/Skx1dqPCMlxJ8h/IKH0OwlFaB2mmuga9zJE6G1U+uC45
hfBVZS8VeB+6vWOZnBjjqFEpmM49cJ6dZGrQkjEib/yE3DSCXLypZIumKCKcYd4GTROv9MaHnaMX
H5LiXOqSDrO1b7dQx78yaZy8DCiwV4b856nxkEJuIWeFJXhZWFd9GL/i6Qx2MBPWlAnQzPmPnVld
2/jq7DiqwPrxrRJIt1bfNCdvz93UzuTyyRsjNjZW7ZtemuUfk13uDakvV0U4LrmJWedNSX4FZJiw
rkl5t5xQwhRs2TurQBG8tEWVAXlUiiEDmDd13rwEM0R5bTZjEuzyDEdv2lC5ST2WbVTOmxDMV27u
CN5FHNKjBxzlejMUCdNPmgiQCLONUoalO1irvLclACOULRS9djWMfysp124RY9sHY6p018pzt66a
e2cGHmRZAaEbtnMbj+20Xuhk17HRPYUhVChEH3cF/lwAGModUioHqycEQgao+NAp/imf63wDGI6C
Np6ipS99yGtj9vJeIXNm0Le2U71OmVG45ZyoyM10Gytl1hwJnxq2ppQ/d/YZn+0EmqttEJdLFMoV
654sw1dWn6wqcbtv8qbfjT6JKCQwUHTOKTN1UrHOlP7NHFIAfjr+glQyj5U2bDQLM/My+kM9YdSj
3kTHd53mHTXZlIDVLtiGutLt26EtV9DdZXhcUhk9IyMdia2DS9LVu+xSb8n+SU16FY5SI6JtPjLc
4F6qmHc6TrYZJoRVKuHbpMlvcTmCN+sJqMuNonXNQnE55JRzS7ovCMUQd8JwcObIvh0ICCXXAAGg
XiLYDo5jDVRsMLiuFHTYOrUItlP3GVhRfpUMyYetDLsI2r9HnhrNudY8T3WI33i4VTv5bSZD78RI
kVBBQKjMZeg5GacO0QHDf11VT2ls6B7SJzhJdcTiMN4bixAk6cLXuUV35mjphVMgl659/YnkxAId
GfGiL+ZAKyGenoLBmlZzqx6h8b9INhmBhYTmEwSb3NxM5XteGeF1LGf1qiT4ZRM0NcWmUFr3Wl0f
LRBmqJ+GZ9UyOUioEU9RFHBIW++KH5qbXsqSS5NEq8jUas8qFKIEZOtuCvRswSgWXuGPuOUmlbg6
RgxV5piNoa/3Sy8xLTPwUqXzkVFqy8ZhW/rTfExDkoMqYuHaABW5tU/whCVK+uhEXA37lZ2T7zlJ
tXRrB7yHQ4SLSt0zN6D6asm1amMuqaMzlz/TINDGrKx9wO/oTdVtIdfqO+K6si8eB5QWWNdDeTOk
/rpJ+SIlJT0MMeaFmrdzg+lBNfpHZ8ikTTpN3gj5BwlYd5WRiTLgvPE0ImVIpcjCna3jA1AqztpO
1zT+aeOhNwr5ovIfAZqA07Y81G8PCzGNhB1rQISvHuwab7Ue+9eqH3lF7ccbu2sJ25zLQ50uRXJZ
4ksolJPdRTv8YeNZHyXfhTPPFWLiupQFCPloAExH5jNYJGtw17q5q3ooH4DWZr+0t72WZKzgdeq0
c75v6zri+toBftNZEZqq3tHQ5CwPCoU4cPyUiKrMzVQNw8kv2wprdq1tSpo2kVPWuwj+KWGhCycz
Qi0ddgP9bAq7oENjRhdLpyk76i1UheeypWeq1rSCAjn4koL2HYrWDFDluh80lOBFn3FCAbHRE4Tx
yO5yIwxO2qzeG3JZITBPkkMnaRfa9Ap0Uzqn6szhEqanQZIwCmVxv6cptyoMJLlI7bewN7cUClDC
ZL2/7gGX4k1rDnZgodqm3v/I+HgwnYy8R5kDNZ8IftEYrFRFKj3NSm6ozLttVkRbmW/MTTQn3mpJ
+BIrxRkWE1aMZiAIqC7mFbX8kyr1V3MbH5ya4a3zzTdWzNumoljrRFD0qd4ZsYloPOFqJPnBSTXV
ct1V9tmXpWit1XO46nqFbpU5XhuREW6R2fKxinmn5blzuFBKesEjp+NBlu5ThW83WIzqjo8gUIse
5WawvfTVJ07Mk2a8z+MSxRsF3S6aHnrAROseT1+aRACWzOtx0rY05hKUZBuKRxo6++noDJzile14
RNLQvRm7F7rbnKA+L1TAIdn5EFKNTLlPprC9Dnwiu9RC3dohAT8p3xBUok3tjPEB0Cqedt+ry+Mw
Ns5NEAXDvtZXRQR1QDXziNlAvxqyonB9Z9jF8kRI2AbLLdrzAGiLGfUM44T8cYW6UOG8rgeymLze
SLxcjQo8ldno+RHJhf0c3XZwSldTZjKbFqnJuQPqVYJQqkomk7SquveVK2tOz8kAUMZ60ZyZHA+N
NJUW/5EW4uyWzXEp/BgGvai4RPc3LYettDQtu4PRkxtVJgddepqGxNoGGpkfairVeHybZ7xeq6rW
5jska1dRg0c+zxdMvALpiWvXNldRtg+28Yw/ArNTeRikFDXxiBFVG7N0F/UDNMdwRxx9tW/jelyb
VjJzkdv7SLPo7Ifd3jEn13ACJsxRCH5eugo7JOnMm0oyADWlnG8wmFMZTkNJX82BfLYkspb8odo4
Cc0nNWa6X0+vVNp8WN7hR5nPOOUs36NfyzcRKZtwX1h4UooIh3cmu6V2i0rCXjWRIcE74YJKPi6M
JBAHFWn1XJXoBHcVp2A0rfyseepRX+BtKZ9to9+DdFJWMgnHjhN+ZVPyjNIEXyx1iWOdtzeI751N
aPSw+QL7LcySO4MYatzvMUhPC1NLk+JnDxTjNrQeM9Y/tKPxF9TkD3nw1I+ZcbKkFysIq23UsXaY
pIM0zMMR1f6LPEkmJCXmLQEBvQqjKbDf8Cbqm4NVzIA8lqCDBBdyNDEoVyoSzUmx6PoO/VrpMFdl
V6qmQUYeugd7sr/qylTWZWZqa4fExj6cTj0yACInwrWJZ2JbG7BgF4l60pX7SLpyVJOEMpNrsa1C
6rE6uM1AeFawB/ZkYxhHFhesGbKe6vLFyE+1S+1C30hP+aAyUS+c4qBGNNMzcmow7txGjA6WvWdE
v89m2wX2Nh3k+ioZZWdDoMz73OlfMNaAwiABQh0dA3w8tfARXFhmOCZ6Z0Psl2suzobCcKBqETMi
N2D6gwrvLNNuQtmQKHdEE8ZV7cohqU5BJEdepi0jEIOf1gxX3TheOMyDmFWl27mZUAySsLuqnIFJ
eCJvpbHrV1or78Y4069B4yB6oREa7vAKP8M3gUga1Oc2x5w/hrWEUFTZACwg7akszy0LaMWWc3B3
40Zvl6UJmTTxZL9kmUqDUEuAsJh2xdFv34f4nMjg2Y9+eRNb07ZQdLSuiDU7bSwpxjYxUUvDMQWx
EdCWdGNTfUC6/mHNhGKXRsxiwfLTTWlo2TrN4i3LhqeqwIBFsK6byrDYpAT8pE2c30qZq51DJvDY
oSRwLETdpBmqc3eP9Na6yOOrTtaWGToJP3aeveaZdbQiCkCAbxDwLxnsnWL0B/TDIPTxE3cchQNJ
e2fQebdjZ78btjE8FbbzWIH4xxCWfkSxZBLmo6C2sTD7ahxfqX6uE0N9SGvrsUHZQ4NU8drABMyW
q0S/avlaahtIMCO6JJ94ecLdH8pWz24bFN4u5Jz1SA6WG0fSfR4DGGsgzfjFlHnE7mis1eZHcHiV
J4/phrTmrWQaMUcOEWNBDU3IH7twYzIfqCfk+DbCtHVB7U4J3V7SzoM2DKsKD9e2JM9klcMfxYiH
wS1VtoHlTDtzjrFIYcasTTAekc5EB1f2QOyzbLtWTbBFH1yTYQV91Rrow6RccrFdsMxYyZQ3EasQ
VDWrwYY8Wmz1AYAo9J82HKCeKQcx795AoTjl6n9RD9NuSMqWUx/gwtRSfE7tYyJX0LK61njMWC7F
MIfWBaq0tVHXKSYqXr3Hs2bLbbbTIkNe1bTFxhrXrBlDjMPdoePGry/bGHtdyuKDkSzF6g9D3tiE
WQpONpvQzs5DSrjQbK5MuKBubzfbLGLUzLJpNzXxdWZaBbFD456TusCXj843bq3L3M/8jT1qBNOT
KWyVdX8dk0do+Ii3Qkunc1KjTgOPGQNGaznhOAI3uE6g2OWGcoG9L1xCvR7kGOyEykVrCE1p61gh
3RGoqRd1QQhl82BHN6HeYtaExNMFSbFO0Knnsbnn16gDYr/9eC05RHCDGJ/dBOlui/eAE9rCbVHI
6Rq28wMJcqFH3/taUQNzi6Is31p4ZslhSgiiAiOnzArKWjVDTkciEfguFYRsALwm/Er5LteVNIHy
ipLPaDDf6N9vl39xH5vdi0GVC6hHel+PA9Wwqd0ZhKSBwMlWtp/X7tA9qT6YI8s5RsjpDRi5SdUa
h6+KRN0L34dZxSXiRmUJstICQm70IGN2FBCANvOTlka/YV2BPbQJz11hzStj7DFyduS35HXHZaC7
n9XuKVMC9Vzw7V2SMnyWx2jpCBQ4PYy8gcWW5hun1m7JGaAHa1qBq7RLDWK67Kqi3jSgv9yoGokk
1ZTAs7o4PdhKu/ofbbGg0f6/OLKqbf632uLz51v92iR/Fxd/P+kvcbFj/ENTdF03dAdtIjphXu+f
4uJFd4wN2dQsW7E0lL0/4mINcbGm2rKpOSZ6X+0XcbH8n4iJCW3jDckBnAif23/8n//NAKcbSJp1
zbHwhxr8a38XE6c4LOXJD/tj3uvtiKsBg+FJqKT+FDzzn98nMmwcUVUVr/pvX5qzF5t5AKcX4LWW
xRvxXoXoRYsn9Trk0d6K9KmEqI+5219c3uni97bUYUsA9SpZnODh8FDYhbonpB6nz+IWt7GNU6cj
fILVdLw4ynOs5RAxsZnHZYXd47VDUeuxiIJIBALW7PotyXRLrNi8HZzyzrdRCy4e9hoze4upvcXc
ni0ud2Pxu9eL831YPPA+Zvg07h+oBuzTxSXvLEKfdnHOlzgZCVLEyexLqB4KGse1L63kiYjOIHuw
MOAPixNfXzz5HS3lcnHpG4tfP8G4ny0O/mzx8oOYW02Y+xUW9xlm/5z3YdVI3h4L8XyNlOLkLGyA
ZKEE+Da8AHkhB7TRLKP5pWA0AaWNlcZwm4210AbihTvQlvmDGge7xjS6vS71X4MeYhUf8tsEghI+
ZPgF/kIyQARKdDLVigVxwA/lWTYBF7APioWCMC48BGUH9Kg0JKS6xEohnnboTowQyOEo5NOHv3AV
ehvCgr6wFmagCxiCHpwgc9YFkyyvr+9y8Axgd0mexa9ymiJ5hPeQXtVhFW67djMvdIcazEMP7mE2
CwMtSbltrOx6Lu1nJNJ4FhdGRB5UXPa7nvaIIEiAkhhBStigJbSFMaE52nsfVZM3LPwJChIvrFMS
4lVgU6TmA9ZdwJcLtUKX4Vd0C8kiBGkRd4iJLUo2ORmvtXxktcDkRp+xG5YOSoYKWnmwLJRRazmv
vQl3IC9Dlesk2May9V1Ffi/6Pndj45XU5WaTylnpRibEgTqpjnafZq7OCUm6VJ0zd0n49Yrysswc
04VfKXFIhxXpH/olnjoTrC3eMY2qOlhDjLXob/vBLrzALB7wAgB6wZe4WeLkgCgCys00jzWip1dV
vFZn42Ykgn4VhASZpKGObh5PoTbWF2UFQ9W0sIFPXRHAFPMrqBly7MlqeM6CmRVuKu0gUHdr/lWC
ACvrLa2zt7DqXHDGaDd16yZu009ZXlrgBu5MVk+mMWFD1F9zVsMri8Wd14tlv7HHC/xBmYtklfZa
7zV1LbFqGDGCXissZtUgfUnCxJOV8W1O+2ciB+od1DfwQ23+apc4rxv4ppKm3dslZfVu4LeS1AoC
UXuQnLdRKW+X8XWFd8jhRyOets9PTjWMu7bDkuyrpMMNurzNmdYfWj/6MpPshuGR2MIg3hYYcr2I
OqNkwmMcQrVYDZ5O4q2al3eEl/s7ENXMadCefN9YEjJ6/THKpo5pr3oV14TEt5LDxCSs4Ddi6FY6
W74gPCT2pejKSvrtAI2Ey7p8mLEVwH7QL8aCc8KKR2K6c5TPeXeKteSuzdCscHbp0rxhACB16UYq
EPt32ToDF36oJFi00aMx0/2YW3KI4gpI0tSkhxRlvxtdBEw1NgaBRivgwtMRef2Wz/IxB71+0rLx
jNaeQ0Otdl2lr4N2vKrSgIJJ0Fg7KwP4aiX3k1SWq8AqiVl0jFNg2W+4x4ZjzYraToCL+42F/c2+
KbADbIJUpQBRWZ7RETlvaJfgwuwVnQZWSAnhE5IBX01nUXdNKSK/9CsD9rhbyhX4EzV+1h20oSWr
pQC4KFNhivntZKxDHdF+ZuM2h27N1O+zzIwdJI+ByBOyDlRdfyn9cd10J3CQrCw1FytZ6ZZkCyOh
N650VlwK9esIrvdaHVg+NomRnbU6ulHMbl2hRF/TJ4AzPktvnW5DUCsVda3qZKxgkIY21HeRW9rO
Ve67fi8FF2kx16t20eBbOgtKaTI9iog4nTsLAZi8UeewdTWKsesJxPVyao1zx0rRMCcviT/UDI2H
oV/UsxpS3c5BSxTSZzX0TwxI3BvDf+mUYxEWH2UxXHIxONa0clZYJ6Do6Om1I0NqDIqjE08UK4av
SEXQl2f1ZwjJYdX6A5fK9mvyidNokvAubptyRw3FLZRg3iAe/6JNM8JNthGJWfoxMkr0bIqXWDSm
YQR3rrmswkhno77n219zm7F4QxlM3Huwb1pW+xmURQkUh+IYfLupcSlbknnW6JiupzEsTrRH3ohE
uiH980gXpNuH/ZSTqLvBXktLSk0flFYHj5Vo/bbNgazF0XTFBPy+knM0LYRaU8Jkxj+j8J98SBcm
k+qFYd4SG7VEF9s+wsTEgHvSjhYAoE8nyhum6hJzB9DZ8qwfHAy4Xm6Pz+1A3cCvtVe/8uGx8NqB
1X0h8bew0kTHArIzuvPoesoebDUAPZZeWfoS2SingZdM5peRgsC1NaS8vdq7fshyrjWsG14SN0DC
oDfI8VW0cO5ZsByToZKOfRcSv0f8UgUZZafjCwTUuOXBrPaqajpgwRpKZhmY+N2+RBSQpU5KRrNP
N7ODHhAVPX1CklZLRfmseqIsdWq4g1k+ZZURraHVfjm9skaYRp4uUzrE7yw+nTbY9U0zgSDqBzI2
orVc07PX655YP7W2KVNRXW7oL9gVyySTgQ01+SEKIK9ECenOhE2xqnLWWtJfMY+ExDuGEbw8DF8a
w7HXRMOutcdXEBAjCa0N4WTa8BlcSEph7Zo8cdxilp7VOI62Y2N1B+YKQH5Tgpb62gEIryys01Ev
1mlSvSmslPa13e584PNErGSHgvyhqSW1eYbR4HaBDJtTUtwu0x1Xd+btBExpRy2TfEO5XTf8WBS5
6RjZeunKE+XUVMMwwPcXI7ysPjtSplaaRk61FdFLZiwjb4N6wrkyAPL3FVYc1PDxtrWy4tSGmD6V
nCaKKXMAYVTCBZt9WpOW0OHoGIt28hB95PyS1ayi756yYW/hlqWF48BpGv2JuiANC9sIqOtKKqeR
pNL4mYztMHNlLQPLi2PyElPe18FYvqZrWW0AnqpI0/PUpZBC5WyUr6VGK9EFhu2mBj+57ePwJsfl
cDSkcjG8MGHQze7EMcAcJN1XGN08Uqc4PPP+w2qSjzmW3zDl3/rELsNfHZkyd91LFc62N3W2cUFc
QQsxQA09w5ju6VzGOzPPgIUScEZ0WOkWNJzXFCwMv//QkY3gYALI2s3Nqk+5qacQsinkVDMqDrnW
vattgF0QuEGGrXrpmt9lmV1eA2OKfGNvV6AuMdjjbHLsU1VEhRsrXMjnoOxdzaZMQoh6d2yscWPG
RL5U8Ihc/FnSIZ3wmVPDvDRyedgaFvjBiSS5dQ1mETGz1N+B0bks6vqM4YZylKYXOznVkQVwXZN9
AGQhWGeAh9E5LmhezHiYKRvB8TOlrF/LpcLJWxATSJ0WQIMJUzVGe8OgHJVHOQ56PPbVp+wk1aFZ
TBZiq1OHS82Qlb0qgTgrSFxbjRbgjSE0NFpZw6M0ZVDwk+moo6s4hxYnNgTU3RRP3X7gsom3Js23
5NBIaNzj85glGsyRZdpuORKECaZyaoEBXAr8E0jF0Y370tiAQFjF+uTvuFAc68ZqDyn+913jz9dT
3Pu7MfGt1SBbF6PVaqsEzAZyYesm7UuAlxHGMT+u5AeCq65iGnKjAqkzUYOQkr1FKAcV50nWDl05
xqfKJ2uBgaRTimNTzPLVSA1aUybSBzXzGUsbRDTd93fJWNxVzWwfsrK6NZwS/GhuweK/aWR7vprl
OfKqOas2VCzJXXPwzEWqaSI28K3NYM/QDE3pVs4GhJisLDZ5H9HrkJXHVvV6Zm6rus+G86DmBdis
Y+DTWJ5tJqcCOJj9izooeIS/3Wcn6TvxzxPBdfAHS7vnsoiNglLND4FQLi3ykBnPlr7zhcAQgohO
8Kv9a58+XoQ/aVk/qJiX+mwipSAPvr6xe4K4J26KLJiAoMCCCCrtNWq1jswjHXeWVMFocZxs2YSv
c/G931avAQ66b/m4kkgLDWZRPdOJc+sl5lboysVNpFWu1NNZ6/Qx7Emno5VhxIS3jxneKiF1zHQ/
xgG2yCFxtNtepzSPQgkr5G0/N8OigRO7k0R7TjfqTdcA8umCPFgLlaR4DXEjM7CzACHHeXnZn5u+
riBs9SGdmkUxLV6N0Bbk3mLz505Hj2iMw+350aUz10LVK8R+tRPM+0A5/iIj/kU1K2Rl1VKhn0Lp
UkhMWXhQYm2b0dyO1A+ShVfodH7G1yXNLFHRnQMEA0cDepD1hkAXIn3CQ7GICMPFyyRupOXjmMcE
zYEKh5EZo093A4wGv9LyU4mtMdNmxYsk/F+4rgR5kgg9JmZU1y9K2aCRrI/WU8cIDgAfnoW5iMCJ
Y5+L3WSjPV5wmVwX8DEgHrxI8gX3I/bVGuAk8xP6rJK2HoOivmgXm5fY0uuk2xlEinWLJaxZbsRW
Sp6D16rjc7881Jfdts3Cb0SjOPgiBSpPZC9Oz562wVrBUUD3no8cMNdRPPHB+ZGWA7GkgW5pBDAu
nxiASUWyhDGWuwF+RRgr5jZIAMeIG2PBZ8Duri6GxkdMBvVS3DXPVuHigmcNnN+jV4KvQ9O4vCCY
Ao/CsiV2cwzm3qh14PrlduNM7fX/Jb/81lsu8u1pSXQmuRVX4CKZd4R/TKjnxb64EbsElENNqXMH
8VvGMhw1PeL6uTuyiPM34sCRWDKAGc4QH5l4V+vlE4gPJD7LeNMVi1UPODq/iSDnqAsThGECUgnq
ra0JlERQVC0JuhSW1rRGYBEzlKg3hj4o6UoQp+IFQCVoUwkniosEgTCdReovbjin/9qazAVw87Mv
/iyLO+lyDZ4zsUb+1/MgxMson5b9tlOz+um3V5sbLds38udYLsiWSue4+97UyYBnFO+Ymyx3xj0g
j6yOGOd/HtnjAMIPyI3YEg/sR67DVG/Ij17AUmrceaUB7knsAUL4izDlaPVT1bUWAGgeVUNSVjw5
kHPwOKXhllJO5l9Bp0/7F5NK0Kl+2zWVfOuQ37NY2fDp/7y8ppFNj9sF98VC8xJf6w/cS9w3LH8Q
W396CEpCY9fnjOjCjCq4MwQQ+LInBbWJvzFcltl6dlmAc+faB1FcJssFzdyi/beE+l5sVpN6iqyY
rKDxqphoMNtChv9jOf32HlLGrdy5WgytxbUkfk1hd/xlUxhP4ZnurCjst9gnGSS/KUaFk+u7BPSt
QO5oZm97pI6AnGQo+fn3xW4k+DzLH8RuWFaIADpEm8t4JMA/3wygn31/ADpndxK8Hj6ZoAaJrZzx
c+zVaEeZuHZVA3C0uF/cGE09ruDX5DRRJlZ4E7W/ZVThBArrndgkIIvcOlrm61QQZBcmbbxsid0x
qFmBZgvKqk1fw0Hp9z/GSCBaJmPTYpQcFIlgEchWfz8Il10BSRPHpEH9baMM+tUvx7fYJMraXCVg
V9ZityTteZsqyuGXx4kjW26Vs2JI2uaXg1885uc9KpJjwUmX9NYXOBv4BM6nfFzwXKiyvv9B8ZTG
XIAK4yLrteVhdmMhWxbIPQHaC5fr4G+74g+Yh631/3Rk/r86MprsQEf597SX8+fwv3avGV3BqP78
W7zf9zP/astY8pLYZ4vccvUn3c9S/8FpRVHQUE2AMMoCdfkn74VGDhQWEi2spaED4eyH96L+w3QQ
eTmaZikQWmTtP2nRGNrfGzQ6uD1eybR1m5gVWkD8D+UvweU6+qGgsq15t2hvksikPhd6NprD++qY
7oApzuqmsi4AX6Lp7+7aV/09uGsfgJegw6XZ6U+bcWZp89iWh87fKggC8y0rGQPJnbxzSPhA+4l9
4Z6wqirfg1gj3dNVN/kr7Rb0KUq8ynw3vFc+qgPhQnvAUvF3Q/Hf5hiK8PVfmlDfnxGNgmMYjBSm
Q2Dir5+x9lUsVJk94wezHjpFuQk7IC/LgmTQ37u6+5KkJeUgiZ5JEr/55YD4Q4ii7izf4O/vrvNL
WYYuW7Kh/fbuBfDTKg60eWffO8NB/ipu6ku4D/JLuyFkC0SXv+q+rFv9pkCZeaAGktxKG/vk3Nqg
4y+r0tOvlfqkHJGJvWbneZ9ck9XdnKN6NVx35ZqslfP0auuU9lfGrRVvyZfHNvxePIRH7UrelvYn
RBi4r878kHxy5Tev9Gf0lgVmRIgvK+PUZqvZWq0oKLNWv8/uewQi2h6ufWZ5luNqxDSVa9IoqEyh
LGqO2RElxsdIlWLXWiu7cnPL5SJju/VtdQb4qxyarX2hudlLcY96L3yP7/g4m/Ex/5q30s0cbaIT
tH+kSOqqh3q7G44wp5FqbOLPaZe5nTtPHjKupFx9qQdaLS0JAbG0h53fvCFE6qyV5GZvFIBHInX3
9Utvkynu1fc2KH6i5ODNo426wz7qEEC8TePr6WomZuoUmOvaviuuk89Ahx6zkk7FnbGdb0Au5I/Z
cEcyEXkAfB3BcXrKX80N8bEE9RhfMTW5k2nue+UiCTzW+AGrVHszoPGAyUWygrVKdNBxTz3IPu00
M1lDAJfL17q8QdNsXdcvw8F8K678y7Y4q7es3Gnr9QX5uOuQmKmbaCudMX6cg4t+3gVX5gGByeSa
6RoMWPmaXlQ2QpBVeF242lfsEU7Wkb5MpXo1vJFXm5AzxuIeuvPafyJcoCyuoruWjO4DWDwCWnLW
vh75GId5q29CD/YSrl94P8az8uGf8PoSVvOEfdhxs0syG17Ck0puGl9tU7p0/JCnUHb1KfNvrePI
dBNU5sF+JJklJwugcNPP+hp903hWwb1cys/AM42bYG8RvoVWIYLfth6UtXPX802gTGvJWDrSDSOQ
97Xbg5u9VG+g1dn3wZt57ppDK62iR//evqaUz6GNqLN10eJpe/OcXQ57uUW3dbSuG93DYFDu8jfi
7SHN76pd+uTANVk5u5Cm48m5ch7malV0W4uUEK9dZ5wdq/SzPyPk7w5qfEdGSnWJD/KyWbqEiHGY
ScCUuxie4DVY1zqmE1hvEFTc1GtfzV1EcWileE64JvES3eLGuTYuSDEITw2JY2Bthz0ucwqt7/Wa
qYy6Mze5Z+37GNM7X+RKGbbxiTjvcqdbq3pdn7NsTYX6lMRrBTHMPTXKieyPnurBujNdktgRoCkf
6X3oYUR7RtadbtXVtBuvWPyYWyaXxj6+b18mdzftwnuo83R+WVQHlxbwj3Zl3PmvzZcEqxYV66nv
99Mj83aPMpVz3SEyAjtORvZeRnO7HQPKmiv7Uuvunev+1D6HF+QFEvpzIz/Kbkb5fyX/F3fntdw4
t3XXJ0IZOdz4ggSYSeVA3aCkbgk5buSn9wDk86lPn/+3y7eu6kKBSc24w1pzjnmv3NT9/2VwZvr7
99HRVlQDhwYcQoVpzjD/fWxW0wmBmEkrSAAsySm1omp/sSPxHTv8384B/zEIz/+N4SBQQIdgq+Yc
dPvHNFfPIQKyr1Q7Q+kf5//CGYf9GAyf1N8p8JNDLk8VU/w/a4H/YugnxOQ/ZldbIY7XRomhE5ns
yEzjf/63AKh1DLdC7Kh/Ax2LfM8YcvInWbeuclOT3hRDEB+SbvzyOQ4cpAn2O31uGKCo9DpaG3u9
HB8L3+92k63yU6MDtGkNSouRJp+SdiALFpEu4gSxUTR6Vsgadc8eVHtTqwoJZ3B0VkklLs3AkJFO
mKML/YjtIr7JJ6066f1ou1psEfOw8SshntWyBYFtwQMHAO1gPSno9dnTfZOxz+VbTttx3Kka6Sl2
8UQvon0IDKGenTSHTk5VNUssib1vUO6dRpxok0XUzpnIfLm8Ol2xp1ybBhn4feNXG/RkMaLirk0J
ujIWsyJD3twc5CxRtpo87WF5Ik/CRDgXcRHt+UBW63pdOojJe+TSLDW62yjnJfCxNwwH9ip3xKaq
FelQyJgs0HS9qGUtueT2li4G1i8CsYkY7PFuRYX8kJi+fo66ikiaCSZzoUJ0LwyJFuu4I2TmzkzB
FMtjBrSWJgdxCRpP0v5SH0PFZ0zNw8HlK+evgrQpXIM4jJUqTYg1qwzOrZxvJBXGghbL1rkR1pkG
Pj5HuWfis/SbsSby1JT0j94ZyMCBFz83MX06ebuuUxFuNIbY0zLxhj6+1Qpi+FSeWW5MjwZYM54v
cR/Z77rQ/Z1Rmsxnk3oTd82ZbNds3RQmRrjIfG4jHE06rft+TvFJTRYJHWI4pdan1WSaD8ZEdmNZ
o9FQLjJiVmk0bpXhdzUY91MpkSMWjC+Ar5/Lge3VTSuHmScGcT+E+UPsB49qJH7H9oALgi/wpLcJ
neeX+VzvPaWP7JkMTDpCRhrFMDtCZImXmOg72Do9qcwefTa8a7rq6iq2sywmcraOg0tYGk8QkM+S
JGMPcPikbfVAipW0lVJd2tWQvuKOsqyG4wv5Rf+cl9latgmAHcrA3kjDJ0p0V5bSx6FUf5OWcOjH
vGbgo8oqJ1spaccV+y+2mK15i/g4WI3MDM0FHOlqBLKa8u6k01kZ6eaWwabtHyjiEJs0s/oTtyRF
QKcTkcutO39msi9thvTTSYONhZ1BCw23zy2vJiyggVCv35plzgzq0CFEMVLg/UkAYmft2pjzngf6
2PW+xVy9FKSVN6MjFK4msJiFV258xvidhoepM+ChdE+26E8oIoEWyRsdcOqsoxdIJQRLtG6IzCPJ
BuZRCwJ9G2XZzRgaMV4UnyhALNNzUGGrnYhBsIlKsC6TRvUE0JPR6D5xUTD0x1yp9rgXRjqt7U4k
WL1QPw7tMa9qNACBv9WLIEA1EdfrwqCdEYgJJhUjH8VQW7h2pwag+LqD0gpgjEiNEPDDU1Xk6DAW
0cYShCMtB3NU1UMa1azZVKcJt1Vj3/oN2ba5ZAjaNDTXCHQtvX5GlA96nxws8z1OZoXLclVkvwAJ
yg/4LbAvzXcyQif5PuvUX/wi4iORH3RdAmq0WaV3XgAQZBU2KcPn4KQ+DAD1swpIRlLVLvJuwfLR
/L+Z7gVtQFjb7arc2a44F3A9VtGWICeWjP5VfZp26jUuPeHW5/Q8nJX3FEL0EUaj6bgOsLIVY3dy
HR/47VengbCvr3qreHQ9s5N2sa+r4i6EGHkl2li/Cd/FSd8MkD1W/qX4gPJ+C/wZY5n6ymdkvtpH
8RDudOxPYKcZ52+scmuhmDFwEEKm4o2alQxEJddibV3kW0Rc8OIC9BxAIuE+BasZ72HtlTsb8yzt
k1V9VWBvWidaYzyMIBFrTXfL+LBv7d/2vvqMumuIQDZ29YaeNQ/svirNM577E4xrLNaSQ9wCq551
QgLoxdlaz8UjC3kSwlfDs7W1tvJNtCWsh6BrvIbOnfaVvgFXJ2ruY3qLiY7YVsIrVFbatNRYNruK
6QJ02CkVW5XNLCU/FCgdOgZQZ02oMlXf2tiayhGQZUBTvkcAsoGhTBdQE0dF39PsG/m1NUfHX8tn
MFiMpYaMmwdfzKpExkSJCT8D2h2vN28NUml5eXcVY9Mx83ovsjehBEGaAYH5ZF0TqE7aBe9h6QUv
abMtXYPF6YWwWgul8B6Waf2qkkSMtZN4wHFNlTU11hIsnRsVItaewxmTD9mXRPkZ9sYmc8ftSedY
Jfy+xi0S51oDg7a2zdPQbug50/AFJT2SiIpEzIvuCt4tVpefEBa1+lh/AOTk4yFwGBNPssKLlt44
5iHBHBXQPr3vSb1zrtKFIcy5GMbBvOLt6nZ8LTJpz1s88zaDB+ui/+5g2iUeW7KGpsJslyN1izWj
/QihDW1+fLGjo/nb8KS76dm/Yf8krjVW6vy+ecQ7xP9NeON6es1P5b77zZ6MBGv9U9tEF/OcvbfF
WtZWzUv/FA1EWq+dCz8b8uPnrEu6UuviqdzUDyFbLXrWV34B2kfGZi12URMgxHbI/uML/jQjHV3j
kjwZLFUnFzSjGXtO6aE/f+msVUDbjOd/4PnK7Vklk49lN2+1NxAtK6+QSq0reODVtnpSwhU1RV4m
f7rrbgvlFfsyEErbPgWGSyYgFVneRIuN5CWp18ZJqTzr6B9sdqA2+xo+KdLGV1Xi8gGBDfWf2+Q5
mLaZuTap/7VH6UPPveg+UHakjBvOtmIhdnFuZtfBtKKrPey7UwLEMdjwzSXRUVpV2/rYJpvh0BzI
Wg7cWTjweyRO61V2TunJB4NrrUwf9OlKBgHyUZNZwW5uRYxiEaysV75XNKahas7RN9CRdmi5P9oP
4h52oDLFKdzlw8qy3eQ13TbmmsUAGzDQqs/o9JMbQmCAS/a4/CjBriS8uOpKste9zVdkHZhef6rY
kOfudIYYx5edoRl7wVstsXFZD+ih7tiRoz9LHslVJcHp0XbW7UvBCmfY2mttD//8VdmoW/Mp3VLM
uWbAIZg+9uk52mhPOXUFzzodAXFND33mIfpC7H9LNv0OpcwmnukQ+jlhGAvc0iUywPodRqtgl11A
XL52r/ix33gNd+x07XwXHrptNwHw51UjZpw8h6AYd7ghSG6s1zJdRICWF/8eMydx9ezq0LC4bMub
e3EjXauj8UBrtHm14aeu3sK9OGKG9Vgm3AEEdwhgZ9TuHuJxY2/p9vh7Z+N8qF72zBTa3M5ymxOh
aJfgUv8iFnZEznNOorVzQ3NNZ7n1VH60rnGexQeP2iV6So7BTlcPgXbQaeeMK3VEBLFLk1PZ7Ev5
1rzTz9ZD8YzujAUmLIw8QAqLdnNX/2ZrgFTrWO+VV7pC0w1bugszDKUQ9ojRR+MQ27JyAg/bKUkO
VouVZp1lbukfeN8Reb6CQkMrC8P0VdE8jf78jX0xmnWtbCxpS/c+lHaDsuFz8sMNr6VI7mRy0vW9
Gq/ZpOKE8dtNfqas0iOeKE7sKpXfovpgVeGg62pO+l34SMfSXikb+07dOg+4Zmg7YgcCoAqylrjJ
CKTKqt6HKtK01XCKQEZ4tnOpLgRYyfqlAjXBr/Krw+6/52sXvEy/sssyzOlecMjeqK70dH/fkAaw
LHK88TbbFofkLogOmvKBnzO274L+HL1hBeqJSJk7jKhmjnbZsuI9M/i3gJmTo98/tgrfdOkLCQ5B
MeSi3jL+OGj+UucxOXQPJFn/Ul4QUbIj6M/plQqE9qrcUADptJVyk+6nTXWnQFdkPXcXvDEvMRho
2rvTbZDF3BT3EcKlX80mEOvsRZbXtuPiecHBzbY5ZipjfEQswjxsYo98GsqnwGYVvk6MLSFWSIGZ
VBRGu2v81ljr5AYK9ng3vPpE2s7pWetmr/GNjUFR4L4lW2blvwWAsqFMKF75UT0Vb4V/0p/L6D6+
tcujQ8t+F1/nhScqq/cBPTTtkMhFMZ4cYrBlu4mJ4kXZYSbZEqJJjAYFkZ28bfZsT9tzhOiv3lbq
pv20DZdYPIbNoELSuWqv9oM8XfyHfIcG7tp+4p4sWQU8ElBGf1OrXX4owUX2siewff5tcYfM8748
IVVM3lHMV1/apn0rqW98jYfsXdXusmgt2NRNvO3dscdsyCL8gTkvusN6f9vJWyPakw/ojW9661ZP
jOrINQmrDKiNXfCLP9BGZRbRdvYz7kT0Fs4NBaV3bSN/coGUtD7AT4d5ztWHrY+ghdgRZe0/0k7L
j8Y9jioj3ITpXfZJtLvdedmngbk+uZucY6JsJM/ON5p1CRDi3Xbm3mdaHOU3nXJLqn90k8zmRAbq
8TqZSAMSJijdKwh95qcXsbFF9ruqepW+G/IilkAVGVFktFvIS0XsU1ZT1JV+HtmgvxLI559r7UvU
v2pEGbe8Jpy/ONH9ffDJGiYnm5c3BWyxH6xTVgkHq/Hq2iMDrrzSROWD0z99Psb8YCRsP1Y4+aBv
Iit/7E6ItH71b0hhoZBMH9Unu0aEfgXBil8CVDUTDaZE+0At2XgJBqKSmIXWxEodpvPoZqdsm7G6
dHsSDi6kUVzrEnDJFgWf0rlImrtVdYk81ESjstF/y3uWiNEWiXdw1M/kdDXYHVaVF1zSa76PtyHC
2Y+2JAyLp1YhwMMyumKmuLG31cW2j/J2+Ow+7QvfSilYZ4/TOTznv5zH4KY5Z2BTPpx99Fyf8NNT
P6+eh3Ez5l/KdDuiYk7XbL3GeJ8DBqs3wy/Lxrq3GQigUVbwzlFJEU4WZdq6swMVTcWIIlol9Bbb
nREcJnaxoWHJxz5IleOw3KBgEuiyRtrK+Ma9JmW2heCmHJfDcr/lbHmY1aM0zZNEMCi3ytEZIkRO
y83YssqDP96mQYPyIQ7vhKzMaXkaYjQSfkPGmaYSumsDbPBQa2hsqoJhm5UmJs8hYy1vry0jvoFJ
ww87Q0iZwYVzDSu5i5zwiByE54YUEyZ3Jm86iRlksmRn5eeVjuWQNrfaYUJvDeywrQmBHQnWKpCs
BuOA7AmgF9h+ZYpRjkGd0w8Dr4mbq5KYoVe1on9QEB5HWZ5uKpUKu+yw4G5obLmVD9cyVesHITTb
LXz7XUUtzLKa1OoRSEtaBxgtU9UFAlF7fVpTNFfJztSiIXyOoo1RYT6VYkvZYH7Ecq759QaxKUID
RE9ugXf1vmJ1ZGshduvYXtVDwGZtAIYDEeCot8zrZTJRSLH7Yxind5IPIaIjfPwcCu1q6mT2TLPM
ooVBlY9UMnUpvkfhfLBL62gxOSGZP3Z425QpbVg/skLuC/8ujfw32Bri0BCq1xUD2+eY8U9MxgbH
BJ5MdAtWsU+CI/vr26YkV1DVJ0riapZ4Y5SxExlZVICGJ0bSeQozkO0xss2ws0nyDU5+ObyaSa7u
u16iT9aYt378nrY1YhtH+dTLlG1ZZ2MYHeN4K5OgOxdA4lZPr7rNZsVPgHJOdolddmpAZvnD/RTc
kSprvIKVF1IhQ9tqrlgAKS8ToBL7j5XxBfihxkCYPndhyrxaJRhfaueryq2jIhBswj2icpLzHBCs
ekhmvV61yaEmyF5q7G7XDFq0quTwayJXU6nZDdm4jsO+C3c+tbyqnZ4qLJY7UKRAmiQA8gEAFjZX
/cs4/2eqyu4U9aPqEEEzELmCG9XxTCSnukJEWBSTRCpCdSeXlKdJJthOCardBE79qlaP7fSCyPml
y+f8ZfbUDnLauiteGuiY348l7/xLtveJUjJY9+zfqadFFn6iIbVvUlOuEJHKj42sv+ZDgv/AQ4kv
ETMuA/9gce2QH0B+YWsHPIMZ9iJeCoMMu4wNcZmzRNWK5imvgOPmusZau3c+6sElku5DN1kaRx1O
mYIFc0kYpQUNwtGvTqq8wssQbEFpYDXgCIihPRVduwmwwKzVkBZKXEWgr9J0q9RZsL8PjVm2PbKj
Qxa1LZSIzYyQV2pl3Tmj9SzFPdsmi1BAS74mZf8RD8w0Nqzm0aEelDV7ZJ/IxloAQHFH/Gn8RJYx
On6NISWV2S2HIi3cMELaRlS3h/ik2dlRZa6cPDIPncIEYAWP7aCHW0vbduxL46ZD6SbJUDXajRDg
KqTo0YdAZehKTvUJk7LdNHs11RLc9Fg3UpX0Cq2jbiEF5OGIiopeRAeRIdLTRtgZtU/wgEa/LWjL
G9vJ76K+flKqcS6TjaBuhIIWpLl3eoEyXe6fMr2JVyg62MlYOIhIycBP24AkK2gny1awKwFIBKa0
gQd5p/HW8u1Uczj2LGmNGkV5l7QvxOOwHknpxTCGZyeneiZvSLDvj69W49C+iqF36RCs4sB+7Pr4
NJnC9VU9QUsqb8kVx3XVIeEzJGl042RUb0r6gJJcdBvTwdqXglQlIjZYIbx/QAlOSSF13quUnWsR
Zk9Dy4xELN3sC6sJTwXHpSfVpaTM0DQ+Lgrd1br2BYjdQsSOV2Yax1450liT9eEguoMt1LdwYCFb
NlfZPJLYcKGvsSstPBF2Iz6dgcZ9JlwZgbcl5WdCKqnNkCG5vi9sY59V1YPs2JehRN3dm3TaGrnf
Z3X9u4SmNMrvQZAxneYtFrAIW7skAHmNVnolo1ckdH9rUk7TWXFFL4EFD1uc8fpuknxC7AsLe4H3
KO+ok2qSempaqiK1NO9V7f4+skmeS+LoTibJzUgNvOgVbd+haFFHOw9BHWcbklGYWJNyJ8S0J1jt
4Me1fCxqgFmxnN4PXXMFblzhbQCiH5B0R9CovgLVfldI0vvQQS4LtZugy49IJ276wSE51GnFaorZ
SipY4CWk3qkIzbVucNGEvbDz8WjgscdogkOEdVRquYWTPRVDz1UlZbW6746IvJ9ka3BF0a0TYShb
DE8prdWe6m+nbgWj2cq0E8odnXZRJkgG3WhuET+3qylFXJVP75MRHbHBSHs4UHe4iuaCc/nUDymb
aLN5GGCcrP3eumv5nq5HnQFedYhAFCQmtin7Jnqtgc62qrOMrfBLcF+a60flTtOkbVRS6NNSR1lH
Sr4HVXDs7OhB4vU/RxTPkyJ5TawkZCYGC1IzkSk55Jnc6eW93smoy8HAqFpGCTnWGKdqPdqEJRt7
S5A82PigRiJSlfdxzL5jAlYiB3G0wYva3SDFPnSxbZHuDrYsUEldmXplo9HXWc90CD1S2Rqa47ue
OORYQINZF2Wyn2QI+4W91+Om9WxJkVZhCxEpL+BQToPbo9gA0wfRbVLFWsh8/qY/bbSQfRkYDXPt
x9LtqDfZ3ijJXaltCGktoL2KgI9t3KtffdVRxk0JqH3sMM55NvLvaozZOuDWEirWkrYLvQlq5Wg3
DyKzqWs29Z7coF1qRdQgauOuz5hyy6ndR6ALE94iPAXWqTR9yS0DJhuaVmkaPVSj4BcjjBd1KLGV
Jdk18eWnvg7HrQHsq4mcF0sGFqV2w2yJ82FKCbDZgfkKiICqQyy5hoI0Vs+wgCg6fp827TeFor6i
QAZWZVITsOeataGm95MkHcNyeiBeRmelixEcXAw/40zvH+28gGhlK7/h39dnPRZb6viwWRCibjq/
uQ/EvkitD1ONZDKrzUOQjV8xSccbGyUgaAJzXei61w7U1xSJFVukh+oaMfi6GvhVW9Uvq8LlpJh8
JUKBBLoZhOkmGyVLqrXa5QSnqsqTL7cBHiQ2CjrqiMJvOwJOoockg5tEg2ZGiaAKqmhlJx0SiJnD
6DvuQEdj7KlrBI11VjVWBgxsZ0seIHo6QEcFKe+EAG2jvLvptI1kY6ZUw1bbgvDTDyLr9cNy9tfF
IS1IByJENaiSj4jOkKdolXHo7fDPw3KdXY+OR2Ts22IoXw5Vxy+AAUvxspJVm6+oV7kttIMw819Q
zgTgIQf+kSzB/Zkl4EbYUeELAzalChvZGImwO2C1QFRFTTNl5zYH23dBUOx1qk7GnEKYVOn/PrRj
eSdlmrUBYm4eRDxizFWNwjqooWZ+H3KQIYfmSsq4he/pX4cIeQFUs2r/o4rMZpGkgW52SYrIepuq
mGbkt7Lfq1AtjOSUVoT3Ld3u//FvLXbx79Ftf138n49Fxr//Y9jb/3+RcJqsIWr4RxjwH5Fwl8/u
/fe/Qxu+H/KvRDgFMgMSPMvk162bsgMj4V/QBhWdwr8kgSqUBlszHeSAaPWgOPwjCdQMbjLMWcGn
q6ptKOb/iyRQMeYMuj9FGSgPLcsyVRVloEPU/d+ijLDRhy6vS+0cMqjHXW14+MtYyQPaxcjN0A5v
G48/Bd4yhG3ABqNJQuNUzyjASa2f/AJbfGcApTQlf5s3Kr3XeFVKpH41pBWsm5qVUaGyJuZ7/K4Q
zh3isvFacqrW/dyZlsGTd+TPp62Sb4rBeqozf/ScmKKno+S3DAjGVrERhAfizEwLo82w3Kkux3U+
RTF1i+kgtNDe1XHzoLVDhW9Yf7S1gIm79ZuNUsvBWu47fHFqh6JIkkHPGQS5t4N4boL6EfzKc53K
xYvmQOXMh4tj+wLoF1kRWtcPaxnvOHWS6obAIJIriT0ieUj5ZUGY8XxgVQRHWsqRheMhldvsVqKU
bilhj1qgtY8wWlk2zPtUHbZektVursov7UyLUCaqdumu8IPySvA53s7xPJVh6PZdpYBhZMsa0vSI
INp4gzzdJf3VIHGZwoYp8Dxh+O0n5d4Jun61PMIMGnLFTJgBqo1WHsE5FckQXJIloE00AwqzOu6o
LiW3xhSV0Lky4WkbWvdbJUvx/FU6b3b51bbKoS5oxodYeoFn5dSKc3/j6L9NXHxrYSMbY5yiR+f4
F+h1tOumUbAEk5vMy5MbvYIiCdmH+Aun/7JEfx2MrNrBCPRYSlgYPdmgtoPlYuCk7BWnrDjyVOwn
cncN8EYrAxcfujF2NwZLsLBXdSrdCFQKGQkiEKFcEHPH/vTA3BNvI4t9OqwuMD0TIJ1OUm7Luk/O
2ljHnl07ZzMd4cqy6vPSgFYDDWv/Noil6JwmlKHn96aYYukRkkKZouqYiqzcwE/jd2CPhNYBXCtd
S03T27KSjz7g1JP1gDQg2AWiAGrQfhl1558rpfjIWQRuxRyHCKKODQIkwYNfyi+BLhyKUb3O2+Mf
J9kpSOaluS1RdetIwr1oBNT2WVAfNaxYxdRrLwn90SiAuFwbtMQpKqVIe48xlhJqYPrkKjrtWT0K
nhwT1JtTaXxtG7l0/UxG/D6IbSiIW/WVoTvXfIqkRzjbMCK/tJOSwTVBXO1QBhFESvfUF7V9y7Pe
2SZzbdCnhjd2Aa3OJH8hOVqcbKJMUSc+amnYXqs2f0iD/AkSQ+cWXWrsnGgQLlEiQ9cHx5qiw34M
a9x3BKeSKd5Pzyah9iuIadK7pEVnpRc9aDIH7aLCGGKjd1IkaZ/omnypZ3KbP0msjKLsRZ0ts5kK
LK+EcEFTPDa2qR/SWM/sU4iMZDcPVzkoCXiXAevtK2lO50a2288KOvjJkv3ThLlig8uccAiqXEch
8x6MaligGGmKcyRBCCPy4qoapY+xLhqgd0AiNwSEXd/G40gqtu5O0pDe+E4idsil/H1U6ukZnC3y
VBDG66CGrGU0ElJIIUCYEb/sVSYtEL9GGiJ1sCFlhX1E3Tm+G2d9sLZ8/7khRfCRhewa2rG5xjWh
r5PMtBEz4atAanHL62xGFgm2StMi6qCDFnF2CjH4fx/YLp5zw98Lag9VzkcumexzlL5pSJodPvH3
GA9JEOku5GzyIcfu2OaDaxg0hCvZfMOoTJstyI6M/Wy5dL9eg6WWXCXPBB4rDtp8aMM5mevn8nKW
YyhJ4cEQgv19+0jSCO8Xl5fbfy5+33O50qod/tJy0x+ny00D0IKNGJTb5U8sd1mu/+svtvgdDho5
NxQdbcwprcKOxJmWRJzS/NepVHAazpeXs+VOy+HnMWyQsDMuN9tizq7+uennMT/XLY9ebgCBTXO3
pVvPRplO8HLlf/0MpOV5LXf4/u+Wv/LH6ffDlv/l+1QDVs3PHZfcP0/+jz/988SWm79vWa784/Jf
r3O5eajpEQwWYrqfv/tzP1HTCjMCWGA/7+PysO8X+PPSfx6ynP199+XKP17df//Mvh/5x59f3gKA
IFRIfp5hCQbBNShdUQqUeKeXv78cCAEXeK7mT/mPJ7HctFy5nJWOvi9Toyb6bbgGIE+/H/B9r0Gn
OgFkEsQNQXJJk0/8J75xjgt2NmiedMSE7AKAn91lQAcO1ojtMC7nYKEht/m6LNf+3NRgTNqyVzz8
df1y0ZgfvPyFn1u//4ogSD1ls//PX6Q0vYpLPFFDhRmcOKB4dsJFHXkkq+VUqsiC+r48RiAwwzxC
6vNzZU6deJ8UL993WW5YHueH9GkGub/xk8hhHJBM/IqZQ3s+HyeG/jBxU9s5VgkmMFxz1WE5q3Vc
flpLULvepLGrZgdSby6R45O1OP/el59ouQwFpXpRG0ReuLmP6C+ZrhI+M9bA+d4WzlqI7tMSn4zk
dLXy8S2VStjioMvywzQfxtkAtxxM2Dj/5cWf+y0P49OgOIiErLSsdjcM5XEQwkJBm6/gO33koVNv
6lrQoHQmDPe61l/9zHwoYErARhKAwGej7ZINtph/l4vVgAwKlPpu7LfavBWz530bFRPz4FixWMOO
bLEyB/1hOYj5zC4Smo5ZBpsfuRxvTNtx57Q7yPPZcrFsJmXb2cVeGszwuBzg4TvkBzGbF51CQYYZ
OD+KlFwBlm72dyLJ4na2qOKqvW/tlhyKxfu8HNpI+ioVo0cxUs7mB1+LtuZg3ta9iI6jNqnrkfQr
JJI2zgJf2qUDaUgGfGxdd2ZlomRAcTfJUewmFpuNRrWnUhXtYFlCO5C8UIMDi4nZmc3Fca2iuCSp
ZmV21ZUaxLlmRcJ0xkcVD/fA+9l5A65WPS3RqWJUjQ+nwPT35HQZI5pBqKnKAZaQpfck1StUkL5t
ubNRejnrTcA4MDS+Q8gGlZZvSkqjl7NvOWRBqzJjISZczhwTRx57Asi1WndYPgO+2VWzw2MH3IS8
U9imvP/WfOgbW9lX6f1iHJYtGkPwPOlX+6m2kyuBRn9+DuPsWk8sA/lcP58ul9OJKnDIMm9xBqtz
DJQBtCDbYfQmMSzSgvVPxsySQLMcgnHOTdQy/dJLOcILAyEqMw3fb2OkzLqW1RG0Dc6fJfjp5wu4
nP113digPg0HQMb2PBo6Fjo6KdgIVoEzCQDv9OIr/uOyaYWRx/4sIrN1Hlz+CiZaTPbLS3ZKZBbZ
hN1h+TotL2/5wmVLKtni7V9usX2S/ciU/wnQWc5+Dsub0CRQSHoi6xZ79E8ezXeGyxILtVw51CUs
r0ZU7vKrW75Cy9nP4ScQi9mE5Wqs74zZibrY4wN6G4fl8HNxTOVrHwR0aUb5lpaLMa2XxLTvUw20
yKpDtQ/VHxPm4o6Pl2/1fPjrItiTTaahfF0c8+0/9vjlbJxjM5ezQIXey9fiYPcaBdakVz8bmV5x
rvmo1eZDGIrSG3w+L3jd/k7X820gwAFFiY6bhIb98v79cAv+SnGjYXEQaq3MBCdz2xLyDWadr9FE
LMkI/+WIgVyFCReXLhVQJDgBJW4aQkh5Zve/zk/aKBSMX3JHe1qwCVzBAqVlSUoBv6x6OKikccaE
bnSyemP7lg5/yjIP0airq2mEKpOEcnoctPgURPFj3zckjIsy9dCSIx6cX0Cb2AEh4POAjgUDxy85
Nt+/Akl2O/oCdA0EatUqCI4tOax1MAJcn1PNYFohiwvTxwVutnzwy9nPl8HCOn/QH/IBhUQNmNml
H14f9fR9UKjJOXVu0MnlILEZlKoGIfpsCW+WWc3po0NaAutzHKzFlb2L5HDThe1zi5VgQ2c6QLKk
UcXtQoQdqmKc8D8P2yns42Oj5xiIRHlXJRgt9MmiRxml0soAcuuOVdu6tQw9luBZtDVWQQrLpCa7
UI52Sin2WoyMuM3husGZ42XqLFZ1YPg48+fLil8YcLWZah0gFTNEolvril2tHZtlszyvtYd5VrVU
nJJpKz1r8ApytbukGXpmSzi3dkzEs13Xj7251dj2rr//ul5wdZr4SAHn/wcMkLau5BMlZjewUBVm
yJKVhphK0yzcTCAnQ7VSHkRflwArZihTo5xKRZYnSE9ct9xKF4WQCNE8hi1jzTQFT76f+pu4CYqj
0D8mXRoPqgiUI/oMK+LPDVDiD1HVgWvAWxRks9MxpYsnJxOw2fmJgTAQwKnUE1Twm5q6ANJJUGbS
Vyj4o2HVvSoiGD27bzw/6NVNB4ga8TbS1zngcTnkkhTgp5c/dcFv0a6JYxbyA7yWaFcffmgJy9li
4ae53hxMvTX3Vndj2UPsxSGGsZwBBVRuCtNyuQO/XjI43q2ubjdNDMquk323ayJ7Zs/1368tLFGF
ywMKyspkHhHzAVE6B4osbtoyzIzTSzHWz4HUTGy2JxS3FhY1y0yeiZwAnZD4Ofb2aDzHTY4Vp4TL
3TA7LO9ONo4siWihQLyXCgeDABFRbDb/M0xquXIJi5LEeMwkOdwud1bnH9dPXtRyttzN/AmiWi4v
fyCJcoDoGNv/vt9yF1k1Ew8n6df3Y5frsrjfR7lM58b4lchYOIo0rfCWokHRR11yhRE/5FmConRS
kvux9qdd3N/HNdmkmoqatbbmEpo0bjSfxlMgDytjdD6CPnue6Hp6U0oHvx06c1VOFNenCa0gbpSX
oM23mY08QUtRNtI6WtV5oALp7iD018MRrEj9yx8gE/al84YDl8iMkZqS31XWWhdtD7iLmqQkJ8Oh
7yY8qSrCP8JAbU1/Q8OCgCvo/RsrDOqzr0i0NpJofLfq6DQBOn9SqX3tKDERWd8Z3VsiHZfbey3F
Xav0KUmutf9QKe2TOUzDux6KcB1lvnWBDyMuuaAvP5dc3kO1+F/snclu40qXdV+lUHMW2DeDmlh9
b8lyk54QtjMve0YEe/Lp/0Xdr3BRBfxAPUBNEplpWZYlMuLEOXuvfSvNkBzqHHmvrBNn10w9xMr5
i8z7MV5kXzUjyXU7uXKXRl75WsXT+fGsvGtc6oljn4IEWJ9DX/jp8YXG137FKWz0Xlbm3rHJHShG
pJB6S10vUHEzz5p+KQYIa7Qi7VbVOIN7iTRm/iXHpkdVVifWUdbKeOb0M0Ne55XGJQujHhleh3oV
Xr0pQf40xCPdNV7tRE9hCtzso9CqaeMNjbEx8jb+IGB2+XhV7YhZKk5d89B7IDedzMcn+Xh3IqQd
CX625y4ajWNpjdHfTzmSddoNjvk2liDQxCgA5tRN/6uAl/b4zlj42Fpri5EMEqgXKKyfj//X8wRK
YBQOF3MscOO6TY/Iiw/CiMXZz3X1SmdQ7FC7EDuludGXg0V2/t1txeWUVDVG315v70k23R5P2Ess
VZ3jN+d4lO5ZCD/++wN0/PLV1OGrKjiiq7pts73hpCh25rdErw9BbPafEykKoH6scItMwYHCnR8f
zzrFnrF4XGIkqYSXx2X3+EZb6T90o82brY/JIfaB2z1efol4tUFx9JYIJLOFDqdISXsHMDa4phEN
1mC0yp+ytfdENpvvgz8R7m6CjYyI3LhGA4aTxyMAL+0cV0s/yHRL1/ZYqb1kQbrW2qyP0wvxkwz2
JiQh5KNNymAVWyC94rk7agh3G1hcaI/nAT1KkE0e/6LaMldY3P29QaTa89j4tDbn53ESQPC91v3K
AfasNI8IocEq4+eqQsD1eERUiCUxs+GvOvDkKpNFf+BgYFxoExfkC/D7VAMTYDE2n9Fo8nGHJhu9
X6iLDg7x7+dwoZ0XjeN/Tgq7+iCN9FgK+tB5PHV/P6JlPN5NU/3l1w6ep9xujoRu6GdnDoB7/JSB
NQBp2Vcu/GFZAh051m4szwzAmanOv0rQbV3SC46PB+iyrZdeUyWnpvGCE1tE+PejPDAC6eh9dy1C
0MD16lPmNxOXoJHSwq/zn/xfL0ggk8bVZJ0suxennJ+1zKre+Kav+ffrUbq/aDUtPodaFR6TpGF2
bdn5d6EdHq/HmKS1KCHWnGVX6cc2JB0vnHLzq7PfHw8gFW9cVLqyzw0+tqNdF/hsokY/i5aPh6ig
Ba17BOZzF1XvG/1G2ohkb5tqAgnK7jb5MBE6w1W/a/jKudvaX8oqtEWOZOSsuD7xhOn+qiNz4U1r
otvfzxbEL9IXzluo5YhmoWOjxNDsMxcTnNnYD79ATTw9HppZDVDENlE3R9jdVmQhHmchnJtwGWg8
HlKKYVHSnP2yPQRPuOaqs2nY/SFzalA0nVTveq6eHw/l7rm3etW80VqBZswtsVeTH196FFhUPmX9
bcXMSeff2OJQ++Q2rnY1xtHcUjxpG2yI6YsX0ZImFqz6Tfw2iQSd9pnO0rBomRO1A09vsA9NhCAv
Kbi9UPqdH2+Pa/qED1XJm103ak0Sm7E3k7K6DLWGAt6Wc2X0/njk1IbkL3WGcR3CLtj2I2laTVcd
hla1L2Rcir/f7zHKV8IOxk8tlcRik+twAoMV4xYiIKgNvfhjarPT43cJZPChd6316sVat55KH2OJ
rusXw9PQw9G2+TG60+MNUpzksKFP1bUj0mkHGwgrUhY5L0mHkufxkNCN1j7jqs8QOPnSN4P+5Jma
OIZIvFZOUjcfRoEdZ34P6dR9JXHJPlkASSdtpNgYQAl3bhn4V3cqxqdYWrA1implBpX2K2utcNk3
oj7Ce43PTpqhwCjy5rvwr2NbOD+DlrMpBp52sQrdhA1tk/qARu6dxIvT47niRv9LS6P0znzBg8Db
Dthu2Lq9CFEVr9oBtB0Q4B0aH4EzdavJjYdDOpXRpaiRQv79HPOLevyzjQLt7OtcTAB7utXj2+bv
fzzMivb/Nxv/3wB0LOJjceL//2fj73/q5t/eGFcmZfLfRuT/+s7/Auh4/+Fhrjf8QGdYadg6lIB/
jch9cDiOhTbUDmzutGD+0n9NzMHuWDrp8T5we8t3PcgrtWib+D//3fL+wwAIwxjdDXTbDAhKeCgb
oj/iX8b+v6UN//z730rmtCIpm/o//910jP8xMbdZymhS2Y4Hx8AOLCbw/83oT+x3n5dpFO96zSHR
zhR/ig5yidknF4iZ1aG3rHyVQ+WHstt+Na1f7EYNYq/Rnjtwg7a7gw8NUCMi74lxOvla4dKxC+2p
7qO1dL0v5LuXFk/5SkCMfKLFxZFSyRC6CYjcHmAn3l85Ti4Eib1p4SmruMIXrVllq7BHNfvl2o5E
9q08JFxbv5X90osA8OlYsSuRgYN1g1XXWNDFFGxc7mXbhtnbjRpWy7L/Yncojrbfr1MXwoQRDocu
yqdjPxGy6FGhEFV1KSilITMTPIqhJ8b+2uemsQsofzdlWJ40YSiS/zoirsyXNi6SpZW13Vq3u1Ou
W9Pz4AIbKJitrWAE0/8kKezJGGmKykYGq8EKMOkZcbGxfRyRItL0FfZ8XLrm8JK1OC0drC0dvqGx
JKLUbL+qkcGMnTTjJQ102B3m7CzDddqSwOKO8lT1eDO8xNOYfWZor7QBiUPeKEwu0OVVmzCubFNQ
rpJGNzbweBqHu9X5t8KfS5Jc7AanQXzq1HNW/ROKNmneZdP1RyKm7oZJ+GJTv7lxf3Vshqy9uyZp
Cwv2+FRWjHST9wldZxKgv9W1AweViyumU9cGKA3ll81huZPAYzKrWjfZWC2RX+/mr1pMWkk6RLlf
1p99CsPaQbq4aIpgnimy3Se4jSD91dD4xcEahocqsMfwZ2yzxt33UcPIjT5pJBzyW/TuZHb6RyLq
jCRm01+adFTWdLrZCnVCt0zCF3OBQSbIbGOTdoAUqAAJazDcZpPauFw6LHlFDfVFcIE/NU5RL3Tl
OYc2ydUH2bRVUx4aD7Suh/ZpqeAyLqUxAX+ghSxGM9rkBeWgP/w0RXTXTUbtBsw2kHDZyazYtUPd
ugFGP2ahczVzQmmJ9Fuo/tOOCJisjPRDybi6INd4GpKp32oWx72s9WBKD1BJC2TSWh2sobC75Mpl
8bF2GPPkSbzuS2OT6QxRo1IhrpUTojU0l2M7LtVseogsrd+0Ubgq2hZMXl7sItp3qzaulqwE3GaD
RAmCHVtSooWVdu1MRy09VV1iiyTJGtt33fWEFVjOkygEMUoeErQkfslqWC2IzTvaxcaTkt65sQt1
8hK4v03Tv8Z3oNu3pLr5halthF0Cp5GkFzQF9llhwrZUZ6K410GJjsWgtNu0OWxwetktDYeqXwm/
iT965zkkBXaLA0Wjp0/N1DA0wEvKbfORpjflkLbYQl3uPEKGYbOcvSpVSAyAFo7vpQFFQeu8Tdw5
ePSGXYueeu0ZcHAdf1xPmYGCfOiex5FWRysctm/fRKTfavQf2y26Z8X8K7pWTbwO9PBad5fQrKdV
BT6HC+/sIVdkAZj5DxLshmd7atFNzrCMBNauAKXKE5G8W73+CsbJWRj11zC0xdLTvSWRJl86+/s8
36ePZdprL6RJhzAbNUsdbTUftD3agp8Weu6yKGx7k1fTTpmBeUTFgW3ECm+DCkI8GfjH8pciVmLV
JOXX2BJKIqw42qOQ5JcR8R8pSVIJeuuS9CCScsu70Azu9gM5MMgvin1sv4UummSis+ZYjF2Sxf61
wxuQSWrsoZsKbIDIKYNIyFUex86qlxw/fOePm/6VaO5bPhHNVoxBs3Qy809P8FVfYN0fXUb8mqPf
vQJNTl//RInVQ7onNRkRuw4UGL+giTMo8L6RVuORGn38MRYLVmMtrNSvlr5kZVJi2gyCA1Cb29HV
3Rge6tBGG4uFTCSfbpUUnPXGpUtw6FOnBdoT589jxkkGSP5hgAcDkyxZVLH9Wki8fxYwSBQyOwgb
CXk0yM7FPOXRkBBE6HiLxNDXMc5F3fLakyoiyPrb2leXvus3g5Q+Rh9MPR27JE0S81qQwQKBE149
Zz8O8ghIDGflEFNZa6RVdOawinoAX042yJXKkJy5AAP8sXyp8mpc5HN4xpQFn27gddviryBvPlLf
BlScq2s9ymFnbIcJEIGfjZdcP9u567LCsbw0EkCvjXqrajAtJToQej2qNhbA/0UYqHiZ5NFBOaH+
nJMdnDoW107yxl6gUEsBEYGEYxD0be26im2tL9SzldU+NnMMuPgLXOacH5jHsGXFKIVJtd+1DWGr
UHXFMXHlqd6ig9AuZDWTr+B2Z9Ah7JCosW09eElqQmAF3YBnrdX5AxT5TktdytMaDLO3Mpr2ZfLU
K5OkO0yMkdzKd4SuIBj8/j0g32hvDGrdy3Yk9FINC+VamyLSpmVvBTuVyGnb1TvWVbUeNSC+k7r4
fdxdM/+AZ2ZhKa86Bz1zAYG/CHwEj8Olsx674DpZ2ngNW1XhZZ5+t2Rd0E9S/ppb7RON1a1tRrhh
Edd/oGZ/GhcmNQdJ0KHZLKbR2scmar22WXH9Xhwcu0KgpWrLIF6KHt+ILf8Ix54H7QLBzojXnpwM
DDYFPh+7WicO6nLR++RLjCU82fhXMVj3qvWzdWfbN/Q+JKXPeUIBdJkYr3XQCn+hz8EXY3OsK4hb
FttRAg+KOUe2YFPoTl73kUAoDacBkJwCDYPT2BnAp+iVv0IhFX0qZqDrxNCyrd5BAhJT/NrBecZK
iB0jTODsB2zw6SII6uHdrTK5MlVxNzLv3WmHNU+8cPeix6hhkbu9Uk0JGyxo2jUk+norDAPaRfLl
aFP/gTLxR8QwFCsfJ41pHVzV19xAvGO6ZhlPlhm8dmW79BL4ESZJfOsg6o2l6wVsYzTLipy6y3Xz
r5SkAiwGCA9VhEBQ0TPStO5WjM0bKY0TtroYbx2jb29SkLCC5hgNZHoSWveqAivCM8HKVfdadhIp
0GUP7+JJDPhoWiA48lsPFRo1MjOA4zfLIRnS/TQ2uyKJrwlaykMmnS/ZkeVtVNM1wSgLvR3ad/Qx
kn+x8NWnW2n3LG1wvMRhiJWExJuQxNgtWXqn2saUE+cTFjxY2kx+nGvoG38VRYyzxu2eKB/8HSkm
LEu9l+4kqX25jwdRhO/ZfKFWZrr2+Jx3VCv50TcGSiTWuqTHWEisFr7GupcrP3LQ9GfduFbjwPVV
nQDlQILzvlNMVU9Dn8sN6qQ8M781bejQY8l+oZlEHETmp20Kd1drySVnFz0YBeyuYsJ0pF1KnSW6
BFC80sbyFirFabxG792mt3Q6KxFfQzsrVo2bUFKSUAGzyk8WxsToSaKvxj4KPMS+Aiwyl3qLMk3p
1rqq9ZtAlHtuqH28mBI9wLOg07bFFzAv7qmtNtN8amhvZHoBORHV1bOco180pzCbsKJ1Q7slaJ7t
JVRzKwR9IQdlazkgUt+yIuEor6fqV2Grd0pearsa547VCbrfsn5uS5y4vQH9xRbxTtqWumcN/uKy
S9uTkdNEqi3N5+7m/fYw9Uq+JyKVi+TS9nXwDIhhSDgBZw/hemqK8cAUN1naM5FgsCL63kO/DJmW
7XPtL9YYoigVnQhAyJ4y9uEsx0Vxj0eUItU2z11Edg7pXgq9KywZQ1a7sbO65RAwVqydKsQMBTDD
CKjNtMlf1yNmgwbB5wUJ8URh3apPJQe8wpZst1OI1cnSyCRwAQUturB/sxNvM3nlafTS9EnQ5fgI
ZfrTYWcM02y41HH3BxEMqQ0YdZaKsB+dw8bRwTpcJbhb4eE/WaFr7KL5S1x/IrRrlJXJd211B1IK
6GVzAywRSHzH+VErHH6UBiAp7tX76Ix/TJXd6lQnp1PLSOgazGNNx8fZlKo8lQZialFjFCbrFfSQ
BsBDj78j5DU4VNVnUVc73wWrMT1XabKvW/nFKerqduNbr1VrXSMG1jQPRa4+G61vNhHQp6dkCm4I
VjZOiEuRjnysp3T0o5wZw82VwQ1H4pfvR7zD1apyIBGaOmCe6AuY1C6oyMy2jXXE8QY9x8nMcvMp
NNolxDdCbfy9nns7mmbELHTuxrFjQn7drRvG34HxOkzTauL01g3yl4S7Y7jBq+0NyRNmrCG4h2Pw
Q/X5y+tYQxhugjj8ZRqnwJ4RR0ig2Fp8PedsUJJMzvLnhc9TZB7KWL4lNHYkTczJr59tNNF4/ryb
k5KBG5MlomP6I7gYAsyQMnPjvBlhr+Op0ry4SuLcO9faY27B+R6aTIW14eK48VH21XM6mR9lJRhl
9QunY7wfskKTBZ7TFNXL6CycGkTIYGJBLIKBd5PL0Z1bg+ZV6MabRbJYbmNajjLnGyhQKMRpQnT6
lKjsHtjWKZXVZfS0ZzNkqOD+Qra60jLYG6isYWctZWWvJklK9EeVlCncP/1OKw7HLasy8gBhuize
9mWo7E8l5F2vzVOkwnOLQlrTKAqhqQ/ZpxM41HvK+W6L4Ej9C54gJjTLsNufQbnrkRInC2PCWHLS
jQirRjHsu8OTorRz0/LsmfDa6vgHjP81JwXLCBFD6ab3DPGYMWZ3TxJzQQZR8fhoSkxjTlAALd0G
CNpEwXHUVC/Yj0jzA1DgDV6A4LJfSK0glMzcN4G1jS3ilhzz3SfDapGytvfsSPN7rvX+vRL2Joji
eyhPXS+/PB1zEFyVsHMB481mgDF4JjDlLerkQtbdKghTyRK0oA3ySlnxRvcC6ULD6VmLw+fM7dYI
0csnu7Odl5t04+pQakYLVgjmDXYm4qi1ZGf11FN0XE4EQuvHxKk3upjqXdOxaID07nqSRyxRwNHk
YyJpeRd1AVzWWnJQ1tTC8rsNe38LCaY5JZF+GVo6AGxcSEJkcXJ77SUR5lqDNo003n6mGVUtOQEC
JcybgUSo8FBGw3HKvBl0WKwqof4IlxcQMgq0uIemwcsvtfLeg6Kjpc4pInaxIg1tDX0hhWszadM5
BzmRaUyjWsnxVY+/0CDPuWgIoAToIsM/4p7d0LmijIusM5lG7do7u/6pUpQFTJY4zMcnasdvr7O+
tX5XV5Rxac9u4ZJECT7LPY/jjHrhiIbtOgEzIr4l+sNdYUswaAE4IaPo13FQP8uIiJdGE++umx4G
D1YLI5nvSuvHu55clA+MLwhLsQgb525H/omt77mzUhhrOqyxUbu7nXZprf7NrGnBiJpuFelXay0x
L56Tsy+K6dPIFG4AK7bXjT9ytzHyLOK1yWyE2HNAI32ZnRLg2OcE7UIWmjjiZAy+L4n3GrPXLgS9
IhTSS6bRd0Q17SaW5iezCopo+WN3SNuGysWdnzs7S589JRYBzJn4EiEizR5M2uQd8YqJsx4lzb1M
iMQBwBvHMMtyOp5LR4+JzNvoPVSshNA6fJeQ6tyMwYMlD6URBpshsjm3G/3vIoXCmXtwFOOp2taS
ZcOg1bkqsv5o9R24SM88QIrkJsOBHEPmCIpwUZTNp+HjHGkobAAwQIzTxp1jSEFKdXMYYxpsTRt+
RKhgVTXjNTN9DUsTDX9lGVuj6s8iMQg8dGhOJpOQnCj+Kjpu0NZTnCSd7sNtoMCJ/iXPNZgfVUWS
tUhZxQNOJT2+6AMSOXdtSu3a5mYJjsLMVrH5ICN6m8Fqsq3JKBx1mrNlT/VwSpg0BLqaUwLFWZCy
2fZek+8yx9mOg7uvYvLEFYhq2w41+ii0Nwpj7G5D+xuCKh7SWlTs3KS1+dZJEa+3MyIdB4490+fw
BMtiODaSRmXOTL5Pq2dvEBuyhiD/DN2wUqS9GOrHCWkFpm76expckDwc6BZUoj9e6PwpPLxJPULK
p9b30kMn9ZcqqLe6xtDGbqPnRo+uVqKdQ3+2VwZeQXIXQDpOOdSCQwv0SJ9JLOmzzO2fpAaV7qfd
MRER/OiQgXE136IWPBmPHE0UnRrgBG1XmvdwKldT5/HEGFyHMT/nOu1LhuTXXFj3FvADmUraZ6mZ
MLg9fd90nsVpjAj3SNdOIaQhEmLXiQ4ox02o23Q8+06Bv9/bVGHzJuqIfiw8MBmkpHhmSJJM9L5l
QWcUlcW+BWzSV8FvTTdfGfVw1E2jbFEQT7OhoboNu2Ibepw7tASeolcN5T5qko2MQEZ5RkGQkUfx
SzT8Ip75FcTmhscckwKesJ9Ks00y9bJ+PjJdg3wEFjn/gc7MZAKdO2vsDM8W6oJtkhrE2KfUFoIY
2z6u//W3KqqmVd+X87qhaUg76aEnnHWWjO/d/eOPIsZ0iaoNWyUDdIy181dw/wOlsLjVsYfPYl7E
3hYNq91DGBi1xpmGjIMhCk2WLHEW0ZoBazHLkB7qROsR6/FQro0lSjYYG/AE6MLMEBVja4/JuKGd
zKh96oC/FOPmEVfzUGw+/tY3FDX+uMslGxgD4V0rroWhknRVZxXsqtko8fjpj1wdaYdLlyk3JFKf
E/vj5/4jHH0ol//H/1GFLodUmtva4UPsCqaNfeAxlasmHwgFfR/a0Ob+Ia99/BGXHFuZrLxbs4ho
mMV8cSFw+j/+6j0ERGpOjPFnRVLCAH5dms5RJbpHUWo7MMyTFL8dktQmiQklkl34RLA7OLdZ2Pb4
o+WuATCif/3zX6bj76lyJeCplpbaP1+QIyr4f/6ZjhAwx4al/Z8vIDyCpaMo5oRkecOEs+EoKfb/
/BFUsE94dfwnM/WVqkx8LgF3ARIXCIQmASZeC2Z3plE3EbBXpAYvXh4WJxFRD+NJ5FxIA1sVIajV
Ut/58L5zvZtWBsECS70DdVvBsMnbwl/G2U4g9sKPXRMexmElDTSNhSeDIxQloFrY+Hu41Lc8rM6J
pEZK2UufBnMy2U/75Oil6HyLiSava2bhKu7cP5OpNVvy9nacCZxjO4JYavxiJelKacOLGSk451S3
dCEhsNn+vec2XBoaXcUxKV7HFH2zPUMhuSgPqW39IC7r+ETpQGRjejfCXB41CePW8GJEw+YeRva8
CRDP6pg9IRBh+2znQX3Qp3hloGxbyxIzoK9C9hsr3Ta0hhbSg6KEs3TBMicWU9eCqGtJWC4yfVui
gd+TF/1LacWrPtQIR+gHoeBt++LKOdGCECK9XR62HJcIT2WRtJgHbbS05Q9BEWdG35x9sd5pRrJ2
Q8QJ6Hzb0u7JsJW/lSkutX6ObHOrcIDNkOXco+9ZOG+ZAaMqq6w/hea+VByqcyUPeU6SoYXxrtNs
Qjrz9GRZ5mumghGJ51OR+TukgmBxYjRFUTfc69Hbp9m9MzGIRBbuida+BZXc9UF61pNxKZV4oxnP
eR+3I0fJ8nW0WXEnMae0dp9xETzPP1b6BqMSiH+eK5HUJ+nvUiQISDvJIG78CBXstNCKSW8rXvDv
vttaiRqDpmwe6x/AFUZ6UNXvvrI+Gn5DJ6UxgjCciF6z/hWP9LCF+VI1R9EmLvJwA4/kWL/Pv93C
pt1wylx32gRTg7wxeg5g/DsC8T+t3X1PPdF0Z/gnnNxga+jOXYbUPxO3Ry6JD8S8+KqaYYP5jFNi
0v6u+4byinMuHXD2SnMndVs7IBM1U8KWHb1oWM/8nakSYvjI5ooZ1OCAJb4iKUCa2XA0sNov8S6m
CSwyNHfsls4AiLmanixjvEsz+HEjZzrUkh6U0WI9zpDjX4i/BRTXY6YVDaAFLa7oOGycljY9oA8H
OjS8IhUn7nNJF1M4kBx1Zhm5KMtVUTVIPid+hZLJ3vzWMSiyvlQ2rjqw7OdCcEo1Q4YQXut8aG4P
T999MVo0gq6wTyYjuLRrtEVo0vNGIgiPTZ0qFzbS/HlUDJLXVQwpQRM1GGn/HY3OF2ultSyFRX54
5XOW5XdWVfcEKuQnqyA1EGcQmVW0aXpQaHjv7i7hiREDUQobqCallGsS3AGa0Rd+SlKApTTrtq4n
9D2q2u+x9JmF1FesLH9hlJ3lkhlk+9my7cxqkAAoWsYgQudThCUNvjW2Pokz5+MJ5mSj4DgF6haS
09wXHVK/kJ6rqAlib0pQL/xl/lKSeAriYP3bRJ8ofBsfJzdpmHTcjuKt8oxLMJID7mQd+em2tskV
gbszCYjZPbA+G/JKX6W7AHpdnXGkLArnzkR9pgTR/A16j5ObBY7XUysrzXA61zBUA7KQFfCFSS0d
oBxcJ3wkfnVwPPGua87ZhgG9pI2QxtN73QGwtgkvNiJEzC4/2fRxUSbtTusdY4sw957GDtmQ7oym
Q3LMtWJvInw3XEGKhTOda3dOW4G5GWuXxohJVIIPs6L70GIrWoc+m/kh88hGrtxPRQlWz1z4PiDW
Xfo3FbjfvsfkhsuGhNI/ppiuUj17pliNNm3AIeRanL+AyYVBsAo/5gseVeeqTcg7taOdZWukpWET
iFv7mmVkq4zpF3FZ2wBkGy9tWrYuvTjgLc9jSCeGYgFX3Di8xuIBctduRZYfZfdNjCcJtV2zmxx9
N6rUXrhVZD3ZBsNDx19ZNeQdEshWpvRBrSGdCy1tm7njmT7VFVzBs5U31xkFVJbuUuTW5fFzR3xf
KLgzEqwa2P2euIGmAh+DKsGYKLltPeHqdKHiUyCBS83GNcgyBEqIoYs8qlETjH+0oNkInxRqXJ6c
ER2abI6pVml7q6EWIbX2xMKvyE8vw5trZEtr7KtNYX8F9HGfXMf5AXjz3GN8qyv1mqp0U1fxwSm1
s0WUdxKzKg4oVukmWUjuuXVjVjDb+qrzca+N3mfj+3/5+bcukFczO7uXaB/qNIV75sHGFEzdK33L
4trTFKbDOujbqa8+aeNyWPRTjpHNpmSh1Ur1lUbFDTHFpcJGnkt72jYdALWu8KYVNcgx1iPMYvbd
0W2wTrxnqMMRrwOVQUKF1M/7HCPUDCOdd4mUQjKGwZcOXA8iDNNXrFBweQvGnS0t4zaXr2k37Lvk
pjvNjx5R45hQHntCbrhP2Gg3edNddDYDI2ZkgwdLCtrEBnqxhS+NYqEMpu0VANJ0ZCYmU3NT6RMt
ZmGe/AS6pg4wljBVplfhAV8ciKBx1XojqkWHWQoJ9J6SYCa79zprELclycWKK/nUgHXqm/K379NB
yuz2w8/Vqm7qbzXan4Uq38qcsqBNwJB1v2wPYmlXDldqjXLN+RFuLSZr+I/ZV9xYRJAD9qVdim+i
+nb4PEPyLLgZiPvBnOjnRrb1xxfc+s01FfpRDktTV2rBrM+65KGRL9hpYI8r4jIdbiVBgrzHJyrb
YViVfcKV4MwOiER+0NBfIkzSGXg1zCWN7KtRKAJCNgrGYtbabdRJL5gX27wxyAnmZGbk2b0Z/ao1
d62PwHUbKh/bZ6dEQnKg8/rsIL5/8uJdOthffQeeKh3v/mh80TTL4fB1Gy1A02AV5c98f4ciUosa
VjMtNrkoTPyuOFHvJElBru5YfeDkP/XWeHQQ2WH0IGUGYAepiXm7jbzGudRtxgHU1H6E4lkc7a1k
1YT+hYQSDBCZlfY70oCtXbrVCu4Hrjxaxo9y32t+my79qSbC2Rdoxrw1X8oupFBRLJnEyxlZ86PZ
vIpaM8h1BhoKPXoKAFGm5cpFyLMwKydA1mHsMr5vq+0VqLrMLEHbiczhYPWsA9A5YLWo59B6MU1M
ZAQDUhHeg8T90GPmAgi1T9gg3hq9O7i1D6BcgWPGQ85PkX9GBWvTNKdrmaIrTwhwqIvsIDgO0VVg
FELCAqzqFFWT92XVyQQdzll6Q2rQSEpXbjZsy4JQHib8C0MQABXTBoG7YPWAS513NSX9TtUFXTqD
+aSXvCtzurQUkZvQN4ENm9mVEgiNwuh9ILzZVlNFtlmK9DjUCdQQFjPudlwZeglQtiWtyFsReD+w
ZLifA+2K1QTLbcmHa69LLb4pFakVrh9yH9K1KyJyIesPc0oNEAOAZzWESTUoYNP3oo0B5JV3vyWW
lMhPpjcLj4krw6CDrDlViNo5GyH6DMsfXrkUZunqs+n0PR5nsiG99LUnVpi+NVttUrKRqbBZpQMY
Z+RhakmxBne95DdnidqVaIfCkb5PXcMak9wrYGczijxPQzDlBmSNp6Xaymg3TX0yW3n2uoIs1/WM
S42GtA87c5+DEWGIcKBo0LfaMHPWNx22D0da3zLK0qPu7ILsXHHIvraQToY4snaMzBp94iNpCiob
Nqwi7TLAEP6EcXdCTq07UMRTtFJ082RbUEfGEPSD4bWhLURI860RgMs70wWpW701NThAy/kI5I/b
ePVSqwkS083kViTTrbRo01XMLMc66m9hdvVFBHpDO3kabTFB996d2Vv5pP1VoZTdjQmsWzkNYEbM
buc47V9mgIqa+OuNneqvtvaZZ+4f3Z4IMzHLg1WinAF5eJzgvK2CyHQo361V0pdnc8rfbIfLugwk
Ewz0BFO9LEjjXmtu7K5bGW1xmaInHnSMM+jc4wYoa2wkK/rR/pOZKaA4FmEn7VhiwGUP4VOjtkl3
dTvO88CYQPZwBunh+IW+KUpv4w9vtGfoEbozOqPpvkuTsUwhw//H3plsO6pkW/Zfsk8MjMKARnZU
16c+7sc7DC8Bowaj/Po3kUfkLSLfi5H9bFyG0JHrSggws73XmuuFzJHPwoIK39VvXbHkYtYB+Tq5
vI1FRy16+iEaKrJZx5SmoWsTZZJ0ki6E0m8c58rs9qmPh0YMkbthDOU0zdpHJR1QviVZnh55ZLpw
j3VArT7y1dcZX7bV5Z+HDPlT2H1p42BX6Ia+fBXWTKiGKw3x6zTSOYCkJZ/ozeIA/ykXkAYetnDd
dSP6eZaf0Zwf2tl78BNiF/KZ6ICJIfsgyb5xI4eJFqVO197FLXkdg5WuqlF8I/pFY78jLiNSB8a+
aF+Kty5wSHO3mOylWQ7bGVKhn+WPyo1h/dv9U1BYL733o1XI+APsHszWv1W6I8ZhHVZNfs1cYBGa
/2YkSyvMxdk+DOeLbXYscy2QlQXsH9rdB+hfMHlnaumteWDVZ1D3A4Gr8EtvZZkDxSQ/jOBnGO2N
vQlM6Hc6Brpe/KqLtIRFH4mNn8hvzjRibs+V3PaJeI4dUx/HoeDWPMnPHbYBKz6kNd0kSoydJ4gQ
mTLKPZolV1FBV2JJmw5vvltfY0sme9+XKz0XEDPrtyRs632Qzy/SMtJTwvXLhC/DamFVDuYr3C1N
1llbVDJ7S2s6a8VB2Fhq6G+9zFFocbE+uA2VdREmX6VvJcfe6h8wk9CdH7t+k425WsfJOG1mB9B5
0XvPhjutpTQvyiCdIKa8gpyyWHdlAzJ6dIAYZgeaOeGWcJr+4BJzUPXdE2J1GoiqR6HX08Mln8M2
xx939fH/h5i9TtXP//2/vv7Imfqg1G+S7/qveaVCwhP774XaS9LpB6bR/8s/+pdGW/zDdwUjk+8I
qoK+96eg0+AfnjRRbaPRXsTbFn/6l0YbdJlwfdc00U//VaPtmP9wgsB2kSuRoBbYvOH/g0Zb8HX+
zDRzfFfajufatmu6SL/l3xLgRC/r3jSB701mlD30ZqafQzQnilzFgUzvDUX3GWSlA8wh/OXSfDnc
3Yd/Omj/VI7/WSkuYLn926fwA2FymDgW98jXPwfC9bAs59oH0lmgj9xVbvjSB/l17idxQ4uR76a8
oYzgrdEywkwWxpb2zC8u/Xgf03pZ4Vps/kMAn/Vv0nVXOmjgLZSTKOFt/28HpjFsi74beSPWhBE/
zQyN7ASjapZ5P3Kt0L9R1a/LVu9tO/qG8LVc4z6Xm2UiVbjGc1h43haPc7e3XZfWYrbYf4MZDYxp
sWAw0dBWdo3VDVfo1q9CJF8e/U1UTYMlQsAS49t/OMiL2P4viauANVH2E8WK6J8Evr9l2taG2Y64
v4ujGczm2fZGlg2MTNsqIVEHCszBCptk39LNwaTt7FNYzXSXZKmriz8Wr0npWQ+F5X8KLTPY/ofP
xqn+b5+NE912yP3lIlk8CX8+AfSiah98Lz/iMH0OB6KBbDM7lhT99pEJIKwNCGGY7JrYho6Qa3eR
Hgz1kYbAuLYR8jzkxkNkAqv8D5/r305MKbgI+VQOjgh+qL8ZGJRpjJUF7vVAzYketbdmKCNf0pjA
oojiol29mmIdbGdkE3srGt6Ra5absmCuO7uzuObwOf7nj+T+W2aj597DGklB5rekTPPXQwUB2mR8
GfuDrQQlJRUaZ4o2W9PyDQIHk+YlC6/4KqMnYLzqtRByO7n42mdHJggN+pFgtmq8FU4JfLk3wMCN
mXOaEBsV5Wx+atBZeRh1r7OdkfZGxXDtps6rnEZxkb15cjqm7EI1VzE+KN91j6OBWX+urHmTjMZ2
8kd724fTtxLe19o3gnHXliU2O69fNTj/Xbv8YBIHkWHp5Wa0gGyjvdlDY+zKspluzJP8afqVqNra
mrHsNjS/+43nEOCjl5WqDJqEtRYz4KEYCI6y/Nf/+fBazt2U8pfrxHMF6mjBdU/mveX87QAz+fcj
levuYA0sF628vCFtPtdFEJCOajdHVUN8Tmu/fxzDkbmhM5/ntCgeVVygS8VpIbUBRphAk3PQNz+b
3COFgQXUZup+DDG6rHGqQzrqc3iOQ+97VStKwMkUcHypWEkq9pKZ90cIrSGOCRPKRqvdl6FFP89y
HlPfeg2muD/GrWfejIbN/VEaRNFJy+6xD+hg2jH1UdanMTMONlkcsCryy+NQinALzebstcUzP2N3
Q0IxHlrtitceUN5THD7Ab+8QWeRiD5FAvM4UxFIKSQ+BYlVCnr1BvkU5b9poI60yW2P2UHvWI81a
CAjAACbqHfnthFoXCrfMnF51UOFZcL9NHR1ujBfR1aJeTwpnlx0Z4DamxE/CxZ2glGmgREytc5ED
OVAX1PT6IsmrvOk6w2gLgzi3InD+6hOliO7A0IYiUszTuWh6cUN2DbeDSp1nPjKpQ95fNahkrSK4
DHHdHJ2FHJuZI66WshJHBnZyjSllrAZnKs/CX/IP46S9UHNcKz1TFYud8dJmUA7zzj6kbfgVuvOb
T/nodP+NZMaSt45tsfFYqOxs2/wgb4/8v5rK1Ti47kXp8og/9AbkltBbI/MujKrHoPaSJxbp5xzS
/CUWafIUGj0QcBWwejbrm42IZW8YtXjpCo+Od+ij0RmdnbBkdHErvmPtFxPgHM4Wi0kwMvbpYnkK
wF3k1E+BTNSxtBtz31X6S6Kj4gIzbkkmp+fWec46SN3xNHlIi+yJUV4ZUb71ewey8Zipi7Ns2sm0
D+EQ39LZg2kpmH/HpeA264/PaiiKE77o5GGkrLZTPTmQcwd6nnpKRokG2xIpL+ZjCJc+SVRyrKfu
69jU02OXG+Njr/P3IE3Pc6dJ2xGj/eyYtYGVgF7ismc75ittVg6yKEkOm6i8VW1wcrP5iEPRe7hv
6GMmx8CHX3DfnVFU/P5D6vI98BsRZbc8Fyuoo9yhxn1O1flyf7G9OJ+wqTvbICfpDjlAv66iFlvG
sslydLRcJGDal90Jgc9TY8fj1Wnk/v6UAwgsIr75RAFnWIOOj/cWnMsXAhm8fZRiY+EGYzzfN6Zy
T3E2zTdzeUWMlfSQ+WjfbFDOrS0f7xuyNMB6OdP3+17e+PONr4cXWnBvxoNDQFGcvdw3I7ZwHxHm
DjURyQmdpsRsKBONIfE6TZbnp3msq8cgG0jvGQP9EoFWZICd6WAWpH3YwbugGQ21iuwSu8RYUEbv
VZHjgXG96dC5itaHbDuUL9jCgE8axE9jKOtmmsJjSKXTR8KeyB9DkiZveuIkhp1Dj9B9J7aXcMIy
947CYYHc1Q4pKNb4PSu74JHmTuZZX/zcJiyIRk43vUN4PzsSjwqin4Nk2UiwSX+YNPwsel0b1QXZ
OQvVceS6wK1EsbEbsiOUfMqog3ZxHNPrbcJglXhNs08d0sUjDwvV5NNpDOqBJieUjV00QNDoVSqO
ZpX8sri17YA6Ody5SLTLSM7YNBZgSbGfSxIsqCNs8mYMn2ABfdF2F+8cbr6HnHSroun8W2loZA4h
IUVmn+/NigYCrKA3pSX23qnFeR0XT4k5vKLbpkod0UUa3Tg8BaIsSCoO4m3oIyWhR/j7aJKqSvmA
5D7hWhR+Umeg24JAvtOPpkY/VRPZcb8/zZlvv8I0WjXtZx89zRMj1Y018nAOkoBEIn988ehR7LGm
jKxD9nPGs0zdJe3ekRbmMH5xWmfeOUl76yzYmt3ATUL6QNRmelFtBVvAUfMh9v2atSzCPd7gAzvj
iwT0d0miNtgWhV3uU2qP4F2CrRkkFDdJrxBtsw5ikSPE6x/9KBlwhHuPHkWiVWqG3raeUgNSoHdw
M3ohhsDEz1R4sT+iLfSJXuKrYZ7K/RrNfATuNS5g6lBeRZXbMF/ttpWCADcUXXlWCN14lY4voy3O
OvaHixPh0yrmm+j6c1Eq49M8H8DsO5vBiiciPLL0YCfVbe7Iq2JBlu29ukh2jhGf5mEiJL7/lJRo
BRFhv9JhQFBkLjzQCb0SRTVOR+M96iKEC0ihKMPjtHKj+dGvnxpXocJuUax71Vjxv8c0Z2qfgbWf
z/7YpMd4QqwxDiJ7MHMfNh7xuQkpFlEYD8cUgfSp8jGDV0sux1SVKE6XeUBOcK52m5OMHPc0tz0w
nahQ5XcTgt4Gcbs62F11rTML6VzwMx4wLYah/ZlJjXtM3eZnQiIO7n5pHw0dPIjO9iCqzUC3aPdv
o0wN5Cna4zMJQOJceA7DsU+vGkATKaV6bB7hNuS0IqTztWz96iPx4vc+HdyTDXtvPZCvu+kykAdS
2PYRSVdzAtLUyKba+y3wWD/p06OJ2rGGxVQlNFTbksZfmx8KiqFC5SW1fgKEq5JSWDWtoBKQVK3o
dfle2BzvHx5yQvtUdQHyksqgppqgs5iwq+suMa9Bnu7nKBcoJV/7vm64DfSIUDXiaGbL8YGOxEcd
T8ZVY5dw+GaT0egH4B9kQdITpcCKoSVQXUgSWb+uu96G3lE/ZE3fHMaWGBewvGVf9WBWfjZuUV6H
0qfAHza/qhm9/BAxgCuXtgQOEaFQxPlkHh0QmdknBrVi6/DjweNuIbngoMTxS/cWWTq1+HD8ZMHi
W8cTXyEliXiTGqVxtBRn0/IeGkg2JmdR7zmDjvAkQYrMit6kFemtTUUxGlJ3O0KvXnNfCZDZSeBV
NWztyrhkvabdCxV107XeltPE2mhNIIP8mTkJjFy9tRLPO1o68PeNcohom/xTV6FCiRN/gUNLBHLk
sbZBn712w6YzCIONqga8JqboMrbxE4mVT1s2R7/yKZyHaqeT4JVGcINOHovFUJdIKmvCdIKioZXs
KzTF5q+G/BnK6J56bnAqdu1kf+1RDK1nsXhaYQuvoTQMK6V7dCd0KV8zl0tXd2jAhVY32XrMTe1c
HYx4BM217HZQbYjl5BcnpOEMfdu49VjhXro8P6YGju16kFe/iIdzJV20BJMMr0xTLejUaf5ZIG02
BtX/tL32SO3h6jcVEUzgB9dNXsgzfnr3HMCt2WIDJ25VcIHwTDIM8uxbiEzqmT6kyhIyo+5/qe7/
qqvOaIbxVuckWmVFMlyaLsLEZaKeQyY4nKU3ReSZsUxyGotdI/wRCCtDvlCZWLjyLw0LMgzkSXS5
P7pvvLiHc26SYelGJS2pepGRIEFEct47p/tL2iSFg0oM2zgHvzxtJZvenG447u2TNKT1e0OvEU9t
XwP1JHCb5hBuZ9QLCpltmT34c/Jh1iR7GuZNsKR7curHEVPgo+Ey+qDYfTYzyz3UVHBWRj9Vz/fn
OncENtP0/r6tbIOptEGKKUTrZ7zImAd0/XjfCzF9n6SPkf++i4usiDS6f11sapknW+njweeUsZ9S
adlPUwoqPc2I/sZaTs+Zasuxtie64lKMN6Asl86M6peI/wfDxjMAguhUTnV+cBw+TtOI+uIH6Zsg
NuYitI8WbfA2jomgBVyIeNapMJ9jKSBe8QFDHTg7PGiswKxoS2lqoCa/XD5+sbUq78Byo7z43H8R
6rvIlwzjQbSBeZpm01wAcjRF7/te5Zi4PDCB+qTRKBZIZ2PykRDm2bRuKaKdHCN6tju/2c/2iKGQ
uKJTz8SuG8YZlRcb5EBd/qf9GA8x19s4by2OM0PmJH8mop22ktK+V8fVqnafsgp2qsdFdGZeTqAb
Nrc8r4IN/0KdF4zSfmzrmxXO0c5a9CEmqW+ZZyJ1mYfjWJAiDEU123ZRTpB19rkp5bcQs93ZyJqD
GSjJuyWXvjSJMJyiJ3NQt2BObg3YeamtV2Z4ByW625jwUSfh8N6IcujMZhfNKOC7g0Gjd0QPEpNA
bKlPBh1jMZs4hFTyKguWXo19tJmj9aF06PiWVMfz4Ls7O1+92TsMfv9mFGDo+pncXDkj7kzQp7zG
FXqXXqtyD5SIFaBP4OdAJotoh4Ny9BOTk0/xMsJkzrCfyl1rkmhZ1QdLqGOUgX6MH9NCAq8kb8i0
0C+IAjRtOJQF94roYiARGGiTtXV/Mlvza9k9M88PtyGpNqsZZhYhWp5AAxtaa7cfD3gsiT6Gp3/I
JNcU7d5zYiLaMsGrO4bX7aSbfh3TuVqZnv8JXZ8+0qsaQ2boxMTJI6W29dRnBB+L4uQtt8v7Jnc3
sonlQajgZzvzPRexX23Lo/C1icDbfZJAy1aadGerFCilCnzEvmPuht4nZNrG1oKW4aCk8WzYNCzK
mmiHscy+jQFRpfTOMujw6zr1300L9FwofTLs2hE0GSZ8euTECJdJinZFAWpbYl/KXPwKOdTVEJKH
bDBuG4KJgE7rr+mHrar8sTJzckZp7O6WCnJRzfoHN44HbkN43zBpPvgG6T3F4NUHOy9/DS59jVC5
1k6MgfseSfsW1O6xTHRABVSKU5HFDuur2H6TQfW5gZ1wSjDPXhxy8tZxQBSZRVu8hRXwlBINSTJn
8yUpyuoTP8nVyML3pu6hSTT1V9mBWMxkPe/bgR4MVHbiKGJCSV3uISza07PjiZF2l03BzLPjm5EF
G40076YJv9q12ninD0mJgVW7mnp/W1UMXz5trw00YBrfTRgfdGYQzWc+B/Otq5Jy33pV9ZQkVAyb
cZV3qcSn6XksyiWJMwJhSxnmlz6r8Lt0b6bQ5sUcbEiljqZVVtQcRAuaZw0pBXdTtnGzhn69YfbH
wNVfCgpHCG/aU2mN8Y77Hvcv13ywM+E9xhSoC0MCwjz2yDS+ViYZpnPkOWeVBdNBmcUXSB7mPu39
J5gB1znENZq6JML6IhaI7wJ3lw693mavA0Xlg5GoHo9UWD+UdfLioR4y5tC/8Kv1a8Q45Tk0A2/r
p5SUFa1mDzLf2Um5+o/eCEVF9J7e3MeNyLDegsm1j0wULgChyd1u+fSZo558OYRvpSLZpJoWiMCw
6OphdkzEEfpxg2Q2UcXii3rCb8l9awSqLEi+EBWQYWvI6NKHNEU5p1GZ1w992d5SA/lIrPg7LqEc
3nUYsiyq6SrX1ppAEh/R3HHQ6YgicUbMiFjmJJY0I5l75S70ZnqDkL1dStf/ROW2IsG90mIXSHT1
hVCqcDWar2WBuSYdHFrvrS9OFSEhCLtZU1bwYrP6mz9n3xTFCFJUQ0IXAWL4p/s+1FKi65P4eFep
3wXqjfUv3PZvGb1YoP3/7Z/DBYB//+t9M3hBu5uGmNiNYi8w5ta9/PDSulu3TmbJrQRmm09Feujr
PDg0ywuW+KUZZiCjyYSCoMnotHr16b7pFTT06UfMGhzzzshk7RJmXXLEzMLU6wFQbL3rkv6pCCv0
iNgOitzOEHzlX6ccKaVhtz6nPcpxOtHISTpWmoa/9dIlPB0CzC6K1IwXGLeEh7yIgJXoCbcFMVov
CYbrhuCf/R/k3zEKVmND3OUk5o29r4LBe+ka2ipB738yx7x8DcKpfJ09lITk9OLdOkK5T0+D7U8g
ChNkkh4Rt2mJ1Iz0SQ5NdoLpZR4ijZdsaMmg4dAcZ4wzVLR1bq2MEd+dj6CD4qrzsvhiqyo9BeX8
gx/b45ZtuEdnwMmDh0hvkmr6bA06uA3xbO+zQFYsFIk2nRmNGww7Zo4CuS99yroZlZUuizDxKFgU
ZIaca9idAWfyxjCLgFehz7DHWKxhm1n+nH6WeY7doaDYECZtsWnpl13SrLjZYGnfKyJedx5zhGOm
I7r0Bq532g/6+5gSVTlrMuG184L/uNxzCRSHMI6L97LAN1co4yv4tWrt+KK/jXhAbgzRLJQCTKJM
xr9GFTWeLlmXYN4++ih+kmHi/cwJ7enR81vcY1CX2f2liIB9NOZ0qJ1WfssLGymvJp7NMymkg7x8
DkYaOoiAkjULasIEozY9WsZADm6OPLALgxmjNreOyc6gLRkanyuFyRL49t6sxz0ljhb6SIseNe7k
LaqJuKaYIDaG7IyLh4BhM7W4zVns/7Lr9sCCUh4Jb1Er8KAPqejFK8W2U0RBgTlKMJ1dVnCTXcbo
wcNuu+x5Ne24LtfeTVu2WJHtapCTCWHAmYrXmDXCWnWsgqOGVG7l9+UetQEBfJPaQOI3nsboOinX
u6qmZBwy5PfGb1EifilGrW8dQYvjiOfGNa1zZWOv8QLhHAc1GrsGXO51aPKrr4rkAiEGZI05Arxw
4OD307UXqnuycvk1JTWeBOEcdM40PiqzNRaHykYL5IW17J67lsG4jbDOAbn80dZ5f3BCTNEGxVVY
cHGxkyYN3KaJd6qJkOONSXsl6XPAVtGxSpgJ+AWpdOi66SOOkdqMQyNu97JU4NpI3Ef5LEx4h061
K5DS73vtf5YVoIq4iu1TlswuVYwK6AUJoyFhGvi45vcErdrBmrDAlejsQOGxBkr7GVdM56wIDkKs
7nXWPo3MeSc4wbhFZGupMEGlVIfbktfHdvMp0F62xgmwqiezO/eZBjpbu5dRfHhd/lC4bfMUzwQe
wnzRVwMLQe7cQQjtuHenjykYbkERwJRN9dbl8J6mpPiczUQjY409K0vJWzENn6LCKB87vFdejL7Z
HmQKyJiWTTrJh6AiWTzFRpzOUfsAepZTi46NM4DEmvFSnXXSPc8SRarv/iBmaFu4FvqcyGCyrZxp
29rFslIHGUUAMPNjlKuD7e2ldPGPDwhXhyk+zwhENm0/4qI8lA0OsbwcuyvIZ2udwWHYGvN1qH13
T2aTjWYdR+a9ctDmKLBCDYQjiEh39QYgDynW08SvxWFKORyO49yS3Pc+mjdyZHM31A+T1TenqU9f
otFKbmqqrHOqgWbUjrkFsO0Ss1uVV2yEgji0U2BZ8mAsGZgTC8+Ygt7QdeZ+bln+UyquPnG3ZxZu
KkKwVPFFzwjFklNnO8lNGvSamSS1cgUk13xIImZCHp2nRwxq6dputHFRjcGbWuiXXYoBYzNffScU
hw4l506wCNlGdCVAZXD8mNjKM5jb7tyVwRt5pvW+xhe4Fk0B8tGZNtx4+EeVdkm279DwlaayzmOo
fvZ2JuF/KaxM3TMcrO5zP5mfO80I6xVzsY8FP7GDC31fNXNMVns8rWP681NOa0wocDElXpT1YJo9
uGF6wEjLQ6WdC8QS7xiM5bsjVHxxW0yaU2EFsO1CGxxKC0FgMlDW8RYbYA8zuaIq3MOj7uZo3Y+k
V7H+P7caF7gbTPJcMmcMoYNt0t7Se1a49RUFbQdfiaopwPprEst3M3e6A/eqd1oVRJwUZd3usD/B
m21o+Fp+S33J4uyzfOA9wTQ4q1EPyZbRAT9wF6UUTkLiNhh6MetZ86ly0n7vJNNFMJe42Msmsbgj
N1G3OO3cXWUiKwW/SrKKpNlcJeIVprTekzuabIz6TCU1P0c20TAQUn5lQD7oT4TVq+34/YOR4qf0
P0x3cl9bo5GvM0V/PaQfidnrqwdrH1AEAOkBmZaYVXjiiMzU6ZJXPVWwtuqZfp4PnB0HRg6mwcnP
cZT566IhhaYWdXEeDYsFYj5eDcWULzYde0MEVIcSOkrAStUAo2MX/ZmJ7ybQ73lU0jkQKlxLL21R
EDOwU261eAj7fj4laVVtQ0oWK9lyw7iHAfxOCAhagd0koujnqclZW0bUHxV1oWaow+ZQdYQ2hD0C
uBItBQJpxpfZCiOLEbEabrHri53KaMT3hX6z7GQ4FEOowBUWtJiywh6u2MrmgFty2noPTd20D3rZ
3G87GVcwOpT04I0PNC2Zq9faX7gDtKmdUbRXd3ywIjc++GAXkQoj6pkmkT7EyyMvMX6mJYvuQg/y
MCD+E1bQb/om4zlQhLLs24ujsr3PNPbcyNHdVnOaHWOVs1KIY7qsHivQwH6DCM8w6ZikCzkhqKki
ktdBjwoPp3lNydkM2iI/BwPR8rWZ9Qfue/PWDmDNTdyb91k5f409ckFMPw9eOpFcET6aH6E9o+Mc
ZAHvXjx2LQv/PO8qNChEpLdJXeydpjRORMp/GYQVb9IhOFeFWyxdc+89wJDDfP/kmXb02mhBwW6c
zpHbETSmPDjQtv8dI3OzJ2Zo2Bo49mP6Rh+jGW2AYctVw5T0Jiqgkc6oIqbD/dahgHLqmeoJrxTf
0qHezXDBPPyRZ8xTVEI7o6G3aVHZ2fc2yta8boNXVQT7INZr0MbJZcyoJ/S5dRKiqR9qs3ygRL9N
U6v6OvbmTzfqvrtlUR7CoMXTRXma0sJrUtnJYdAUl+7nw/3MCM1q7zDl2FaalHIrz8NjFuFe5uTm
jG/TN6epTYyBiAXawmmeSGneTDEkL9Oe9LqmVEYf6ksfa7EWjBuo44vmEinxSgPc3GSkMUAtLtFa
zfw/MtqdOBPa5z7NnWNdUqlQI8apvinH9yJwfxotJjGVZeaeeab1NoOq2hSzNe/vN2G7pKuU+Mzp
3FF/H5ClXAEOmvupr4mHKOhsNgqEX4cf7Tq33ntclhAAcIRcY9t6T+snSf//RaZu8gpFhQp1kYh9
rAJkAoHZnJwB/BxlAR7e9+0l1OL+CL5Fc7rvYvdDZpUk2GtczZCQqAAP0ZLok3bENt03RTF8Ek26
SEKTvbNEp3ReRefezMx/PUxpax+H6UqxuTzdN+5ibg6WZdf9kdktqWilpgDOJa/uAbcnQlRIK6AR
ujhp7o9JkEcx3NjKRaKQHcPFHFwMBBfcN6COcAfL+ix0beIK6H6kGk+4uifMDBOmA1xYBFYsj0Ra
Su7h8pO6x/D0SwzP74fj8jABGXWq8Yev4tYFw1mQuyAYtE644kjBWXb/2LhLCE69hOAkLt7f+xvc
3/D3W/2f5xon2MxeVB5yFmDzOkszLIzj8H5/WXp/7v4GqVni8b5/hL+9YVohzkLM+F5TIz2VcuCH
MBT+59/7y5NRjI14QJSxKXqc9cjAiVJckpPo3WFWXh79sRvGBhNV7Mh/e175hGT97bk/dv/49zZt
nnT1xztnkYtd1i86pva8Q7xsfv9y933jHsOVtNGJk9+kcZk4p9BpCDIdYliN2s0RZATpfhj8gNLh
y/0FhvMtsNrqOHpjBfV+8Yvf39ebC86O+0NgzgWdYf5yfyRiv92aSn//46n78yQz/vMVbeATX+OV
xz/e7v6K3+9ZjhT+nAr93D3smAqePqlW6tP90X1z/0MH6W0JHkNUXL0QlDAdNXGqq6kneyMwuKyy
xdDPvAhbMdmX9585vp9uf/ysGWy55aK6X0nj4uG/b/rlkSOnlC5JEm+NaBhP4ATI0aE8T1GP3T82
9+fyeGZlaFA1T3WIayqDCXr/Ive86ftm8gAGRGkzIhchXCBQPVIn9AIEgBe4TVB/LrqmeFzZabPD
OwzTJqHcF5iEpOR4QQIXxZb/avh4f2g37xUmc4ZoucvrGnFw/CaK4tlOKcEO43ailY9VKcIqGglk
B9OeCZp19l2W+CJFW88Kb0Xr8C0Dp5Jbyt9ZU/oDmmWIFKl9kyX/w1wvnUWuaaMoP/mTfeyL1iGP
NI72JDNcHU43rCQI9SJAGlRB363afdCWii6RsyB1l2JzAj01lfHJ4wOu8KZP7TdqcfTKaYyuEICl
VcgvwxuiyVi1rZ4AmVL9n2B1SSp3MWRWRC2pPIbSvoaO0+CDvo5Lb7iDQ9FK9WB6wRkHNA4Jee51
TY8Uxqvbdliim0cqZvsufBMmUvt48sle+KRlThy6DpDtp9+5W4PWH/g+UbJXBhAsVU/f55nuvZPz
c9OY9acAunrlvlmD99Uw92aL5n309Hdf02eZAs8gVoh+QdimM6BOOjixxWKBYTxxiOxzSQRJOrxi
RmhuO3KTINElX+qE8LKhy8RKWOOxRGyh6Nz0OWvLMHxMYFYRF8dUvnDClVd51TrYkIfSwVP1KMj4
vrWD7nx0NLkP6FFmlm5CI3XwQbTIlbA5ci0rsVOIt8WI8H3QV4h3ZLbRPw/ERyn3FhjMlZ0zxQdw
u2v78CnRt6Kc7G2Zp2sn6EBCMa/ZwBtFkb/LWl9tmH7RCJQ0B22xDxHbYC6pOzpWVCUtK7kCYHiZ
tBWsQ4kDG23EMyWqK98dIsuUoChOWFd5CUevCcRKuViDKlm8c3X+EiAZZuqkqqXBzQT/6EScXEJY
kBsdehh2vJ/7pN7KzvzGAqLlkrVEA8SM8AXmhyTGUuCCxqirT5PGXFWVybekGqYVmugNCskQDhnu
ZjsXz5Pn/iCUY+MOpyrFHt9ojnHXEHMBCwzHU5GH+2Z0DhC6CYNGuQNVrSZ3INbjm4VbYjcaxrRl
lmzt8UuYm6YuSXiLcBI5hGu/jri988EszvPiBfQXE/RciPaJrvpuXpYN96eiNFg13SCezWIyGIVc
TKr1/GERgXHNZ+0dPZUCxHIoF4A8846RO3qvRhdjnQ5Dc0dfEUGnG76OqIuPAYvEFbHcXKB2Ai1G
ugK5j0MgLd+gBcD65MhifoH8tykbBRVrCpnxAEeGL1ln6FrQK9m00ahMtP3rOE7q1lfqjYEC1Ney
0eNpHFsTptclCXknVds/at8OWGOFw6vnNFT7AVkYav6ZJUl3spIheUxgBoK73dlVaHGvyoKDt6Qb
hoAVn6PYA65rX0oas37v9ud6dukRaAzJuff8X+ydyXakQJqlX6VfgDwGGGD00nHHJ81zaMOJkXk0
5qfvD2VnVmd2dlbXvjY6MUgRkjtgZve/97t2b3tPMwSIpVjHBzFYz23V/UxE6fNXC1o13SH3riQW
NwlzOiuTruc+6jDb1IBQzLJrDqXfwVbW9p3JyW6sq/6K8fs7+508zJAR0f1mqOGAJeBwvJVNptj9
T90h0jNXwfSC0QM0+jgRhAJLf4ajXK2FuG1dJW8da5G3RFgIAuJrCF1QBdzJmUN4yC2Q/b0AyrJ5
I0352I7QbWmhmQ/IVXpXG+/2PLq3dq9uZnxXJ0qPUhjGNDKQlGj2HU0guNXLhGhQ/3sprGecFclz
jzyfRH356k7XZdX+swP/I3Hyd5hI003kL81tZpAb2lw3bYcqmUINiCFIjS7//b93FptbYuAffMUK
1xVwSdezTFdY/xy1WEcLpIpnN6fcVPmJ2uzm0JdwkvAMvipMi89zCdisW5fQ2cwds9un/8m3YP1f
aQ+lFA9UQYeyYBBo/5Od3Y+SfqDyqzmVBnanaAAHtsHHjSlJ9yxk3wqL/TmGgCakACW5Aw8Y+FYJ
UohW6UBTdIIzLk6um9lUjGZ5P6r4pWe4fOa4Ku42F+iXGvXvXzhrM1z/0wunPCFIT+DDl7je/9Hx
TpqhsLN65oXzexecoKnO8RjdmfaK7R0cx9GhMnQ/j+Z5dJfkyLEp/7baJ1PmP9JpuYm09L/PVGir
5IdribcaMQfxB9K0yhyaRzq2wKgxD3rLeJVpuv615uLn/D//Xz0I/+L79y1SBMp3+TH+uQVh0RmZ
GdOFjBhXbN2lUe/TXvNDOB1DtkWccWVUAZYnukoK72N0Ux4PkuozvwfKVcsD3v6bSf1w8qw7ra76
8DcFpM2ab9x5D9ncNMcZgFagy8Q59pm8o4R2CL7ehP+OgL38ZxEwd8tM/ZsIGCps8j+C711dQEL/
xyDY15f+LQjm/EU6lutJ5ToeUukWJflbWYf8i80jAbXElK5U0iby8b+DYLb7F4dbluoAJWyLL+Or
/lbWYf+FT+UharF9FSYK/H8lCGab1pax+T9vMwYOFCb6ngN0xIRDbv/jbeblM/iZQmf0QDqSwGzz
CtEekTIbD1VjDY+Z7SWPcTYx5DOLo+jZF9qNsJ+oCNkymOtwcZi25lPlPjVGSyZGW1WYrkZ1My3o
DRM5xwdYVypuxgfKixn+VdkzliZ8welU3gBkbd7t7tY3c8AkYv0k7VmBWpiwr4AIv+ZwfHdxpnEM
pqb32PrApReHUaGXU8IZQ9RezMh+UiQAwt4yratTp/6VnTB9dC2bFitpUTBJXVJ6p2lV8I3bRIGp
oUq+uAICKE7rHJXbWH76EF23x9c5f0vBktCbiQ5GBSJLsVu/044E7zPxMOgVHJlp2n2dF5chhcFq
MvRr/6pLNYDaQn5uFNgyV5jJK/LbvnQKDMkrOu9c3y3r4xIl8jyq9rvv+dU+Qx8127kIy9RRN5m7
JsduMDCHUVzcm3e2nb77uIYOnpvs27Ucb3ysA/Dbrzpiu8KL9Sb6bg8nzT5n/vpSu6V9MJyxo8xS
/oYNeqhr/juhiVjna+uRSJunXTvuYcImp2qFUZ6P/sGzqFyyWIdlGVbCBC4MngXC1E2mB/9NXLNH
AW3kIR7mj2iCVlnOxYg8nmG67ob65B/zKR5DPWGD8c2KuunRfJDz+PSVzyiHbAbAUCRHnx/Bcm8M
hWGUBqtDX7OdRAIscX8r66I9dJtBdtlbhEUb+yLJGtUlO9ma9amRv7iP2lOelfLkLS7zBB+4SATl
T0Pw7GgAPcwq0ffKKq3Ac6KGbR5Eh86x5mNj9XPo8OaEvZ8wwVvGkORXdy7mFpJgBjWiKskIGxm7
8z7H82I0TnI1kbNrLX40BhPOJW7tR2FcWIPs81e4hFYGTvn8o0ERpWyohBtfbIuZn+KssmdnaYRG
lPnH3iXGQVTXfmACqJhb0wkS2cVnZ4v8ptk+MKy90kyenpIKO6HIC677BKWLqukyQqHx/CeWiA1L
MlsguRB4dIEZg8a65zyFXsiVdVERaPgpWy4MULJtLwksXrmPsw0Q30wqfquZwnYlLEq+DQ78Io0O
MRXPhK23uWKML7U0PO9ijIK3H28SCGZvn6yExfp6easWCyWelxx5bW2PWbS9p0SlsggWhVXa9c5e
AMd6Q3Mwm2zYvUzk569zl/yg77c4dy1HRMftA1pOi30tcLaplq4xr+tOy/o0pf21xc/z4ImyCkpz
+/EXwvgYz7HnGu267yWgmX67WJuILVKNUXmvzQYyzAipP53yd4HK++DD+nJjotsRB24rVm+JEdVX
9BrMuJuS6cb1R1mbR6/TmG55At9y77w7fYzVTZteaAJaX2drOVNPyMWdZldcDkloY6U6JFWNG4eC
wuMACXefZYm3G8DdYVYp1D4qcm40yWOiqxuijAS47uw0bW8zzmJZV31K2dJ0o+oMa3Og51fDLw69
TIfb2oLQsXQM8v0hO4BJ6FGMwKc5dFFWc9Xce7IOPBMntAbHeRGr/6F8hoQr9EhOheU3M4r2NZia
sFVG/S3FO7wILxxawiZx2Vd3LuzxJ+Y2JbDUJrnxqEbatQqtmvm/F7iVA4nKKIf73uusR5mLe4vU
Iy0I3iPYLINTwsqpI6aXgZqQHXZ978c0Qu6vnXPcZG/xBOFBlY06VPt6zGjD0JGzG4g3nUeqAva6
9BiJdSl5t2TTHC0jO2WN8cPJIKRmkXUPKzaUCTKFK2BUZQDjDqxD9Y2LN7Rahnex8OQ3fwsvse4b
rv4DjcLiTm/yTqVQE+IZ2E/sr1YQD0QJ01HiTNdWIFvve5xG/psdLdGd7Eyqe/EXzU2EFx5kDtwR
uKduaVgQnh0/dDmdEAqaH9ZE1Z+ZM8l7zzZeSURdy84dXmvvoK0Igp3pKexfGXVN/fAnSyGCwP+k
nUjXTAErdBkMl+mpzGFjtSr/KFLzGbneuKoo2dOunr90C9AmOqwSS71mhvFResO1abxsv27ST25N
YF6SwQosIgeHssTbwsObwr+kvMQLuWQCDJ+giT6BvsGt5kAUDl3rs7Ws/AB8F4TFtE9PPlf8vo/8
Dm8IKrj9K64T/w3qinMCo4hoQg/0kKvkOVtyK5iW9GkWeXukkOm4WURuywRm6kxZndn441VqsApM
Yz4ikGEwccsaOYACnVGt5XFejew4Rg2mRzT+o5tYoCmc+mUoBpoZdTkfv0Jdyh5PwvS80Ou8HhOl
I278ltku6Rp1VKs7HTwMGOe4Ak6rEmnuugWE+GQwIkD//rRMsSe7br1OZj1foJ4+MJiJg066zpPk
GoqnCZCMiUwYmXjCHMs5slI3ewuDHk3b1h9rWb5jyDPfFvMqxsp/W4rpiY3R9xVlIsDn6R9krl8h
VeOz7cWgb9bWODS5+p4AirzUxvTR6Ith2rglW3jB+ivjKM3rXxcSb8nO5GhYFTMPzk4LOKvTrImk
eiz2AEzZ865tDgklRSS1QPau1nerFc5jzrn8TBmrfWPldhpmLSt1IlsKHnSlTl0/QHmhsPUFiCgw
FSCnh8Hq7F0Jc/JU2Lq+dhb4k7qMzd2QLxcRFfR6w4CuoumnW4DUJHXaMgo/9iaWr67Nzaecom+v
H/2r3dbwQTqfvpmJdm3geoMUT7hXZt3EV2mml26payJKvQ1BGqf6HGHZSFy9c3SjH7UfIXJH0U1N
MUGQ5GQcNCP/m7FKLm6LVyZr0L1ggvxu15ZdAcZeIkiPlOGsJGD0/BSL4bmHkPHS0a5b9K4IiEII
IC3x0SAmf1Nmn4VNIl/1y69OODWCHPCebaC1JRhu5xVoSK+JGe+cPK6Oi6gH+uwLZMzc3I15XH5O
nNFCi/ruZopV4OaWuEsLrv266Spyp7MIeadtLBXflB/jVmhrsL52b8TnCRpRsKrNmqWG+9HFk6Ey
JIQFf0U0weOmElXupWrVrhut5MZ16t8DKbKwns3QTegW01Tbn/Wkugf8C+9TDUtdts+9Z9TP2fFr
G8H0xCUV8YQ6bYaibfP9lA/Vx9geAA9RVLs+mE7+08vYdkhL75mceLeKfeGe/FB3TFZkSc//VjlP
xFane6w/3ykVGI7lemJuD4bezPQjAVJEwt67qqII8RKbN7Sc97KorgAX/9iOndz0EZzpKl5ZFLzU
DnziowySwUv1CC1DGi2HygTr3ndZ/0AH0zzLCXE+G2DdrCUNsrNgoI7FQdJEBq0+x0Jj0MY32rEZ
Fp779gWCMfJVnErok4HlwcRiFNpTYIrDx8YCLil+PkFNeqWUOj3aVvTiGV16YjaWAvWc7kncsyGg
u6pqqJhde+555hcBpJaXDAktUt2H1zb8C/tmzNr7RlYHO54efSttUc1xeGb1SeSwgn1zERfHujB+
NO/ajNooNjLrHrwdXEd3nJ9K2bwl0t/RpNec1ViydjbrU25WO5Emy21NNSrVpvNDTUBgsFPzrGdp
n43ZP4A5GPe2wSa8m2p9GDXo8KSoflUVS25k2OlNXi3MyhbK4ZLeo6BOjQOrHQRSTl0l/EUbOFUC
pEirFRrvtqJokmol2Z3z12aI7xexljK3sW+edTo02ynAuseKEtBt6N94OSIccLz02FnNszdvxCsz
zcI2KR6Z6ma3/P2lcBWOn5wct5FTPJc65MTAsdm7Ciw3rexsyiZvmm9AqdJE41Le0PSZfxVT+YmQ
hFPCqIqbdshaJhykCjwjzW+cqcKdSwDd9xb6ZKgqAhtJcwG4oozADtGZNua/mgvnubOJ/Lk1s0FQ
Yc2BmtqDBZFserJ92B+dx+lp+0so+XB1p2a3ls3C9M04YBcv0cgN7l0ex4kL+KeOqS1YRsreWjbb
4eDAok2ttmBX6Z8NSnkYaLOnNjo7UGlZn3A7EuXB0XRk6HwijX1b+R0AHxog9qYYmV6QAamHTxw4
XHacA3auIw6ZnP94qlF7+sHzfdHnP6UluCFtKCG4vblV8sQIKunqINbAy6YVqAawpG7Pcs9QCEdp
4Y9nK15AxuveuiOJnq1o0EkEC4H6CFbMdl/E2UeWqxhZVTHt2B4DvHUHXbxlWNjv9Wo5qP6qO/dt
HqxJDJeonqaT25mSEpOYmqqqejGb6sPvNngRtboM3kYqvnjWR8ucXOU8P5OoGI91L9Rxs3ByuGKl
mzmwiGILvgwp0f98wTrd1SF1Rjh/fIJz3nNDOJhpyspTNB9KFnC3YzcddXR/GeOxyJZ3P2vNO+xL
WIF1BFx+uyxBSoPGIqpY5vltszTvaeK7XH5Y9lRlp/g4lm+aqsxg3LL49Fq4odLM06c14g1N84/B
V3IH3CDd0+iiw1G56MlGdXEmSJFtVHthAXL9Iuf8CmWqPZut88tUHS22GL0DIHfkd9PCOM1xRF1n
q+39MlJJFEMc2w7cqVpyLFfl87LkvOKj+QfB38ISkYAdi8efiwP/mfjuzmkl7j0On0GiSd/7ZatO
wybZEbljY1uKAUiCEYdd6wnamalTyXHZ72twViG8Ch0knTpp3VQnaVLvlXrY6/OGrr/cdG9zM61v
DYkBnRpSDr4MLKgewcmjnZ+pPYPXo5KP7C4U1qgnM41nmAlgkrPc9zy3w0iSdHCWn3o995w7T6ue
/dtmzDHwVpV/20bGuZlzfermzIYNaM9k1GeX93BBICdjv0frKGgGwU1mrdEthcyfnFz5hGKMLqvq
35U3uufGcvqHrn4g43ZkFe/vI9ajo0TK2dNXt8EE/eMAcpwE8s06kV/tGaIAjoaMKrocHjgjH3hM
62+VreZ+bsGYzQ2HsGxRN4VlmC8uSRDekbUglgjDO+dsyupRPSUERG3H6u+LQsGm7uPk6Kp876tS
n7vqDqemvGHWWJxTymfawKuYJcInVTuN+n8wfRa/WpeYKiMMH4YsiCdrSlcWpzLvRN+E8Er2fZlE
bwxyj4NocupPcK2bNrudutLEOldwwOURa1h+x4mgPxJRZxRXxOKg0rUJiMN3gWtbAAC2JXDuLMGY
IXt1u36+aTAVj0t+WpfuYSn7BRPbFOB00y9Ex0ttQ1pMfOeWc8cx6yv10M/iCc/ppue84amyd8JV
LgSEqGZPVPJQxa6IQS5v3yEnNlAPA5bL9dhGznCoNb1raWeNJ49jZkkU8kzj06NZavOhVp+jJtAv
pvoB/Gloagg2JNmcvcFycCbWG3SDvMq1Mk4LrliYG+4c5g0ilScNn9s4PS/mLc6+5DbNp4+iN/Rb
q1YEg+pHbxjpsyzSjyjbzIBR8vm1YlEfxPwKEoGJUy+sV+N1RIhZTbd7TnKeL3ZnQ63BgZwM/Xjk
IWedeaywZX+04754Sygq2S8eWCCy4IBiesy35bFMR+t+EnIKah0BsOMi75nu4ipxa30COAW9BCMC
BxFx8g0uatbqO2v7aamyx7paSQgSGV1PNokH2LNHj04YihXN5TRRrUL9Gtu5NrPQmsz4j7t6ywND
4pOAWfM0swW0lqfSGUC/ouirPkM7svM4VHOBNiVryLvZn0x24tah3tKBtUmQ17LOmVnJnT/j6+y1
SO7cAyNjdW7nZZvJB0zzj9jraQtM1/yaznZFHt3vw3huvVtc18apVcNzzbzluHY5swNYhoADquOY
+BEiYlaDSkyATU6OdWxw6uziZV4Cf5byx0AlWivPjTPpD1P7MI9RNUE5rvdM7JMTFThs8bVHhNHw
b0X9S839cZ7bJeh0T/xd+N+SrRlLoc8EbPZi8shr96CZDIs1T7EXcJphZzM9tJ9KrnU42TT6djhp
ZBTVN2VpOE9JkuwzLd6Tsbc/Y+MjiozhmtoOJhg3OgNxja+ZKi78MNO9qyWjaqsDK6nEqaCvYscq
buwNw0CMKcWjAZhw1xAVuZvMzYFJ3ijHz/5cDaD7SBPw1GxmcERcs/Um1tqTfnLSDjFTjZRkMXg7
rJlVBVTJ8rAQ1ZvOH2fCb0gp7k/LTkhoGqQHpMQoOkwv2Ja9ezmdQZA4Nz7rsmVO0cnRWw2Uu3C0
8WW1W11KaMZyzg6lUtER4RwVq/L4T7KC8XsEc5wU9xxAXKRfjqD7rhqWOKSjTgXNOEU7q9dx6DSj
CRAZxWLEWsdU3CuPRlpLsNYLJZGxUYZt1+UhITP/6HGrr8AlEIGSh9pYnmp7q7N15R1NA+MblrgV
b0R3N0n1c3Rq/znPTP+5kSgEM9qEkg8To1jwPYTXkJyzUJfumYZNxtIqap8TIFcGm7tbqoffgeHo
C49LyJfoDI/oI0E91/lhWufyDKqyRdanqQ83BHH/aW8wILgsJrlnY0Pdpm2Jt9T6ZqGak2Z0YTf3
6bvrNSeVd28tZfUjaCcUDrWHSvfHJVOEZIn8oWJ2zrCyz56bYx9r2jscgmxsdVU8ZnP97DL4P7L7
ms/FIu/Y6sTnWOTJyU9wEiREwcgtGUZQ1BaKa2u5+I0wWwyDeSFV3aEFd5KSLMZrBolU5VXsj1gr
MotZBKGTH2OTMqmG5b4DSfcwlyDplFF9VwbWxDWnnRzPHSsODmCDR7JVKAx7MzCVoqM/rGA9cl1E
hdibjlns3Xmi1ZexC+ZB2DudIRvnxZPBgN/O/Rl/Hx/ErzlFGqRn7WRtvr0+dZ4FEkoIIuDTaLcI
ec1jcqAugc39CsIcxdXgk4wqExc1JKelVCLo2olA/yju2YHY4UR/9MXTsg0UvtUAB1x9cgjXuT3L
l6cJbOL9sqCP+Oz83QGaDrvqOaFCPPMXZKP0MNv1RAlMPF1mvGGKlw3tFnKyR6CWYwWGDsfA/CSp
dMIuLghV6MHFFbe2jzLaooxFvXl0Y5rbtu8zH92Vn9fhjF30RSBsXn+/fvWG+jaTMW2NLVjZUc0n
ttQ8XGvAeWbq1PtYQCf5+ZVQczW482zBh1QuINraVQMk4QOuI5Dl3kZ4RxycplwfSlxCTR+Fzpi/
113xq6nrlGdRfFNuDrkq5ehoO8Ufrx6gzsd0ISE0Y8Dvqn6fEHElA+Idp7n9SQ6MVdRAqspJLfjf
VmD1GXZOa/XkqcYR4xieJpPNhzinQiNOFmv/VWYjDEW0CnzCXm6XyNcHJF8SIcxf9gYdARcQVfkx
GsD7Wxme1tmitTqZfvSJ34UUrzxjmjYDtnt6RzqcuQQZISnoEKjKiUPDyImQ+T8V3vlTtWBIc9OK
yuCUaonBvaAO1iE2yu6yluXNhmo7stWl84CLdznkHLIoWcmnAzCHOjQq/wcWl1+1XI99472sWfE7
EkYoKE1meMMgg1USzJR/XoxEX0w7TkIrEW+R8Ea8fljklnH5dAiL7Iijswssjno2HvSszPMCV3hV
WL+CpDQui6BwPqJQBdmNN6KtXqm9h7EqAPumrhwuan7gymUJrJ1bqBTVxZVZGUoNjH2CxmdmzXpE
n+DiieO3UY7Wa7325gbeODk8BOjKJIIdk7UN12Z59Qvb3n/NSFZdd+CJt//r7sZMF3Bqasi/qboH
iMXuw6FW8NKYzktizBZWJs++4Dl6s6bZPYi0N6gVdjD1qfiYGxPP7CGWH4uLL93ERGJGdLhuzloU
q0UEDeMTzjKuwupEZ4gumy2tO5MBqikfgJmxbL7Jafuw6KYLOWo+/fW6tHDTL+iM2OrcV5mOt93i
vZT+L6d/69LkyViSaLcO7XcCZXS9dD4RqMq9V/C5AwD3f2YBx8bHAe0aAO4NHwOhJdUWsTY20yBl
kTlE+54egFNTedbF4IsTi6IoqTfmWNV722Ic2JhETxMXJaUXaIihO3Bu/8k2xaeIhkY0c58a8mYq
5BOKIz0/WKwNbBfKaj5FOnLzVtcxZwPsPs+aKkpQRD5Vj4YH+QK54YPo+rv+qZK70nSHgxHdCI0F
fxy2Q7VFEFQ/S8+9GBOyDGVmjRo2gyuuOlzqEVqQOwx7YWLuJNX6mncglgz1Ss8xaIQEiDidGSdn
s3fPUTOdptUIypkIYWtvTMfhUiYWL7Fb4TnUAxMhehXLFYWsbXERomgzZA7cPqUT42bqOQ62Jjhh
eDSPKp/NwGKSVO4dq/T3HFgF5Tj4N+MY7Q7mQZ3GT7nVokZUJmEGnd9JPI8rS/iSPsfIT2xfiK/4
LDvU5qz7xB4ZHa++2CQNAQsAP97ilgc9zL+oxuBGPTVJv1e4sHn+AEnCUbqn6amk91eeks7xjzEH
ItPtp5NNQcGQxPKEubW5FJsvXGTyMrSg0Bzs9yfPsIMY/ghhu+o0Tluwv205Jtn+rzIxCJ7GK3vm
0sKJ5iF9oQ8EhptxqPT9W6osPtgQk1wjE654YFyGhuwlpRXmKe5ieBomvVQwwb8xmeCIkVHm6ywx
90YkMqIlFGxoQHfslCaJm74tw3URN2NERon9JBoe0bLYri/rhs4qW7bVM6SinTvPeLf8MSTT+9Zs
XxbFmgWv5d3RxiM7hAGFOaKimh6vbbn7+tBsz3ZJepzCcvXQiuQ6Wwk/X1TrXbdZz4FRPrcOdpw4
stkQE6vZj0CleNa1nFXonvSL8QKLmcZbecGsM9PHs3JrVyUZaA6o2LhohRniOyH4J/yYKNVw3/Qg
rtycG53ujO8KfHecMkfrK6DiX6v09p1//Woqvo80gVNwOFvBXBs0ADDnE1X5Nj/a9CO4vLBNA1dx
YePbsJ1BnoX/bVUkadouaOBuZJj/WK+ol+nbJ7/OJDE3MkyOGBgCmHQUrqV368907o7Z+G555fch
ducgXSZ8+AXb39KyJCdk+4e/7U6cg2/zeLYrhmoK87/B9vSS16a6RN5YnbsJyybYg+NgTm+Ow5rB
47zerRHpSlAKNLcQzwKq3koaqFUWOEVGa6MfsXQVgLbg/fjkqaw/rSRA7aBjziSmv9ZtBCw6afR3
WxgvMp3vYYCCx7Wjaxy7p9aUTxofztHTXhQ0fb6iljFF8MblftDFTBAtpGKA4WTjHqXdvi1jFnN5
d3d5P19tFCFStclhsTv5ZHeQKrIm4lHszje8kz1GgOklHqd7draPnNbUXjldhx/SJROYVn8ckwcE
Z2Vw5Fu0ZC3eFXdSO8CwiojpAsY69e85nsvzSh0WXddE4d14BAglfuupZfdUw6/kSRcdU5zzhymK
njuOgDjTdXePItpFKUcWrU6RVdFkUzTzZRrmY1HgEfc2Yc726jjMX9rMoKUpSR55TkTIisgYQPoL
QAVmQ71wacb6PHRYyPXWs9F7aod4Wz7UpaAn2DWOnd1GRyfXxSk2Uy9AsdsybEY4lI44C6XDKtbI
BaX6lhYKlpfJJsZb7kdGItcuVagJOG6GlDahGBMAG5OiG75HWfVD8BbvXLUsgWMO1D12zJ+nsf2k
OO/TyILC7p2raCgyEtmPysTCUi+U0tmKttTZodCZAzuNipysA7gfAbXstTXRLLuYrJK7zBcj7Drb
OrA+Vnuf6tmNKjVCorDffAh5J3P4JUzjpE0rOtuknwqM4ni2nYeM7N++BztwNEuPRHibvXzl0vUy
nPIxMi+T85v2CYNJW3x2OEsGlCj3gV//6eqo+KBuZ9doOhZ0kn/6x9anYSNjB3maZCVJuzq//Ua7
h0xrb9cvNHTRgpeCnaS1c1bBmDZnW5v1gR8ABJGLQCYdKqhUZe0ZgFJU43tQ8GYYhZF037gIArlu
LEHdWJyPMAbEQJq2yXzklzAyqduw+icxYt0xwPBAS2KDJ2NuqqAS8XcSENU2Tvnp+rm/F/xmysBf
pjEwxK0VZIzwp+eic0NiGNzgJSwRd2JCZEa8nFOM0vTcdVl8xoK1kPSRwAKz8SH2dNhQZVr65i/k
e+dBDVR30u7VrxjQx7gxjlOKXDdoRPeiuDc5YDslPGzaco88oLKTqhsn4Cj9UQ50cYhfUUd1Y2zP
oMd8H08SrtNj5NCkhjDE04pdisjoiL0FSLL1hAKTA/M6zx0bkK1Iquto+ZS4tkijv9uWhLrcQaVx
lLsGveP1J8v2fo+364GQOzO5MqJqXUozqN2MYfm6nw+CAVoYZfLT6l5sD7DvMOFRSGcYC8yvcP7g
/jgITbeMichV29hc8uoRc4UKPfBUDJSxMJTqlEuD5SjHqknVg++sQ8BUhmM8vK2xXybmjdOOunJ5
nSmE+qJ71AQmvCK+uqL+8GbCOi6JDp6CNL4xIKFQh1OHZaNZ8NAwJMMmnZc//Kmja2j7xhzKa4nB
A3ytInlKNQTGNLF+KfTgVlwNZ64OcZK/FE1rXpeaxrfW4Hw3QsNrCU0ZLHNQwunCSzpKTBJQTN0A
aqV94pTHIi0Kgg0pzY0EqYt0WM6ywAfUafPgGDQnl/TMpWv5SPQx29vp+MPrnOe178YAmX/fNNk5
uncVTmHTZmyE7hgU/nAWMAcUeK5Lra2DS4v2qR9IDEaFFWbRxPTQaXaFtMkv57x2sTk9GR1NHglX
R5M7FwajRdBGX4XR5CcAxTuzgNgAdHUfexRcx9r8yegXXHnj2XudQRRZrflBQI3cz0+ccDrSemuA
xyQNpVoJkYzEwqO2R/SaP9z6NvZ1x/xG/igmG4bX5AnAJtznFMV9w/xDr3BPdxfwnCuDYArcIG4r
viQsoOF21Tyw05uxIW3/yuQKGVIxjtSGy6mvCw8pCFgUxE56rh6yArgR8xt3L6PlTy2S+WRXONuV
T+fqwDiCs+rethIW3ryWoRUn9wRPd1HUS7iN1nNZjDdxpcydLceWflsZNG0z7YVRM2hmbrHHv84M
GjNSM5WH2Ii/ddZj1Vfra1Mecc0f5MTWerIsM4S1SLErsRLUSYHW600Cmo1/g2/MBr1BF0dJ0AQS
5EdVLEOg9IDRZX6Oy4zDvbP1lIGeC0S5XQ3aYwpfwMMCx9oRXT0Ikb0MrvmuGB+VskdfwSZKv2PC
Pfda4EMMsWhwTOf6wERm60c7UcmVMdXthPFw19KuEvqWeVVu9J74dbQfei8kLJJeXdld8pKM86bi
99rFGDPEIMXY/68GyRbKVIhBTdBqZZITHBof2qa4jzzgjqbJZaMkJcKc6I2wLdNL2cE47prlW3Y3
D/KnXXC7Lk312vQtU97R/0yhsIeJTzkWGF9scOYmQ5bXYuVoUY099wRusHFHtH6rMM8OTXvdQAyp
xbrsMwpjP5++RQ6otcW24g3jcHaF01+marsTZ/bQPPv+FptsxTD2UAtflef1Z7Ht3L1td/314a+/
9Tg4uYt091/5U4NGIkQOGrXLkg5XexMWvj6Yf//V/++flagYu56D5+oXcv8f+cQxEyBIZ86ZizuY
oerUs+BImNfRgtuI+H+XT5cs66fL16+Sv//q67f/6s++PuU/vuJffYqUM4eF1Bn2Wm5Vd2lrEXEC
Q57AGTrEJi28goLLYFkioDkaeSZZgUIl3auc5K8YLOk94OkJqlnu7WSrCGyT/WhcUYUSO3Lg8lly
xGba007JXgkPUXNR1ogguDB2HWixLKYxu+HKO/KIJbu0sCcZ/GS+n6gR7xMYlZWziB2OUiaVyBwO
o9qdHNJrzN/TCjCE+FiCAbiN0UWfn0QHfYJ/f3hmzkEteMyBwnQObtv/L/bOa7txJMuiX4RacAHz
Sm8kkaJ8vmClTMJ7EwC+fjag6lK2uqdqzfs8JBMkRQcbce85+2yF6YId1H76kdGuBg+yOrGmQtEi
zpKGzRCKMBwVrDgcYtDPUF49a5X1xo9C984DVJCtzRR+amIrrXzVC0s7emEDPJMmqGVTFxpwc8XB
qXIjg5qhgfixQ1GkW0QoTSNKy1Me2/SXWrvpndReGm34oLgarEbVeyA5F+CJMWyNuikOeUyMWtuj
qxkr3VxWzjYuCATwJDN72efv4xBdM3bhMqjWj+ihqUuPnAoGJ7lhuLB2mBHhkbTjdai1FwLYnU65
oCIC+KOLBwldm1l6yF+ooIX08K2mQAE/MOw3cMbSnV4598SFGRxqklydNmyANXcnbCAvTiuxzzBw
UEXIiCeFoZMXJsUW3z86QWtsQxKJDoZRikPXOuJg5s59omgtY15mdH3aE9oa2/3K7gdng5/5Jmmh
VpWQaQgdsiSN4fdScOA2JW+Y1wYBeoSp7YdbnwpsaQNoy+Eu0KtecNJsq3XChWYVptAYh9zNcKam
t7As7wLcu7TX9W5VTRBORettUGNkTjsDdm8SM809Jkrk75RTcc1vY86CfDtq6VM0tlsRvea6+h4g
fnIc3Jwo4lTuzGmO1+VFTP+g8eBxopVwc9aF5qc6VLvxiYkiQCsXOrYrg13hVQc4Vmi+e/gq0+/X
qpNh2ZRQevWGbjmVzMFi5p0+kUl4Fr1xjiS6t+ARt2J8dFTCqT3ai+jwxaWNGO/olJ/mN3IF2BB+
kyIpOQeWsmmoGXRBZe3QbQyLZKQW69qaj5rP8fC069u0d+WuDDpouwNUG6EONK10uur5MSZb2Ehu
oiw65GnL53bU9MlO921rqQjvYJcKOw7jYTSuzP5jd8Mg76UKmAtOsQCpIzviDxm+JfDdovDaEdpT
04tsabjez7rQrozI2jaJjYsmee6rDk0j2B1bei+GF3h0saP2riNsWB3V4NAGKbMaWmamYSJ5Tmay
ybNWturGBnezLMPhBV4ISccx9aguUuK1F3lsWABjd7koP1R8yFUQR5cWIcNCLa1lJJOthOl0yQI6
W+2YPNqO7UItZLzO9GFt05GiNe1EpzSOdqriBRuF/F18QZYLuhN6n5tSdZHmVd67yg5PNx1Hcvg8
jA5ovAPIzxrTmZ+WnsRX2Uh0QbseSvvSU8rx6TgWiDo2mFtvk2kWJe2cuFIwoZVD54G+I+7QRN47
CXWOpI1s7F90HfLCfY1wH6DmarO15pAcqk+7XyMo1bs1q93PxnpJe/kY6IDy/JjqlsqIdOkxzsD5
Wt8EvkXfiuy6qCgM8lph+uGmKOETkPHAddsfOfvhZ8VHhY3TRwcMil9SCgdK4dpLCA8uUxoBOwTN
DL0d+dK5YX8wWoCq841bEAkkdeoGRVhdZ1rXgVO2bhwDUVBSEjE0Rgev0VXaCMVtpwkyZ2hozDdt
gUBFqAokZMd77OOemGjAX+A4w3ZtdP17quaEb7tIncsWwutuyHGjNkbcrGA032cpA0WcE2RST7Un
HLeUnaabMe8oETZ0FtspGl7Tw8cR1gd9hI6rmqW3R52EkzGt3vUwBtM1vQYFABOr6ZyGmfAXoT4A
RULz0YQkCceZhnZp0PPsqmsHfdNLUdDBKxCaZUCmq6mDDWhuooXH78ilgn3nFOqpq1G/2y3UAj9U
HtErpqMXnhEZN8ueJAlmF7G5kbVVc9Xs6QOoOF4LJ2tXlOMmNNWvgXo9MwmTRMoQINaEK8pGrfpw
inW2TETnL02pcVUxnmVLo1hVEWMJ6YSn2CyvqJ8nWxQZGeOy9poYgH3lZvnFs8UraTB3vhmML0qe
H11b9h+pgSkaFtQYvID4yyHCiZAOToE62YnqFV27Rx04UzQKuekiKvgDloExoInq6kX4rLfuiyFF
9T7UT2DvwDGrZ78xLWZLUqzMzPjl2YhRo9wHUFs50drrdOaGGYItAy/KSgum0MLQ+4hHEx01+aPw
RNyFn4/Z9WAjEa200b2zJwm4m1fOD7y0TVGfG1VcrDJsAf758b52nI2Tlg/UqGhcJZNbIIV71g8/
RXQ2+zC4zyqNMnooViFNfY4Mzmx2Gf3Uk8o/CoiIV01jtBtG2cVe+IhK4jy/y9HIFZ5aoy+uVaaz
JSxmVPuu0X3a6jHdV/dFUBwiRrbkrV+soQXbqI3rcgAvG4Wah1YAYddQFj4OGA1TFNvRCuxi7zvU
YPXhwwXgC9Fvm8O0/EW05N6pkHwzebc2oWRFuaDJTy1W0z2nwnZrorC4w/PFPBdP04fwd9qoFKQD
03yy/bE9+oHAMdNq5wpi/rmvaCvalgVxOIfOK8vrOTGktdpgG+sBJWDKbdeOpd42yKWRL9fZtU8G
+aKKKKZ2YCE5p7faS62P4SaMCcaxpzbFfJMyJzzETzJoimsyXwu4M0QNOhipF593KeRv68YcCD6J
rgdzlGenCZ6DAY8XdDSDE6p+iRziuMhMRk9VhsU6IYdla1cu9LegWUKHtDnf9THecxCIMY79fWPX
z1i04ytfTOu8oHJjxpp5VcbKg2jhgFEHyNZN8EuzrekSOTzSDuqYo47oIU3U0oJ2cIu/m82DyrEu
YkSuyXioA+HddOgBjEQS4DzEZ+dOWjESIsAXJG20CCRcsGhVpk2JGLA/lJQhsW5SSyowzeScjHdK
mjlrx4Oq95vP8fzpDPw9tU18NzRjGBT4GXVsg7qNefBboFgbeCDQAevsLL3GxDPW+nXXqIcQxPwt
q2vTUps6xKaRNQvqNmsL1ARXcTr/Y4YphaEUYvZkCBMULdFjN4FT8wmcGsahskO+kqZLx0rjhSyM
P61QRhLoy7wiItov6p3VhxH4upCxc5xY903i1ng/Wu1oxOjwc42gWp+srDX1pGCnF97LzFKq3TLa
661xKmBiX3/dOGlW7xK/vfe1kr4WOQJFhwJOHWwLmGZbF+tC1S6t7Xr/sBrN79lnrEbH0Oh3mbZj
sCq/2ZsByGj0GBofGJr9ToK39tJWUbeMjciB561YVDi68Hl8LgYISiNe6BVlfOOC2hF0QZLk+9ZM
jAv91/pkE++BZgEDi5lif6HYfceBixmnte/VoVb2sQusj5LcuY8ja8W6r9e5Zb3BNqsPiIODWx0b
IpKL4AfxyGiK+jElLabPVkARKJyagb1E/und2Fq7d8ixOiIJPTc6Pj2zLvcNfWfGZ7X26Jj0z/9+
dzO+m9dZQSC6GALqFjZZ+3tGHOnwXh6gC9i1urfqYYevLa/eFjLn50b6wFBSkGxelc2xU5GyBt0m
Yh/YSgNgLeXhG2/iPwZ0KOwBuPlsYItEU+6ED0Iipd+4fBdF6p+cddmPw0Pahze9msKJidEyKl76
Alauu1OkeUTD8/e/jc/9T/MtP86a/iEXJg7y38232YCLNetIRh2sJNkjL6V8upG5Ef4IihoLpJ/D
rDLZEHSvzA2E035RKKHyCt+Ra1fOILhKip0ZiWSdOTRb6Z+CeRta9YEIdvIbqpRSN7vVoh5hfFG6
qk++YSe/LcUiACNnNDdDS9SNopNy3XGKtNQhe7JgRGyg/E8tCVy52s2YA6H1fdV+8Yp0n5p047Je
fVSb6CXUu/CB0Q2p6zhgdiZwz0uCEHyBFgkhpoSkOfrKE1Uf6w6rRLxoo5DgIuYcyzx3wfLSN9kN
UNFBJXLkaEc9OFcObO/S1xzyk+oD0vJ2KWHKXxUuyDYms5wQPLyUVdR7wMCzp662uo+OZpdnNj/y
dhjQuCMF1cWl6dAxEIZdErcDE7eglr8t0h7YExNqcOYYSdMSOZ/ddtZz2ecnrRrFB6dWAleld7Sg
PnLB9rxF08I+iDwTdr4mrBtsdjgulHSH6RKSNibDKNhw3a42o4JFRW7qsahfsL0hHK/3HLv4d6Xb
XE1Zu5nZcTmSVfGc2Za7IBTlAS2WeYgCke4aoxq2okGK2UU6kX15Y6wThhmBl2svf78XGv95JhK2
rQnbgFag2tr3I4wGT6iAHkl2LgXTnYp02aC0eW13T0mnn8OJZmb6Fcm9kN6OJM6T3BEClEVCz4zf
kQ3xUxM3UdVfU0Gdl2gnf2ur9MnVQdDpHci6dbF36DVOgXZS1Y+Ns7CbOgX+Qw2SeJm1kbvU773g
BWEbog2qo0szHa/Vhr9MHCl2cMP/4eCb7PXfjO+oKXC9QZewDU3VvoVPKqJUxla3g91o56cwHvST
PoT+0kqU8AZ84DHNdMJr/Ow+h5a4MDu1vWdGc1JkywSzqttzbeKx7Gyd7o/wrxUvsaZipYFMBs9y
0aH+9tMO5eAkhBz7nxruvwXZyrRNouiBg6hYufTE4qq+sYzgoOdiRzk63iS9R3/aLsUq0VOxKcW2
pv+1Gmln/cMq0Kz/3PQQCUzhWvg9qD5+Z1TYnVrgCC6DXacX3WlIfOe6rQz6ZfqzZTfN7Qhq8FD6
4Zttot0ww+JJht6qsv1+Y9kqBbnULV6S+NR02l0yxKiYU924T23fXJRwGR0uIkdRVt2TG754yBTO
nexey15Vd3o54HNTTPXRIK8eRQpHWh3hVxnyU2N4yPdpYwd58pjReDuNYfWk+E24DL04OsARbe9c
m/ijrLhvqQityhROSNvm5wTk/amihXzV+8MPR607ZKbppi4G1OHCeqyBNZ8aAGQnzpfPROSoK0vX
2E2bsLmgHzJgI9Y3etkKpoYp9hCpXLe4ioAKmSSPybE41bRqVs2gX8/aEs7Z+zphyt+p8JjFUI6X
QmgXpy3yY1tWF8OY2DUIoi4pk8HCHVEco5fc0ms9KnmB56TJiKBuBW6K0QEM6x4btaRVINWQU55z
K7Q23ipWo05IWnMtFQSp2BT9wkSBbhfOlS5qBdES8pceadmG+se7DRVxjZs6XmABy4DtJN6ZiI4T
FYdkG3VArQoHJXGd+cQoMX1fq1pKBpdjI77TlHgT6nF2VsN2h+QU+V7IvNwbKXYLzY8XYyCjI5ru
emEpFM1F4HhrrdT0rdnEnAoeGVwx/gNrRJ4Xxuf6VWiEeQK4Qco1di+qbdTbMUCEgjOSsV+LwbEA
30z1hHkD/N1fRFyd0W1ea0i2TjKlOGriMCWeDMMH065zlbTu2rKFse6h665DQKe01jO0gDZqiyFU
7/GZ57dJ0IdLafHKwLMYq4/OI0qxhWEz70Nhal2l7UCDp/CUh78/oUJL/c9Ti63bpqU5pmZa7vfM
3UBTKAx1tgJ3nYL1ZCI8JTYpBSi69cUwmu8dk+hLVkTeatDqZE1eAJjHQPvRZbYPPYHCnQKY+Tp3
3f5cK3qwb10uaynRV8Q5h7sKZMGmg5m7MwzrqcmA9BdDei1yATR2UJDulV29MIKkuXEBObvCyZng
ncEIB+ep3XfLgBRvhabb6zBD9evRnAchGm2drmkWUOx4nU85pbezhKuQEcOIRfzQCdmuINeIawHr
i3x7TaMznP+kbU6l2smvW4hZqPvZH0Oh2Td60pBJaoX1JpBVRFIM1u10aJ5SqdtnGYdrA7fZ5NPb
pMEhVdr6DdrdPiSQCaHlWddfKV90OyWnW57Dl2YQcWMzwuVKIuUOeAj6EwvUNifktez4FF+3BH0p
b9wZln9usgjJDVMwWnPDHu4FuSqTD17YR8OirJcAp92lVGzIB5HuIzba63gooVOYt9mI5oqBt3EI
hIsdsCG4BPs8mD3fNdYmNuzFCD3sFGcMzREmXaHDXGpKMTHs0kOVoIyRWJOOVuarG2Tsk6htUkIg
rkbvIu4jnDdUvqDFdR5azCjOx53rxOVNiB5kBFuxNn3MeKgkIz9K39wYYYAb6eTPePpRJ2bjkxD1
/5iff8b8TPOuf8L8rH7GefMd8jO98E/IjwuuxwLHY+uaSVo0R/xfkB9NNf9QTQvmGQRum/8g+fwr
7d39Q1VVMCMmlTxVqDYDlD8hP6b4A6EVMB5exuSQmcH/BfKj2ca/x5qbjmubho0BiW8oOCcZ38Y6
hIMjVQFneWUs9IlyO98gwjcYdRkjpylb3+qTVFKZCLfdLPj8uj8/2KhkJXXoRD/Zq0OFhJaAm0OX
mmTqji5c1aSaznFyMBbCbAmwQvbtMDOcOKdVPLVzAgXBFpXQ+UZKB/BLaHTunrLU3K30K4bxuxk2
Ot8Xunc0+hJeup/65AZibF2ml6yjnzoG6WOCpSkYjAsZ9uouI8ii0EbkaiFSA+q7XneCVtivsojO
OG79h9of71NVtldSpntF6msX4BA91bjYRDCBqFkhffVN51ZC/TC9AE3hCNYk5kpeukMDGihvGZeY
u0bT0pU/kHuX40WiEVy+GZykaK3Z58JgAuHEl7okQlZtnhJR2itdMIIwkmgNK8Ff2ik2MyWE72gJ
76rMagxkofvL6sGspZOWkvprE9Lqz4rmGiLIyknltdkIhRgA8VSmwwnV1K3GJFEA0CPKNIX6bK8y
3QNmpF4sNAEbBwOrCyvQMHWAF74kvQ9My/SGTVA/MR5BGIkaqc/QlaTkBMRyMiL57gCHqMBbIrCx
gWk0wZNfcjQGS+YdFXO2hRmRXNxkP4pJb0AXO13GFrg9QxuPQVi9FI5zjzv+Tiurs1PbD5jVHmsH
kKQvo52bWnCePNY75zK7vNUJtlOQTsRmtxz74ii5SqwCv3wvG2Q3uZG94/3sc8RMyeitMY1SapBv
UiIZNjyaBpM4PAYQna1RrJLIKTAphNAmi42hhj0GVKIobGtfqRTGai2gAZoJb52b5S9dZ8Y1qOO4
DVr6lv6tS8p90mgfImFrJcV92iFTarIBPXkgftFiX6JXPEaNT8vGnorzsuAawI/GjLQiVoZ1abfs
eFXwI5Ql7So7HzaV3hgbO8f/kthLKd3XQiS4JWR1yrJnqRqo/ehVLDX2hwWwjDvtiapmiR4udWkl
WBu1866M3t1M+1Oh5rtcdeg8EkaGjgIC+Jicw2SfSQVGPIDGFKW0bZ30DvyHMZJ/aIaos6gb0yQb
3klYviEHC19CE1HDVVVYOtgpWtoBnZbeVv2A31aNHyvNezIykrdb9I8tJF0mh4LWKiwCpdDfzUY9
K9hJGo3mV6xhBnainTB0CKhOkLNDIBQoQIhJ670Fz72KpzydjtjcoEruHJVCFTi7vTv2J8OhnpvL
vFwBw8dDSCZRacHTqc0z2dfIaBLvRhDalGI/Kt1MQirZVQY4XXVggqKH15XT3MtYxihJ0rWZsSdb
ejMC82QI2vjUHJaphS4kyaFUNUW0q+5k57CRbYQBOF/kwDCGq/iqjS00+sK/bXrjCLTyCH+eBLuT
mlF6dyC2g94dfvEBL2lonpWgbBZxFb7induDpKQnWt15VvTKckidw9o5CsazPuL77ouwizeGF12F
pc/UfdW1W9mRE0NzGG6f8NlQOkhcw8QZppsoU4WAuDLAHsFAfKo1WAJ++StqFGaGN9jU75uKlDGf
nm+jcUx3kXFug+uE0ijqu/rWMsJHaeIIqlHjlE27l4okeyOXZx32oU1phqsEu1f0ozPAgGA0+FUT
rUCTOMZYqfRHK1Hv3IidWRfIoZj8fKjiBl4m7mnnVCfhh6f1Gr5XeaE+EfAlm3stN9qFOaDIwnoH
IglFpDNySSFI5a4LurfayC9q0f3oC74koP8bU0cK3OA545evHNs8B25GIg6FcrtNfyp99aBJY9Xp
5kOOm4DkYmeJC6fU8PV1iXrxuAgg/P0FOuNeypLgiuhX72dHOPUbRS8aPDxcTRqaPksE0wDFVnbS
NhB+4wWZyms9v2FsjhlCTLbZ7EHl7XXHjtaqh74mNjAcpiQne+22HJfumxVxrmgZNDvibRzMfo0v
ijcJ6VLRBF2TaMl4bcycRTOSs0KHzE+yyQX65IXqh+1NiAmTQtBotkBf7CtP7zZuL4/2AJ6mS8cz
IRHoA6u1OYm6dNKIqDwuOz35SUqWqvoXdRoeps0Vkbt9nJ7N1MNyaiPIawuxrloXkz8i3kZDLZzd
Jl3ygZYEKQYKNbfrfzpGr66cPj93RByF09HVj+UGlNVkrws+yIpad5L4L28iSEduxdgetbHyw6qp
Qce1S4UeyYsvuxUBt+2S8cqNk3lvHZkpjNALhy7ga6P7j30PoNahkNdFKInATu1CypmL2lafM6/B
SGYEeAmdYd+XBiArGHpgoq96JT4PAcMJ6S2ZvuLTV7xVYMmtKsaLxuQMDy5pOF6JLLfnfWPzWs1A
EUQN1rLI2hVSozhiP9FkCJbT3k4LUNvWDroSn0hTv9dffElBBx7Da2pUt1gd8FZGtM+fM+K/7KH/
cPtmraCQR/33gOPnLusRKeAGfomQ1myJCTrUo4FfEIhAjvm39Ikj5dSwb9ydVjsI4fr81sj1izkG
R4hcwUJLF4YO+9itrDMWVsT6/JGT3bt4QWjv/DSlTqp9GD0WIzuiilAapcKxJuNlZYuC8x0uM+Y7
5ZZsiHiRjsyvM8F+QzIYOnHo4u04kg6alM9CpiWyFx6nQYFvH8LVFUOKpcxVrm7sIYZZbf0s2VnF
lH1iHjqLL4zC88Ht02OFbJ0t/hJqZChHo/VOBs/WsqmoRlJ5dWlZLAtBTFng7mVsXDcJIqq6TH40
oMi3ecFEsSb6IpbOUlUhnEgsYyQpZPoxFPqqbTEFFGF2b1FlWCF0+WmY0X02TOShqvwwBopcTvlg
xKq7jgoJ0yVJrugo6QsPw32vGg95x+EaFM6jDZe2cB7CDsGqYXtPMXistQiqF90h4cTKi5WfRxcr
9T6yrCKVxGX4ZEegXAaK17gWQpO4RzXkfEOUhZH2r0ZRYOD11ZvCeAUBvjBlcq+5KBLslxSSLboP
H+UAVXXOiKlZ3zumybwtVZ8UReX81bEneOi5u5qXqLnzBKbMYvBjL1RwLBQ15QEFGzE7rURoipKB
fved5hRvlL4MV/0hhfNeB1hK6lpexbWjL1yTfmRAYkOeP+BpQh4WqOcag9QiQjXlGKh19caiSS9N
7Bg9zG7HP9GVpfuzb9WQ8VHsvyRGjD7D/1nG401gRBdaMzc4bq7BJLpLLNNHo4YUQTBQNdI2qUGX
0fjtH4cMTxp51nejY/wg0+2YC7QuWpLctURMky2KT7X38iUgQ1CPZ5n7TyLvAQHFAVU9g/MuLQNO
fyslM++pUqgLxaKm79Kpz8L+WUSjx8mrOHsMrPkpOE0HiAhACrkIBf4pF9SV+nTr6gTEI1jQ4D9R
SPZT+C+qM7xFuGdVHytKRRlig96B6GJxZESumKlDhSEH0zBsSundU8NqlqSjFgsPD7zqTs3GQBg4
RG5zAylKVHOCG4LkMnVxF27j8wETJwYXwE+6W/eWg+BVyQhtEgNkEtiXT7E2SeTKNwD+l0hBhZgk
wc/ekc920L3TWv/QR2tS376GLq65QmVdBR4yH1qIdKkpArjdtjObaIcsFdpGuh2EvGL+frR04S0H
v/qB6BfcN2JQEkOpqRd1BBYvtJ/1KD2SofQraLjEDhqhN7qzEpqzQ8Xko2+ObzUSGJfoMd+CRgkJ
P5XXmhqfXK3DjB5Yr02CaSCziR+Kpwtev+Q6nreTXVRWk7cy3TsWGqxBLbn8t3eI4l4BIQeTgXnL
CRcAG6pEDBOxajL+R+KLa6F/44RzMQKiyb1biR6DDM9l1qCgyBHbgiWLV+RN3iLrwTRIkW4X4KEW
0UNvZveD73P5X3qAUJek+/lMNmj4BJPeRokATuiMlFshFqXoqY2ivMgBx4yBfZKEhuk4oFZDWaPB
65kE1RbhZumm09urMpd3OipeHCP5rh31laO6b6Y/XGojEbuqLc+D1B7VwqFZFV0p6G04dDnAHArz
GBwXCaSvcZTpUir6vgs5pprYQjmi3cYKWel9y3hgDK+CjDNU6T7qGqCVHKr/2ghx1Ki2eaoMej6N
9hjbwZo0axAcU7yTTHeRnRI8dh9JE3pQMo1qTfAwVsQFMKRiqoTXLZrWDWiXdmnkKMEHzlGuS7PD
e/Gk1uzblHBiP0BCeK+o8KkyivGLelLPWemVIdGweKn9YJjBowP/I5f2TcF69Yt2Ep5/tPQ/tZJ0
Rv3J1LuPMPDe/VE+wy94bQPr0TcZb7vOgfn3GZjYrzIubj3HQQYZgpSmILpE5rNAfI18RbxBSthr
Wn9VhSca0M0aDsnWyemIQFjTjHZXQhDnKE6g3MkhX4cW/SM/L+5J5z00EQW5OGNS66o41uhi/0yh
RnFw9gozvuAlqE7w9sTSJ2MWOyQUsjC+6KNRr90h+Igcc9P694Lrnm6t31pJcA4iEXuHAWIxm6/n
GzBWlBnmxQgazsKytHA9301TvJwF+zoNbXImMoJPfW+YpLnYibupEuH6pyAskfFk8NbconifX5f0
PsX1qvRXFGz/9d759PEZWJe1sCr/8/Pmx3poD0Rh9AiTsK4e5ndwpqJH12nIs1AQ4zrRq5/e9Nh8
IznSIFXWYHitKF+kpbQQUhDfsxymKBhlignyocbzq1T/RyeRXrp1QB9utkA3cX3XDWQCWbFzovgJ
UOWzGCPDGB9TvGhwex9ovjbolVEE13/9WsJzSSYTKI2J1UgPzbQG5iUo6XzYvOimfUrnRYdLxU4L
EJ6VhFKZTJN5cbrJFT9bxcq2pM7NxVsS4zH/rKRWzHH92+L8anuAkcNRCxDkc5FOwtrKrHA3f15f
1zRs62lY94T15jCvuc+1FBLQmotJfT8Z7ee1Ejdc8+tGo+oyPTav//kV89L82OfuMN+fb4wpWhPM
wa7E0djI9jJv+BDyV4x5lB3ha2+Yn6l6tDg0nUihm1bF/CX1rmL9NH4OknNKFxhE+dr09dqpE3q+
05uYmd2N2HaMTep6gr2OEkjW7H0j2GTkxa8aqDGcYPnD6SaNLHs7+iPYjJLNiq4+22G7bS0Yhln+
Hx/823eYF1GDZAtNDybFLF/xc+uFAcJRMpT0VT/tHOQd4M6tgD1YQK/6S5Igy5lXVU+5LwaT8NdR
4+i2R+LhtEK/r0GjDG7wLTkK7C0jyJCTRU7wQ2lTdf21hjlEDrrtwF6c9qr5K+XYLxCidejn+S4d
buHEGlWiBAWsrzrlQJe6svn80+m4ml85v+P/+hgJKyM9h4AQ6un4oKNPLQGZ/vyVwVnZO2ATtBz/
dZBNfwA1jT8wGRYX/kAngZ23b4WEbzTZ5Mt1ZlOW8uYYrv/1c62c4K6AkAM3M7DST589f+T8bcfo
GgsseAsjt7CSzUfa/IvnMufX3jU9ltvmejojCX20155dyk1gJ2fbV9gR5z1vvvk6Wn/bRT8X5+dH
yqCQXSd9LSv78yVNILbKY1Nnm8+tmpV+vdX9av91hM8/b37J/Nh815/2QrUD3N3ErCY73MzPmfPO
Pv/F1+u/74Lz/XmrzUufr5nvfy5+e36+++2xz922KC3rz1NPnjKKEokJVRhQVaLvNORqS5Wo1s/1
o7uiXfg6bNwBAxmxo46omQ1NW1zCEKIneMrG5pYkGMqVNEYThoGY7xoZ32aOsZNVexSkVRyoNd5i
5clrCBTQwRpqRFgjd4YCua1U2p0yAF+Yb3IU9YdKq4CSzvftxNExZasEmNu53TAaw9zsZF1AFbTk
mfnv//tiRmj8RjpElCTFiBTkfjCj4CinGy+UXAXm+55uIeucF1sdCmNYTVKmHs4Efk3/OD/h+1wo
LAfULkmgQII4fOYbd9o1v+5+PdYbPat4fvpzcX7KmXf7r7//m+e/3jns7XxnVnrUX4m+GjdfL//t
7T4X7enr/Pbo50f/9sDXF/x6l//22Nenz8/2FunKXgV/w6gxrP/9j9annePb249V5oNQah4+3+5r
5Xz7u9++6tfbQBbukZkzl5r/ev74iJ1LS9SXIMN7DDSUutVvi3M+mp4OLnHX4jNkcG6/aH2FdXu6
mYMH56X5iflu3cebFvLK9jNpcE4eLP9KIxzm+EEfVjAzNN8HVThdRmbvFl+Gk//X/TgtrCWFKgah
83l/Th6cbz7jB+ekNbdCspQb2u3cmRGp5HrfTGcvlQscEh0mNdV8boNbx1jMhgQ8neAcWUaH/rOn
U85DCADt/s6MnTXzZTpCBKcG6npu6PjT9UglrygPM2s3G9sSHIesrwlR8WV0m+8iZv6R0jtYa3N8
4XTQzkuMJLbkrFdUKkMCpaFsg4dpmZlXmYrpHRnlKps4QM5EMyj+Wvr2WFWpMOUiSRxaSQer0eAe
zzcSAdTh87FI7bcgrpfqaC7m5zrTNbcBGVbz9sSQ/mfyncaKOXw9hlCafUCAXhiGCPJvVTP6FQKX
fg9CEDHa1H6b71uV/ujlubee22tzt43WNytk3sxf3behqOIls2sqxtO4rpxu5qV5S397DDdlTWGw
fIvmy/tnB+5zed7QXUZNrXHc5bw550381ZGz5kvR5/3pgmWNDL0ytJJzMy6c7Yrz4jCbDrua4Mk4
LD/wuhf4tPErmgp489+26PxglOXUZhmrtorKGiAAuN5anOXnIEhz2rZeB++CySAIPwCpsGrT5EFM
iKeka3J5LPKo2Q/Wi6cS8zkHFX7d/LfHqMDslLAmO1Qz6sOAsODzpiGJj6qkQWbAX48NpU9Yok91
GaqCuaqm7MQxfDV8t9hTgxRrWXfPQhthcczbyZ830byIE+3Bw6gLSXFKlfzaEvOG+do6QaUxSbXh
I8yb4OvGnk5OX3c/D8rGytfxEH/Mm2HeQP9tU7XT9pG5Xux8yl3zRiksd2MWqbWdj7TPTTQfeU7U
iSVAR1oik+MGmdESqNWwi70sUZeEoFeHaXS+FwrKvxn+EsbFm0cnYS2n9eRrrPbEsfD2z/c/F13f
7pZqwPx5XoXqtB4/1/e0NN/VTKAhoE0X89ESRroDm8J5+oqOdAcSwZbzwTPfaLkV7q2c+lnh0Jq2
UqdfGmx9mCc4YgNF08mXw5AdqHq86zO5pn9JoXl+dpzOFF6GW8kai8dvIaNfd+el3IT+IhSFxgMD
iHlPC6bVoEzvMesF/l9a8U/SCuwBqJn/d2kF8+r833KTPl/wp6TCUf8ArOKqqq7aYko5Qhb+lZtE
KgVSC9cSzqSNQMzwL0mF9gdFDHq3VFwt/hPGX5IKw/kDn5iKIsvQLc3WHOf/IqkweaN/E4/arqs5
uhA2IU0a5Kxv6n1PEv6Nv0fs2QFXtmMOJ8/tiWIQOBBTX7waLS4l59XptEvhEtyRuOS1YHZ4/h/2
zmPJcabbrq+i0Fi4AST8QBOCnixvuyaIagfvEj6fXgvoL1T/bV1dSXMNCgESdEXCZJ6z99qN75V7
m34PVbko3ElrONFWoNjAdt9M1T7zhvu8ws9hjFPInMFVxxJatu3Lh5o0MYSlFFONkYwbFdJ1M3GQ
RkCVTyq9rTr6sHNON9nWv2UZzBu39Djqn8vqkM8qPhbGopxoSaVue7H7l1/v/n/1hYj/4CsRyFls
vhVhUmP5S2MCzVSGxuhbJ6W5gKcFEPko124hkc+HStMOTingJrY12k5lggrEnaGyDw3R6paIAEr2
/KddjfirpyGoyET1a50mXepvBNkPe0zDGAt95x1rRn36zz+7wc/31w/qEZvjIdazHYQ4jrWqhX98
PiZAb/77fzX+WxjT9Xd6SPFhFL4XDaXg2gRwMDmgvTofw5Iy7srxrWQmhr20ob/KBO5kSe+tSrXx
YEh4blNE5XUcIWm4FbyLcT6SEwPcPSW707W3ArYrtR6wkqg1TEHtpPIiENXUJFs7v5g5+J8ClYYh
1ENiNC0NMfmrgNizIfHm0uQJQsFqusxDRFlPwXEHABVP3rsYohe37qibQqLXFaFbwJqNLAWZ4N1H
cWXjLOr7PYOLF3WF6KzAXYpToYXQmD2FqxZOvQXC3ASDjAd5GfJ8l7FqNrEDAJv6SONZQcHzgjG+
8zRD7lpkoRvDIV3J6X6KOAZvwBzWS8P5FOVRu4tRTueW89aME49rG+BmOMgd7bXGV05/U/vR9RkC
QrezMTz1R8SUyzzPp8sXoq3DIXRtQFVsxpi2KMqpE9yD55LufiAnwsY6XkSrIvyqvfWAIPAHvOF0
I8bh4KZws2DIf2bz8zTAQcom69OLTwaNlA3cj/vE9oBB1RZO9h51SNFessLbR3n6TSnI9WGOe0pS
9m4tjMtJ0d40ljL3eoxWw1bi4Jblp8pmQiRAZ9D5bbb9IN9rW/JbjkkdNP00kYsj6CF4W+r3l8IH
mE4ED4iaFJgJZCXzDltlExjAIUPjioqop9785IGSWbihOzAHtGQM+g3DdC7c7nsoOzS2WMZoMe9j
wug0hx5xgWtoGxJhQpCteqC/ggAFmEUxvMgBgn/elK/1bH3Irv3u5kSKW/276yFQHrryZ5smDyLG
32okyZ3MUBYn/fCGQuqbsgMNPMmmwysTKE3tIpB7thVeakVtadKtd6LVAVqJm0ZXElGmOCRzWKKH
ADJYG8j+azKGdACEmDo8GrgWOUpxswdVv8m64W5GABGL7hpX8tAhiPSm8dRm8ocrHvDdnXu/eGnx
YuwiffrUDHvX9P0ZQ9RuEdRXHnX4Ss2biSs+aJcG97yL/AtbmBb3J7soKRZWcWDp1puXuc9LucvS
1DWtmYFAlCmoIkbIxBAG9EiohqR6TJ32EzTstzgfDqRW7G2OJHI5+4/OA87CyKBy6byhT24Ng3Qf
QGYbHfwNZjBOrM6zqphzufl3DJ+/QVJ9SGzRpWV+am1cUybkhO62kJ0n/z4Z7PeU39NIobqEySVr
SGKRzQtWqmU8f+/a9g8gSDXxC5/WPMLUh30Bv/7RS4kq9TWmIREVAkDKuSV3nUWaHaJkepUhfVFV
DAeCX36VHHkbDxYe2qH8hRiYPbpDeMcOAyZbR+0lVEUY9BRukpaqSOtWjy5odiMja0t1ecpZAz10
nZt3ZGvhHSMIuxgeZte7T6bsIXXmW9/UjrXrb2n955RAsVoDiOd0DUZ8bG/nJDM3ToQggZb4qQ37
UypjtErhd2EXV4DxT4jowKTP00udO2KrQjTv4ajf/3nfrFPb0Kn2FK8phaafeeZul+N7bqulbxxf
ZJGcQhLozVTfGTPQFyv6NjTVvFHD9CsvUGbRf+FLMglYNe7D2nhYNqS++56NGC4n/7vowscIxVw7
SnOThKhvPO/Dm9D8e8SvndzWX6yfw7s6zTqyqcaA/gK2rcrVtEt8BPgN9raRtv1GhzRXCXwariPJ
tIjtZt878XM4wkFMk/4kBKfMuKP72hoRLP/xjqnLqeyMN9PeWanMt5nr3jpu9Rb5ckEevNNiJ/xY
WRiDP3W3xNKAh0ElNFPQ/ezKHtIXIsWti1pwU/fo4rCaPLdyqJlrxsE4q/Q0+h5GYi5vAbIAQHnm
q5mA986NZZwsxj1emLu8lq9hPN07Lnz+qHRfDUh0adb+jJNFedabP03yiqqO6VjJCliyBWs9yHXT
7DePtYXa2fe4Bnr0jmPzQ0w0JeucJEMZbWNfESli4ZSbQCghdadlkSkNJNrwezL7Byfxgykqvjsw
J86TTJFxYwj2YYghzZiWEsRQ78Vs30UIeHbMYeDA9c+TVo2bSJ85v3DtmQ3+58z4UeAr2ZgIYlww
xxvXtL9lE5VuYE+ftRa+ybi/McPeXyLkyv0Em9K0nIQW4E3hMiURwtY2g5wRuc0g6PzZuqkFwpLZ
e0rtaat57nuBp3rTU4bYfqR18jkXAIId2/y0GYikXbyXmuiAt9HDo5hU7jLp3mKbRRbYsyvWnXOv
yAoCGx85AZJu4EvZkXaMvLeW7pqObZcK2bjxarMDvapj7MVMc+NAeLjg1fypPP25meA58T8A9WCH
19pWEgMHH1WvaOD4xNY71a8EC88mJxxuM9M2w1F1YL4G3ACZWrEYaTz7mXC7CMjmySW1ESaae69b
Iz+2Nf5UCeDLRswHKqovzMvLg0X6OSeXJuhd93kkujyLvLPoENfqGwt7uVPZRFIT2+hx3gpV95k7
ZNfY7BI3eztPb8awf1OetVjWCjAKAnaq9bRo790u674tX10XIodffo/Rtt+jpv+pNA7iItbfiZyh
OQoEBx/oW2QUTygBYnZ0XM6V8e5KUe9dK9mQW/RzKAeKtYy2oZEgO/SxpObaPc2wDwj0KlA49Mew
fHHKGT0VgXKbpqlePSAT2AxvY6c59bPzqInxLq1hqibZM8PPs9ZPzwgI7EW+zKlJ+SfD37Q8a6Mi
+2X977g8BiSVbIocQ9HytqYDrCvzn7zU+dWmE/v85L7WbvIw8B86VruD9XH0wlsHp4PmSz446SEx
IYohoSId1I395Pv5fT98VwOkrCjr2wP1EYTk5s6pRzewgTJ2xeyeuskhWh6xL60GKkDUvWexa8r6
ZezmbzQP+zMN0iNEB+bM+SyQk80VOEpQj53ESlSpBp4l0Xuaw8jHB89VOxb2TgUarC66C9kC92RM
ip1WwTBsSqKmamECiYmTHbLkrd0P9TWzkMsQWbRPBTMYTN7AB1LjMhbTBufTeCCO7UVooOsnLcm3
seU9k4vjoBNr+Rl7XPSZ/gQRtyyTchfa6QEMMoe/MZ4Yl/RHv/R/JZEMdyXxdAGuCRQa45hcZ0F3
P2vx2HMcwtUHao9cVX8sy4kLYZQQJkY3MvOhhdeltdBl+zaoEbnk7WlCZUHARUvCgjRJZqWZPgna
WHqNADIf9VPjapfcsjtyYTTUo5G1Rc9c3LhFQ/67myGZyQFyxEv8tdAOiDb7jdYUA6c0B8BEGOdH
lEtU7cw5KbZVi5yuw9N5JlGNwq6HpP7r5rpmzA4gXCj268ZRy8AnlGVDZ/J/PsG8z6WaGBlRKvx6
iXUNzfKwdwftvumpm1Wj7iOO0Lm2m4c4Ug78fhdR7pBQSYuXwolG4hBjZXaYdSGWD7S+0HqznsR9
ib153yzV3Gnt+6yrmR4yvwjrIPK8b9PSaCpjMwxKG4OVC0SYLBjjVEgNQ6OLWg2ruHXC+0+ptAaD
y+XjacH29ukcPlt2zdeyvPzyMuva+hbYeulCrndCWqCWbBFFT24QUnEtawoc0W2Cnk7n92rGa9JG
7gnH047cOLmpCdM4+VLXL6HfRxscx+oWfD0zJtOuD+R0HL3EUhd2GfBXmhHfEQxr7LUZ6S+o43K3
MBIDaOrpbRxG+W4ahSRNzfc5KtUTSngtmEDFPJKSjlw77UGc2wWjOYisxITMkEQW5RleXfvBFuTj
iYJ0m8hqRABSBz5hYZg79CSbopq1myr0Gsbt8BPbLF34SBSohuqD8QgMd5r81ySWr12hTYwSyx3e
t/1sFA3WV1PdawWDBxAFKEhnf68Ztb3PDN6/tafoOg72N+oLP5RU2amASMnlIaSZvc8xbJ+SArai
pdXWI0Sjsz/3IFls5CxOy/mhrLlUdAUZZKAm8g/FBclLTay29SAvzXKetbzB3DWRfCgsS16EIYlw
GeWTZQhAfYrJlF7M7R6ao3FxKHXEKCLujAmumijtE3N869QOYfpAlrmziThkGGqU34fuCtnAP1cW
F7AWQMWlNBiJoVwjcnFOgHFpPqNLV+NEEQ85bI3ogVRBlwJAOu2rZIieR1X+NhvO3yOuCVom3ckf
QxMexPityUiZdEdX3bCLQPEVHc5H8NZwKgbGmK53Ie/CvQz09u30kSwZiic5OvwIMUlb+/Od5Qz3
kM4IM+6j73bVzae6ggw5ufElC8kvm5y22S7ki9uOBNpbzRyhG0Y4w3vhnGfVzM9gdol4LAfOlrl4
tMn/eo60tjxpQ18ElUDT07TO/YR3BmF5rQYU3AvVOfXEtV4Wg24hWkKaHBOHvbNVJ14S17nPajRF
ST/dtLNW3/t+eDumRn70zK69RNP4QtQEHRS4mkq59962LPv0UcLzvibE1sQRUASmJo/zTABNKm24
t7X1npAdwY+YDfvRNr1TPEXEoTqR2JUEoQGqeg8ZjWy5iJmn1k79Uz5UO6uQ9W3d2PDuisg6OTkk
adu8J9hEP2ooLJgi5aA1WzI0xmejpfCgLAfrIFo/IfCLRrmoDoR0nBPU9Pu4CH920OEfDVTKaTm4
hzm2EKMbNl+Yob4NcsqOSXfQAKie+jK7mINOug57LvGSe1JyXzDfnLFnmCfQQe3ejcu3UBnZowu6
yAhlexlhNDd6QVKiyw4xKFyOCKsuEVWZRQYPH4yOwHhrT9RLPGd6wEnq7wknJJLAyuyjrpjHG3ZN
5lorME5psXYJrUs3ePOulzXK4r7/BdczvusnRGaF+Tr4jGQmJcFTzPJBsufGZN6djQiSUa+IjY7B
6Q74C4olgZexhKAOkXxA2R8QF0c7rcvOsiijB8yft6EJ6yIB4ckEhHQthTS71C61Ny/JVEW6s9Sr
Ar2898GeHpI0P1MtpfTSuRMFBSRYc3exxqy/LA03+WAnBWpzhfAuhMh6cOZ2yQMx60M8lVgetPmO
8XS6x2zjnUJymbPev9MR7nOtzrVd5ALSyJQ4r4RvvRD+Iel859Z20MpYspyBPoVAr5zyBWDCO3Zw
/Ua+NVJLngmj2eKr7O9DROBiYsBIRgGWLRPPS5Rbu9IydnS8FqcOQztZSQbZY7YtTFACC4N/207e
T8Kp54Ma++YyoctxbXgnNUHr1Er3deRRWnOsl9kvuuOA76WmARtMeeofa7CagezKq8xe6FmDNAjJ
rOzG8DwjoOzqS0GmzFnl7UWQ8/1AzXLjQVVe6PsjChtU2z68ORbrWpJc64ZLstYQD7SRy+okr2tG
GljuJRk8PY4zxMIUlsMu1KklaZJcwSDXUM/PUMqCAo/oOY+b36VmzLtW1wS8pkXrpxNwBYMAEqfR
VyYwnGU1qSeTikKTg8I/eeWoh3ciBwSjPKRdDuMS6ovpfpwydbZ8JvBdkRa73HbnMxl129hFaccM
g1yG5a51QcDt69RT6kBHRfsTZ7c6QzAY/lnNqibB1LLAXW39PC+LdU1gB2Me2I3/3O7mPNnqhHuB
IV8kTXJpBC5rJfNwRvgWrV5nikzmOyXsdzb0SbREBkE7JmOsPjcOjRaROqCqK4Jk1vvCdejytdnh
2r+L2uyD0zwd7Mx3/+W56wusi68n/HUTEi3dRixlIpARc9CvpzQu41kyhtXfL2jgSKT/uny4P6sG
gnmqbyQ9fD37Xx603ulpDkAI1PEwI5fB1//2A62P9j2jZgocyz+Pi5vQ2XRicoOvN/jrBdYNf933
ddOYOHKTDmnVMlrkREiEhzXl6HIXc6fmEJVFhih42mVzY9GHFuPSh07lYxIRlIPcpGNSx8INIdlS
PEX7st72ljsnEtaICsmrHSRHJm9OUQxbZ+i5is7aU156zw7QxkAsewDH1Q+fks/OruZK37GLV2fa
GmyIJBP8UE74EkX+5HeKWPupOSzhUPMlb6EXTjQWKAHU1Tm19I+pVCc5jD/jogKkDbU1Cm96UZ/L
AhMRAwsukLMtOGWgf2AvwvzEON0eXqwMD5bM6qckcX/HVX3n2802Mv37yog+nSoji3LIbqnE/oZ9
3Q7JfTP1sI97cu5rOo9Mu9/pZePhsD1ceeZ3p9UQe2h6t9Gl9tnjs1jCL8DP1UetmX5kRWFS+5iI
JNF6K8A/yrt38w25gb9DhwGwbzyVo/WSZuNz3BCK2guP9EQ6CGWI2yHPxx/Q6rAwMDNyRP0mrV/e
RCXX9oa7Qh+OojgNC45FlyO+yLj7ZZFmGpvTxY2zS6FFB2FEH2L5n6Ep1K0ZCMO7uDZUgdaOebdx
2zH+S3uctz1i3igqnyCSX8bJJ9Ki2GSETJe2dSfs/pWIAjOmmJ43rxA5H+2qzTaVZR26RPvZepYO
5TEhFX568gz1klXDdDQsHHfSr66dbI+1RoeYsVuWhdmZtKXoWPjzY71Exg/hb7eCxJM1xFHG2CIg
3cLtdMybJjLzbYJPg2/CtDZuCMAaJ81mNJgN+PnLZHoE141q710kg62AGG5/61OH8BtcOYtFNbBS
hv+Adx+75mXO5vE3Biuk6H6GoWHWxj2Z1yejD28bNH/+4N90ZcNp0lyG57e6lz5bhq9vXLLRgMCm
801jE+zTDTeNZxNyNKP+RXzbWpQ3tR+j31yzAdREFVmvpN7XIn2bQuwZUQho1qvTC73yYuePxLJR
RHj0BLwqz6m/V2bBRwbZMXAiOZip6QYzocH7sXHsPXsPfALREPuGz24b0kxaWl5BX9OEKMwq3li1
jUAcX1LmecbeqhjIR8tExkE6sm2Kn1Ibp0CJgTBydBrQCmMNY3aRteQDpXyB9VhSf5qZCzJTP3uD
H8yPvpaQTaS8n26f31mu1QViChHNNdiaq/AB4xLulzKLAkqKzx7gup1rhy9J5R5KCL9Myk7MJZxN
MfDbWbqPqdSy72nyh9sa9zJHurqAtv5VJXvScJ6q3P8NbqTZDVV99iGD4ANEJRL64qPVTQe7xUTu
PdRgi4pqICBFKtdpNim23a1L/V68VTn2sKogUx0TIh2J1uk3+gTti1NKdsxqUibpP8GX9Ig1bC5A
TSETRdk7GJRTDwWEQhEhwnwFdanZQMQ+ci5ye7Eca7VTMGk5w2y5Xf5CuMPE13K0zLW5yzqur5Dz
n9nhOdM4aE992Q1IvLytrCjZNTlVBqm4OFZlwkBowu6lY6tNUieoyAOixFBtYfuRUK7IXZFk9Ba0
CriauUhA9QgtP54YEjb1WRO7POLKnY8lheJvLeWeS1tl8V55JgkAk5y2FZ482rekvXjZO2ENamcW
EtC/bJ7CnKxBaeV3WasoN2nvxeTSoBo5rha1Vuh8iAqGXbN8kUaKrxvO7y2zFbpa+DSt+aO1/R+S
egi/hvHhHSJJCgKJFriQpl8dfUiZZY8J7GF3LL0gdKKXpSFNtwsibhcTDunkB7mknTgL19jN8HiO
DeqNMGRIb2Rq2rh2kQbzmJ5ML062kI1Jw+yWf79zk62HZbqRJongvnvIm5AZs8V8cDId3hAjT2vr
90SMjrsBSw5kyvYA+i3aNfqppZEm84JdUFj0/Kzfg8dsmMgXe9DupqVgj2c8DcoeAmwVbUVPpN8i
A4p97YeI02uWVz/kUk8XAzHVNaXCyw0p8KAZCTUhtITUGeeIT7A+hWL+0XAEScrOmmG8Dgmlm24G
bDT9nqBeY3Qgg6CSt6NBe1ej9I2HTOmUTnXnd0bJYF/XtA6oyAQdLtHYViXRWjCvCyYzU3X2qnmh
GmR7ixosYj0bdx5d4zT7YeYi39m5oiKY1m7gE2qucP9knENrzX5xM+OCi6vGtSPutGIARW1Yn13b
JxuObxl0LZ8pJ/Wu1DCshCR9pVnRE/LV+huyPrcc7Xz7DlFNDBHSZv0prGcaa3h2fFlwoprZIUJd
Im3XHr3FTV/UnRF0GOUqDBGHyfSzLSblXPslUUBSN6Cz09vaxEUU4k4xNa9ZfpfD+NoS2Sc2MgpM
sxY3fd9MG4zBu6wnQqlsdnWPuczsb3wdUz7KWBnA0vI5JUTHteH//1U5/2dVjo9u4z9R5WR4i6vi
38NOLGLav2An1r9ZpsGeJ0xyoUzbR/ryjzLH0E2QJg7oJVfoCHQWVcw/yhzTXba4yHI8pDektsFB
+Qd2Ypr/5hg2kkcHpOjy3P8nZY5gavTvpRzcAThFINBZgCzmovT5L/W/SDnkkEH1cwyi6BL3kleU
wseZobFLMA712tdRQi2YSIOrsVNue+0p8wwTzxnlxzgrNkRCjVDWdU4TREXj3skIJ6RZQ4iadYKm
pJ11C1GcZZ1LGUmTMd0pHsvkwiCg1u0sMEkzC0bZfZ8anc5YS+uqwP9iemprzQbRpD5HuIP9SpmF
f6a7MGzTmEGNqBz3XDv2a02tMZAtClypaw4Kf8jq69rXQrOCSUC/xja2tV0o4OsmQUWTeenypGas
XMIyonZPXOWrTzsAnFH0zyJqa0FmA1PrzObasN5kKEtsO9Kg4OvB64Z1kSzPWNfWV1nX5pJhnG+D
A8cGCrnkd9wuoWJegcJIz4vLuiCdD7OxCqG7karuzEKcfXhW5z9rXbUt8M4FtAkHyrEkX4Q9aS1K
5Rd6YfSofV976JvE3VfhlfwW4tlavACeid//a5HiYQ7wENCTzEIM6CHd9u3gL9UGW9SXxEmuNIbV
rr0tHBvKRCvSQwklhilQcS9G74dTMxoZaF/sHD1/zxWTwzipPzyPWB5/dh/CMZVbPXbIHk+9koty
ySw2Ii/Z0771XkwNfMj3Q6NlgeFP6ojt92p6NvESsne31tSIm6gTxs00zhaBDB1dYz9y9H0qwbsD
9z1pHvZj0UawPXsjvmrzb7M0ypvBZ1bDp7kZ25IIGOsiU7O/hnO/SzvxnQzmAV67Q38YEd0NLMMh
MGQXbk274rIgbXIGBiSfST48zVSrp8yfr84EOU3a8LkizY5vcDWxd3Yq349QdI+jZR4JqC9uyaqU
RP7I4WCOEWMFIxvQoMhxPliNdpgsdDgA7omSKMYrrA4LtHGH/mVqL8AG7KueJ87B9dTrus2vR749
ooiKUAxcb3iAkzreSUjtYPCv38zebN4Yy6fu2vh10BY7aIKodtmmloWTFHezsF2iqNWLE6VoRzCC
buasVFci6ebr6CR8H3aOk1j74aou2quZK/VoqPRgz/2N0xOcGLTLVDRl+L1vnfbf3TfKbzD6b5Mu
UkRfxcVFE75+nDW5FyVaViY5HUxmXSEzX1bXO78WS540/OV8wwmwC1YooGHxzilR7+stsWj8M/JA
KQ26eE9pySw2ol0jH5QdvUwJ40T2DXFB6PAns2jiYGlM5z6PjK2pA9pPCITfZ9Fwu2YF97aqGTxJ
aysa8mY2DjU0uLz3Gdqa81JIhjNUfKwmpRHaxrHymQGsRsY/Dqt1tXZROwPzPOphnavgR+4Rdgi2
aTyLZUE4oWXzy3k+HeKSut15zSWVA35CWGrH9S5fMp0ykPnupIksjFMCLtCFOZJQ5aQ7zaxFr6Ji
J5uswwPatCT4LDpbQKg/smkYdvEio0+XxbxkoK5r632TR85xlsO+NMhYbENqfKTGH4sO22A9+Iqe
ZdswZfQ/Tenn+3aRba8fSRXRp5FIY/fnm+yp0VceblNU85JaGhNO3DTH2XfhztjKYMyEosYvGbRO
7NgMkGFN65hoA3Mx+7mrnl1fZMFrlC9oRgi1IYF0FM7gmepYXM3iSPj5Xod/npTNAThhvC80ZwZQ
372YS6ZGg7l2LyqACCFfejIsrXltbAOYIyO+Ir2kv43b2OlMfztSmMffZNKLaskVicprOzTx3mYe
Xi6orARhaF/a5HkhX1jaas5q1lhXV/vZl6WRATgpewnx1ZWmx3AvsAquO8CX2a6tqsdO7wlEW6To
q0fTsRMuV6tzM+yXixdwS1BKKcJWlzzZJIVxoEmif0jB60nqYF4SdeZ8FoP4IVxX39l9CKpYtQ9r
ZbQZWxMyJ9b9b3b7K1oE+bTwZmwAi7TcDUBjGefSB/E3GbEZxJ7zO/FSSdQPj8zJp91OCGj/PBrS
FFPkJb4zTPudW6T1kVjxBP5Qt5fzqQExQd9rpEbE6XBHICGh8cp6E/njiJLi9Nf/vt4c/nghYYLP
LZHX69cAQzkQOjLJ9da6WJ2D9uRcczF/H5dQV5U65tnCt7CzqQT8CW8VRUK4QBMHuc7ekS07aEZu
tZoVpUtBhTdsgCrGSwymup1cE2umZmC+I4zWK+V1XEKgaTIjeXCo4PWQeLahgUx0jUPGcuyi0Tmn
hpzOBI4y004oYzMK0If4Se84QfQFoHw/HWmQTm6PvXbYfkVjK+xaGNQWn4xrY+rxAwJg61M80LBe
LCUoTxECJeExd7gW1LKm/c+sxFlqcl+L9b5W9Q96JLv9enpbF+YCj/u6yXS1PheJRq0icuU2riKu
rX19XI/+SDc4G6yr68LzbZ+mvrvoLrorxENm8Trxd84UjpSRWXQGqgjREgm7ZHYXilN6DG2lLH38
T2K4w46hkMXpH+v7rufb9bP8dVOF+KlKpyBmmTqo6wcGdJpTmNW444ZmZlLs5W+tTf1/LXWvi1Yj
FKst+EYqPbKuhts0B9GBBGP8BQ1Iiy/C0raqrKcjRCKN3CnIzsueGZMkWwHFphu/HKZ//NtEJoC3
hzX7x705hg2tdHuTDrSnxQjIo8nQaka7xMMd2rqCE3NjZhdQWtlhddKuFuJCzSgPv9zE65avzUZx
bPveJMGPwvvX3esa6Or65A4f5J0t1eLUPo6Eea63vOVLSRfz2tfNP2umk51MQpj7xokMQtt5apVF
mF7X77G2nWq4pE11wANNmA//cSnK6WyluX5NCTy62r1/GmqgCpFbzLtElr+SYjDOhmYa56bGHGT4
Pjo/SshrXPG6li6usDJZCsfr6nrn12P+o/vcdhqDSovQwC+v9bUoSlceASJsv+766/nrBmdxMK1r
/dRogaZRPFkPvbouiD1dVxvplDg+J1IGREVBg3jiLclY+4Z2z3EySaz5uoR+3VzXBmWhbV43r7fX
y+zXzQLiVjEoQnUmmWxKQ5926yVHLBcfRL2oXtfb43Ic2ciLh6Id4a4u5px14elTC7Cs673j0IzB
aNb9dV1MwOi2M1fkgHA9VD1GTU4Efm2uyJyiz/PcD+cQMWt7BFcWHmYE3H1ztGa+DaeOlirrskoW
F8Nk0rNwef216V8elfTpqO8mxLh/HlXuEKvVJ+Vy9tmtBqd2ORrWtXWBk7z9Z0udOTj71nuZtSAB
WVfVIhsxYqcqiL9gdV79ml+vIqh1B7U7DfklWszh1eonNlYty58X/9d7vl4yXIyj6yuu902t8E69
G6x3//WoGCrD/GfLn9X13f98kPWh6+2kcXnUevvPO369lJ6CLxe+05UX1yUW/q/X//oUfz721+av
V/+/uK8qLqnb6HLYMxE6qXAGl5MFS9C4cLbNrq1NddRHimQlEhCFUZFEiebWSnXoBGPJSU+Vr2kC
c67y69esNgcGs8reA1ayDkbo3rfZVL8zFf7NEP2zc+Nmp3BNgTvXyn0leLhREUhboJUJkjZ+IXNL
3/ZpFp4dX6EdBOhVhPDt2pZ6cp743b6rumezSrjSePi9FVeUjTMMz2oEG9U3+hvQYWTvBFIjVr1E
JRX2OJEbgCR+QN2MWGAcN/PYt/tc48LnEC4yztmuYXwaTF0qORY6uBItUdGDrPNDXXa/EEwni+yc
oC99+Ca6iYql8+6lHeicOsUYiKnNknI/T8aHqZH3NeyHig62aCiPKUdDa9A7dK9UdczaDEsa31ve
WhcA/T2nvuRb7HXlbRz/HOfvxCKTcEmK8JBqwz4q47eOdg5K1fhkNUxIy2oiOdI8mF19Z9RRx0/V
aEA4+58OeQS17tsHEVKRgIO0jyQzN1IX30A8/rS1rXSWAkYxc23lqRvU3o/ZFO7NbG9L5IltXZBe
nTu7ODe/07578ClNvA7Fdxriu54h193cw2KRjHUbucQs6vcNlkCkAqags+fKgDI0Mw6rRwLmfCjf
04lP8ttTlSEh1XMCk1NzagNm2YdJUjEEtUjvAF86AgH/4Hvdp67aeDvJ6BUBfHrJaDwFFE66bc30
cUc810GzMhLAC3s3UbfeJ3VcBpitPlP29HPKlZrU4EFhvUieSax7Cd2luyA06HYMQAtGq6XtGIep
C8+jDoEppld+HCPjyRuldTDJR4mLxnpMLO/Jq/NbiEPM3iNSTiAnYlhGf99MIwGE2s6nnIHyPCTG
2PEP2gglMCr6a5mk4U9taK/8gaDLsiJAN75kH3CCI5yypVjLaTLBZAwpdZtWOHdsCxWG0u/8ROqn
LOrkWXfTqz7M850PqhzPTY5+BmZXy/5qGKC1LITkQ9NsIR20O2uk+eAhFNlPgiZhjyJTpBZphhYg
xK77vnqCPd2dTmP9plkep1XaPrlJ6HVK6qGNKIcxUWffeKpaDCQxTEHsqhCWBnLWB/eRELx01vda
ThhUaWfvjWl/t1v70YIH+l631VvNKSqYh0zfeE2vB+OiZRFqHG50/SbBExO4E40WS1SSR9FFzmkt
0Ne9rYiKcehijpnx4FR9ez+XvzFnk1rV0sUQJN9NMee+Z/fa6H72KOsK19tkUcDSfipq6WUS7vM4
Pvo1rob/wd55bDeOrdH5XTzHXTgADoKX7QEJZpFUVqkmWAol5IyD9PT+wL52X/fAfgFPsMiq7pJI
gsAf9v62nbiwO0O726Ugiunz23hd9O03WkvpB5b3JJ263dcnlbTWzrIIsEMQBthKjVigtGyRDwd8
3eRxZqpFmediY13UntBUWxRICIPVH4pcWLajOfgBF6cy79HDZWRSK7Ymeesdc4wUSIGSSx2IbmOH
6W8QEdwDsEi1ETN1LA4YQWqK0I65j1EVDauu4I0owgRcIQAKme2jQX+qHC04Zl0K6oO4ma62TqkO
+VYbESgnYki3Dtr7oSPDKOAaBds0RwfS0eNaI110114KwGuwwG38BcBc3edB4aTy4FchcNO/Y9s4
ycmESjPEH/OQLRRWfb2YkgHeimBbeP05MJpXs5FsWsh02U49b7Tx2vfZTxWjsHS9xtkj1S+kxulb
fTCm4DX1LCrIX333gnGPzvVZRChe2EYBdWX/Xc4RMQK4rElON1Fp2+6WgEqfYDCFhPiuNTEht2X2
2JM8hi4SJtwQdkSaV3G59SZUuAmczkjM1SYeP1Q4/B5d6E/z8NKF2ZH5Ff6eFplA3L8g2QSDaKC9
a6PTpI3XwrA/MT2R34iZykHY2KOTrtnjlc7g+qP+M0SV7pPl/uOKYp9Gvc5Qzulh8HD6xRURi201
X7BB0j24EWEbIREAo9exP7Rw4kPehdtaFX5lktPuUR/5qAM+q2HjZiU2KtWT3ajwJ9eQ1JAL7V1u
VdmOrOtzZpKHYZKlAvrQqtd6Ib6nAu1dEv+yLDCzEhLoqmz7TwW+aK17Fd8LgkLjSLQLUds3fvcO
CtKgSp09c6iqxPtoK+sStvGyKcQCNE0ulOG13bE/8XI7xaEVvVvyPOcB6Gv4XdEAqscK1LtlpseS
bnjbDPKkbNu+iCI6N3pZ4KAEEIsk58K82d0mS9BgGLKAVIyHV/FUPbDS3HMXhobVWdvEic2Nkcxv
SEiAIiWdzQbOKPyIonEFyrZaxcBV7HjxGDJjN6PxwyLBHTkffvg2e8VGOFIzGn+M8j4khmRtlRM8
amviUvhqp8ap/aii5MWatY/Oi+EoBAoe8tynB9rVC9YyBHIkYZu9OFuRKHayuuaFuHdnMIKFl9Tb
Xhs3s9eV67ALBTZBLsYR20PVmy+kMZfQFLkvM0B4tDTzxQm4QKZxpT9UYaF2TZGYjHm0R6tEEJ5j
Fel7VH2qyxEqlJgrx4RA98iD8d+19ykJjIaDqn1U812s5/djqTOs5iPLHQyKIfb+wELPJhznpBVh
dCjLSoJKyQi+JiSdkBQqv24dOs5LlTYnVUT3Tly3JyDbn4uUQlTEpFsxESdki4AZZxYYEXlsK7LQ
AqEXSCGDLxGNz2rmfdTY06E+x9jAfWzRYQAk8Woq2N54FNI8yjC5zGTNGprZbXSkYJuKqCsfA5qP
Kf8zA7y8lXUz4CqC5Oa1OGmk+xEkfcwQlRLQ9NqrPjU56zlMB6azS1y0z7IM/9BzMMUnStR7a7Ti
0avCfiWseGIkXJEZchwwGw+FkyHviimfdCCfqWFuKzU80uVyo+Zb1wiMZJZ0GXuSgD2CY0a6Mj3T
7D3hx0vvhlhsBnQCOfx2rubeOVrakDl/JAAS65Te+8JN5/NkVg8i1sVJYyfPav/UJh38ygYMnu4Q
MYU/s3rw+oZZsys2c4iGZA4r1vB1eWIkjvYqpbp16Pm0XxqrUlbZI9F++DvWZepumTYV92HsOVei
asau9H5zOSIFnGJ+y/7T22RqFJe+SU+Nrh9xcbQEHIcjd9qCFWwWs4EZNs6EPrU0JoxT03jvmHq+
0bHQ+szA47WKK7bgTCb3lg32Qqi9QSJLWBCDO7XpDzrHmEUwWwRdFV9lYn3HGrVW5iDyRnfM1DjT
x+tAZmc6ECqJD8coK3tjZ+pQDXpEsKUgCoNLAxdET38YupEgtBq2oisPeD98Nxu8DWWSxrY7Zdca
cO+T7SW1oobeC2FK2TOg9Bx04prexjtCcnxSu5rDIJpkZ9pNxia7YkM+4pkwrXVnxPa2ZHPDveNT
2TlZIBlX5djAgiHb4C5BlkGhFf3E7TkpxDbn/koZGexlXj2a9pPjCfEcNMIfwqHdeq4DND/1ZV2/
tz2Dc9UZr5ZBce855gMm+zdU7D4DvAdBYCB9X9FtRjGH/th6AbrC+bE0tB4jGrJfnXd8itCVA3HE
71apfTaeepUiinfICrTGR0SnMJ4QRfrOeHRUhBolN+47Fp3rTod+WbiT37sD4hDoimst0AJkWfOr
6yx9QWBs0IsiAEH4g16she3JZk5Uc+c7lU4Jw14MwRcQ9QgQB3ebocuep7wZ106cf5uFI/wcrxP9
GEHRIgaMWdbGsa7/kDTSATkORr9L1TGGIVQ2+OUbh+1gisANuii6w8SBv5IBJqTLQeKtyEox83Nm
85OzUgIua5GPDeZVRw1B1ZVuUDUmWL0JNMGs+Ftx7V+bCrROlNrvTZcoLnguCkJcXKJRH/bYPSMH
frAInRvrmRkDpqB1MKPDBnNjTuPHVIB5RxT81ud4h3RHRxVX24QbY01LoinnzB42DNJORCFGfFMR
n7UMgHKX6IdGW16lsQplcg2qndNjDGvz/lie+jj+lOjfsemhpJbGK8ienwYXNAY9ubXD/o81zZc8
XT5AkAB8ZrRtFom0eTNtB698IfuIuJ3ce0tnsauc/o/KxxcjCg9IuHaU9R9BGuFY9yiWC89+1Akc
jbTxOU0CqJ1aR9yn2hWlnPxiwdbrWMBxS61KEJR+b47nkvzgMgBcOTofxoxetxpCbzNX6PxjHOmv
iJYJVghLcad0o2JFWY+nzrqwGgp9e06LVTTnL3oa8D4tHF0zN/0pm670LkyCpIYLcNNxFfYY1+id
ep0xMl7oUgzMCOT58ZZVE/7BorG2U9R9sbf9iRSegnZm8BgiXZeIorlKfNcsz7ZVbu5EH9Z8MSIS
yzyu2oF0fe7PWAO1nptoCFqbzToBAawWPNlvPK1+tUO93/qJFrqPfHsGWaV0KQj1JpeFXhZ/63M0
r5xcviNeaSfYrUXaOr4XfzqNZOjHOdk6aChH1tWruMflX8wxeXsME9um/AEykK6jaEInPH2KojPW
dZ8cgmD5BfS+2IuoUaCdAMBrv1S40NpwzVIjvJmd+dRg60AR/0DI2NVL+JTyJGSUmiOq9OZd3XF/
opGvlYlLIY5eQgf7dgX+2AxT90jy6wIkiOiQo/DeM0pgQTmRmXShVADEzG6gERRU4PgNoaHiyTHW
I8onM/Mm7JFU72oseEMCbpGWDtO4lKQph+xuoglYsD6VahVjabpLmTDEcglHcYYPAhzJrNfWOWIw
dmQ4zLMheQVXEBniPcwRIHUtth1YPfigrXXci/ZCsLKTaSxKRvtsmI48LQnSSN2CFXIKFMz6iekT
7n+IlVgv9PrSY8uwlHqJJxmcm2Eh93AfJk2J3FiyNlSvCBRfKE3ckafK2YpO1zd9mv54DftprdaP
gQMgrTUjuGJORq1pDgjQJizBeSeYJE6On5HYvFXycSy1FzX8eBFTb1u8DLJWoCDc34sqybG5y5l9
Ts3n7IOMbpE9EYokrgBOyM9vsiRes/w6RJVzkZVer+cyFHfF1PMfUanWiUXlgGh0LKt4LZC9IcR1
1rnb3kcaS8E6tbg8JPdeBAVc6Z8iDJod7pka6x9XPn7nyHTLTc3OXFCONp5+XnpUfJ3BSgSi5gvJ
Sxr18U2ByVzZRCInmmEgk5WU33YNmx3re6fHG23IfEXswob05xdMZT9dXv4smhKZx9e+KMWKTiVY
EFB1/BqhmfSNGMZSnFGda78wYWMjxhh4duIvK8vvZT7LA8ImBJ7UndhSppVRm2e91V4wN7MltsFF
9IG+Eq95oNYjrQAXYzDboou+tJ6Ikxr6Ed09Kt7qmZvm2azmByfk9Mw35vI5Af/w1kNv8hrBIKz7
2sAuH3K2EEu/0pzY2IRkTPS692gO4r1MFhcJ8hfTPlSJnSAxdp4iBtAr1zqnEolBFrAcDKN75nE4
dIcUYAHrU2QWdTs821PyHPfz4zjGD2E8HeKuunRtvm2ai0yN95KXEBAR7tRfFaSTcNDuW/wbrand
jYvWupid7dKYzqqEQDJT0IbiaqbhhxGYLzhwBGpRtVMEMSSR02BZgGCVL6EC2otLMkUl9XNPOtqq
iRc5WsDLJZQeF3D/YPBpmYG1waBNeuqTO8/PtTVC5H5nqYCmLuWExIib9Pm2yzljGqso165s/G72
NrHe/J4d5zd6RkYI4qyL/Ee13m9Tqc+i+BzaAPE0C45cD15YIz3UWr3O7eLH4JfN5uonRPiayfIZ
IOsMvsrD2FE4nx7n865N1XtBgb2aYy5JST2lK7MrP7KkOTSN81TErIisjEHBeLCmghTI6knK5NS0
+psj2qfBybcRkju/dIMHd8TWi47jJ3XTBy98HSx1NVqNiJ4EPHz2VelslZrF4qqpLZIRZw14x9o2
fZ3jLMbhZYj6TYvvqzl+T7v2Tx5ezJYEyKqqkCR37rnEmlOq6BqQ21NrJhYa+SMFqauhtQyrDJMg
VqNcs0NjikSlje4cQecx6N5Mq8V89qsZQ+2Qd9ODFtAKOjggs/hxjnf/X9BXsAec/p+CPqac/1dB
X/MnLIv/E7R1+1/+DdoSwv6XZZNCZtqujabP+g85n2H9S9pSkuQpbC5/8j+yy+x/GaCSJAJAnHvS
9Pgd/i3ns2BweSREOGQaW2QgIs/7H//ta/yv4Z/y3xSp9h/P/zNtXHj2gtL6Czd1+P7v/0Xqkkw1
ZIGG1A16UN34R0Zy2qo5HZQX3xcBgZ5wHW80RxsoBwPZicxgoB2leo3MOjgyqO6Y36cv7hh/h3rU
rjECF2tvUTf8fXBLOMABQVajLYWfjSZYILRBt0PDurWrS+ZbjqQ3RR7N6qtbbpOjdiYo3GBHyaFc
zFVznhh+h2ONHrM+2EKUhL0jaU5gIuzscYbkE0bIjdJ+oP3O070y+1NgWl9JpgX3tcpYgZjea+Fi
H58lDiCWLFiimnCY7lVdxw+pmx8CSkYxuuBsWxIeVdocuKR8xuSyErSpnUILuU2tDcX2LwDnbZfU
LIbq26MbRdA2xtdqYMZUlzazlKLayUxe0l5P2agkBQtqhqtj8AXmyD6OGfbGsipT8Ec260yXxB/S
FW3yR9S2EAyUquVAvozJovhjwGx7qumq/AYf4Drk1WjJUS6qAXM53KiIt6e3R6IonseUeWiwfAZF
aGt7DIurHvfjKZ3bDp8kmdFFD/J+gGt7ew0eA6w9tSURMLAY/iJX6vw03HVVRoJNF28YCzwPZnKX
RHp2miZD+VNJuIbRpM7RVZH0qcCvdK6LaRsLNQoKyOyUaaFB8DMDXcxtet/iDrJbf0AVrxa1UNzZ
hzBwW0blRcNNdUGPS2UTwTE4zSmYIW2TecB8MnS3Rh46O93pxcH0/vOt/8cn8fenU8aptSHH9se0
ip1OJb9nkYuYyh2rDY5Fdbwd0CQ1G7eUf3Q8NBmE/fYY2gjg1MIttZcvw+3R34dRi9qjkYHFtia5
Nfnxx9vh9oL+8ZRdT31EnGnhSwB0ES0qivVf9NrbQ2js90NGvx0L491aBB4M5djrLo/+fnrj1s5O
A+UCCentk+aeUf51Ctye/n0y3B7N08i+QzJyun0jb19GZy7oaG/82tsf3s4O1Am/zJwB5G29envr
/j78/WdmhI2NVGAYONA0ly9ydtNHmIv8QSyH299k84AfpxrwRC7Sghtm9nYYF7HA7Xue3+QGbUoT
Lx2wF0aPVbExFxvh3xzav55n6daeugeLHBeURssqOWKVT0ucfYSpro5dX6L00lyk8oCNjkAEiTNe
Drent4NBTgpJZJW2on1KEG0wsN9VfZHuEbOZPkpJBLCGi2jnpkHGd8BDNE7Frhg7EnyCN7dkzlQa
uu/ESjtCuHue3Bm9/k3fd/ulrE0Xx9lRX75stz8guZA3ZTmY//vR7akHYmUHUmFHumRxnJb/ATeO
saOhP3OD8CGKiUMKAf9k56zSoPuGG80sZ143B13TJkyyQ7ydrfFXnDfeMSb992jNL7yzKbAFC6VB
YHLoI0/h16+5akeSpVMXnhrHeoY/QED98kbe6BBRTvk52kbuj8vS//YXfZzk9S9H9+rDhHlKXMSQ
PE9TBzNR6K2fzg+tVy+Zchbet769JPP42TVopU1tIECnv4MtQhIkd7o13qzv2BPZgQkhKVJ55xtB
85S5eryHwPKqWzV5rAOGusL7yEmG8uchf/C2ymuyY5zrd0MeZ9ui5r+o445xPYB/NUAqbKfsXLlO
sXPH8X0cZl+M6Xtold7BHBNW37k7M1GdqemWU2Ecr2bDXlQo/T0gEmxTCrCOo1KX2CB9pkwWrn5B
KEDcxy2J0eCourAiYWey4Ryje0qj4g6aeM4loo/vLPiBKM1yGebnxe/H0GEmkElD+2vFh6kzzqLG
wBe1gkae/EQ9d7zVkECCnBT3N+mOe3xypzkZ1LFyF+rWGLUnL51eSdhiLZiQpudGxXcKSIoYIvWl
oYg6zpVwNqabEQLStsiVerJEtGhDZvpLTHu/q5LpqiUuUQgTcQCQQpYAuWlY03xfTdxwJ6eV+aFI
3W5FHFaYzYzIcjLYZJBCW2FvB2qmQ6RSnrTGMxGw1egSxrbetYqVrNkG3UbGyvDD4VqG6GalVXdr
EvXWyGgCVv1zQm5xzILDpPHOEnI+JQ5rvFKmuTVNBYkhT/9MYtZ3pF8+KwYwGXiWZ6LyjA3EAEQK
pgPyjiRHfSKByGb47AmDSW0Cz72u+EenNrvvZknEkVOMJ6NINfA0Ef9z+B1NmX1xMy3z66BimBTk
L2PVjZvUScQWucTvMqlC6nLtWJg34GIX3k9ZdSI0XN/O7Hk0rdEuClEZjRNbUZX3ZJXLdHxCk97C
EVUTIfNoRV0lzm4FaoUsSezk1EmfGbKcG00B/K7KsNEOxtp1zTcM4ZEC90Na0lwYhzLqfV2Pv9OQ
wNMBZQNYRjLPe2MtpppEE+7n+27kC9QX0TuDucrXZ9iDPQiVA6ymiU7K2xiprZ35Zb4dawIkZwht
g6eC8L5vUZj3Th48kFB6TjPeU1svf7PvfEfhtgpG7zyU+dFy+N6mhMKRrBBeBiDWeyNzGIrzVcWT
0WF+jZgABuquzYV8mZ1A204lExBJb2GDQEon2h2pHVUziq1tacrP9GRrJEntD4CzmXxEr6XtfWVG
wu1ER1bt6lK7zMQF5mWyIyeL76TIZwyqOlaraFyjulb33qIP6D1pUxkMXyHy4VWaBcl+zhDWdIfI
Fm9Dqxt+pVnvdO3HAV8KssWXLoZSAInpByaYfCia52aK7iDjjBsn7NJDQ56zT11qHIuy59dNgn1r
YmUOZJpvKnffaMZ4v0Cl+EXv4zhU6xZZwjlZjIVTeGhz+08ymb/mKjTWdq3fmXrgbiy9b9ahWflx
ZF2wKndbNnUeTABFgFaua+c8GIBGZfFJN+ufqmSP3/R6tC0z4i8ToRUrk8kMY8V6Qxf6CXrhmmhe
vR31+gw4ItmUfWSvx1TcdWq8EOLG+qJIHwyHdb6eEdndd8+W8s02ImMzbk6Rna8aJ2eeSGYYKXK9
WKUCqRcdsFw3Lr5nLv3hCjoO/IeKMVo/tm9EySi/usYlGY6MZ8i/WjwzdpvtzFRpZ3ehr8nfoJaC
UxPUBdZ86Ek63/quZvyep+n94FDK6BZqGkHlXbSfTPmzrcOCcS7IIVfFryiMqcRnhrgZgmNQsW+R
i/xbxehLZwuRSTSovar0kzaCIPQsD3+aVn8XrBkPvBHw7ZJrJTuyW7XmfnZz9pvryEkkA3d8KHPF
7Qjj0QoFG95x4tKgzITe8WYgNSt3ZXDHPk0w+bg8qQv30nBdqfsGvQXLiVjzjcLgjZ2Ardok7jKX
KPdOnNDm6P0mRWkYLJR0pvmMeeRSn9ye3x6FKX9zezos3MlJoyRb2pfbgdq0+uvR7Sm3xGKLseR1
tBgv93lBNnFeEE9AgpefLEXU7TAstdE/npZqlIdwRG5PvWdyN0EBNj2ZZqMjdKowIA1tfHIUC5uq
ZgN4k06Dv8vokph5s9NuSGTB9lBkL2apT1vNa6cN5nCKG3agW5VFXzfxd7wowG8q8dshGQlSWrmU
QTA8Az+vc+TjlkwWrC7Lh8X6UJhBd8yWg2ChtYuj+K6xAHwwUvxIQ23amDjq46Hvd7c/bkTMOtbo
97lOhl9ZT0c7RH9Jj4HhQpedL818Ob0QWLqu8T1hj9q4iN6pBuNKYs0/qiU54O9Dt1TlBvl1S1uH
beV/Kadvoum8Yj7n3TAHNTium2C6s+Skb8LluZcF0zbNnetNhpvf5LW3hze57U2We3sqlpQeDAhL
ZT+kHT5ujDT1kWsXwg+dwlANuwzY22VqoWPFlniSZvnK+rnfcxdhUjnq4Tns6/Ns5dazFQZrwE+A
pkpO7lJoVzb+3yoy091iIWMLqWA2VKjWgi4ZL8Dexgsclz9zZmfbG1FEG4gCEg390RwhWPKzXmi7
KNB/x8XCI7C/4hDwgTXBxUIdL8mE4xQBDV4zqs3tq+infVBQLxSR/aFKS97VPYKZKA7Ju61oTXME
aalGuphtsxNsG+NjpOVyhrZ8ZJmZV08aMdy51ryJLgkJ8tOcFToT6dONaytLFvKlR5N9tNk/4FP5
mXAznDvRGSsgWeEmXfpF3TSsjSXxOHmOaK6RCpvrYEvqT71EJZDIE2cea8yIS6Ydi4JvZUn4X2zL
0Le0aDwb3vQwZu2Z7PQLHwRLukwm95b4wygtvVj1ISlmeIRRZftmkTSMpjPEFDNC9BwK67b1pgUY
GU/XZCb3Vdhkw6YCQEU5jg+5MpEaj/W5H3L6f04YBrCsYqr6xmgkWUyfMSyFeXMYgRwFhdVcvClu
L6qEiVQxmEXfEifn1sbeoA/NHzkxNPDCYAcXsJ47TFfIQsfJum9jtwRCPSA41Ohk8pZfXZrh2oKn
TP4wYmDqezAT+nziqgDfC0AlzO6ExB7DgCPSftdEUkMGxFOkDcFW6yPICTVm7ykmk9gT0/0AjBVY
+n3E4vwwIQ3RYEA+JGMUbd10/Gi88LdWTOZ9N9X9pSByCWqYdpa6Gew8xfYbq9oOeJiFJkxXD6bO
ZmeSxKZTtewoHy69KLJTIXvqOXddYONBz0li52AOJjNxrlQJGve1MkV9zdE1OvGVEdwdFjHrkhja
SUdGubfG/KszMZ5PC1IncpPkQthoiIM8A6xUh8We0GemKbia0CzcOUSW6VQUm77okAQ2Qhya7BdZ
p7QnJZ9rJkeWrwoqoRoCw49awjE7XhHAtdbh5Kr6XRS5HlxwfpuYCr7gMrNr58lcsxrklWI5Yw1S
Hg2GDntVJ2+lTSM7p92dvaq0NHhAPfGI1V7s+WcByIXQR11wrJbWgGsoyU7mc9sAu0qvRgwfKg6C
OzcYTeiq1pF58gNz5uGuIQnr7vaIFoV0Ry3Rfdtuil1GR70qKFPpe8B8D6yg6frOWgQab0LilSyq
kkBPTr3HDEgrk8U6b4ljidDMKmO83BhiVsJ2hm0CFCkZ+o1eswE3bO9I4rX9lKYqekQ2sXqrU7lD
yrM40fRduvQ4WkhWuXcdAQ8xgO9fojHQH/XiXXV8v4A9b+s+1y+9TYgKV9d0XTSfAt3pGptFh/ZN
x1tq5DOsuIXx0CtqskFkBFmH+dWtcPxl7eegh4ta2GwOkLPCZ2IUj8h+3UPd8E9kSfk9CJjprg0s
N2L5BP0BzVhTXnRL7hIEbquoqbtT2XUfTibMO08lmKcU1rxESD7VLGBrJFu1l6X2rSpn2ioL6Zpe
2K9pU/YI+ZMn1XnNRUQSypmF/mG5xrZz+xgiTThooRwuIslp7ycsIPAJj13RrPUyn46WnnEiqAj5
tiugyg7hWUlja5Ztfh+ZOtCT5r0NBLY3d3xwXJYYcckZ2AVqpSq4QLLLhw2JUi11GsQwYgrhqzre
Cxea7ABc9EAL/FXJJjtPIbrHznbGbUB++u4wY5jboDpw/XIwjoYbqW3mgtjIdRdYH9dIzphfKY5d
SswO4aghrnHqCRx9vekzNbZRXOJ80uwU1VKEy7Aymus4D+pxmaaO+0wlzheptzvyPoF/C5wJNqk6
yNuWc7gk1/jTGnSdr0O/R/QvjqP4pMQY9mkxYWiUEo5+RIiA7QI9UG29LVK29Fo87jD67b3M+ZNQ
tr9YVPcKbOCafaKNBRVkZl6TDTd9JE4moVzwVbJ7CLIWiz1uK0bwkp5zTx4S8q0vfVrKB8prSBdN
mmzioQvWC8iBpYj30xJgQBR911Hqojh3bAluWQsI+CwpsJUonmvC5KYZ1KQbkWEvR8NlC4VUcoxh
8bQGBexsU83fLDY1wOrt0BiXWynGFhRQqSQRFF/Qa8d+14+aUhDTaL7UXKctsIzIDRVx31U4rGoS
0VFGlndsDsM7OYzwpieGMRTrXcfcWgZuiR4BHaEBG9AINJQhc74LVfY1NpPn51MPKNx4hdndnUzN
OnmJIuolM2pA9c3KgRNxcIEOPStdLRrED2sgDnvIEIBUkyAjJsW/288AM9Eenr18oqg3INHnEb5g
0CCs104FGLAzy+6qLx0K36DfwkCankKEZ2kLRJlRFIQOhJybsg1Q58VZdMkktbdjzaRt077Wsb4i
Zwecc5X/NDouMqStw4dsqkfSbPKNrNMeN0+A0pNk1nlKTcaaBN6kYCbOHsvqjfT0O0QwwUZ3tOgw
U/6gG/DoWo0nOqmfftbHO6dFkEzH2MK3N368zmBsYpgHqJQbCC6xH6ZgTSK3xCXVMehQhjQ3lRWP
J4Vky2uQbMErKF7Qi41XZQZXG05Hkqg3SyXc2easWXVu++WmWSTAVHYXrYuYRJEzciraaWvqVv9Q
N+iQNfRIXGGsYCfTRvOtqmHI2YrHghtdWOfeHekkb1PmUSPWixNd4+AEZX3KdZTBvUVsMPeZZXOa
cj8cwXtF6GJY9GXaXSj1nmzwtiEuZNhXAnF+sZywZgOE1xo3hV2NZ8trIe4W1S+9dpu7ciDFzuG3
HzWnXKP8MnAnVWKfzcFHHlbVCxGgftyzH4ykNz5qNaTgSgufkgAECuQZPy/Yf4gEQdLcuuVOupge
vU75Qz5YfkZru8n1UK47bjSbCME5KwvwWikr7v3gFf0pavBJcJvX/KAzjXO8/BTWmJjjxcyNFHGG
77JmT/MEq3InxbPJOtu3x3ZYuyxraB9q5FXJY2kX3qbgh67dvjWQpVChpnV5ccPLmDXy1KRNgOIy
yw5dmj0IDd+vN/ABOB40wiFEuMUumhsALfbanTR1iA048GGUnRlM7AYLVAPL+PaEm67bWi2JSj3R
BKyCHHHo7PILSzKs797tdiRVA40mLpksBxHuqYq2mPF5R2b0wPHsMjo2+uogS5d+rWwanxlk7zuD
ZhLZpRW72xstIngUQkwXrUbSZAb6yamog2nPkOJs5yLeWknt7juIBUHsNA9CX5IyKy63g2TU9Vuz
vHpduOWzniXzXoamRlQWMtnJ6M5lPrz32Sy4yqJ5DkaLiWKuZvC1jFHvhjb9ZdUjloh8Nu+CPPd2
9ZR/dnnaICXxHGhcesY8smBzYhZ3hFKH4PO8Bl5Ck5wWdarQKnhzIxvLQ4qI7sCi8OSVyZV7cnhy
uyA7E3+IRiktL53ebU1e2a4aYxpDGT4GzDbPBdKNePgVF/Fw56bEs9uBWW8st7MJx/Vo0krtUSaJ
c7od3KZP+OeaZK2bVn6VVQWnY4Bt54aUkHXuNrt4cJwzGsfizMt2VaxdrcR+lxJ7Y7A865zkfeR8
ONHU9wzwuRYMpv2WO1pxwU5RInY0gKKNzSmJyTSe6Fk3TjpuKmMaHovlMHrtJivUo9fTqUK3bq41
sDHHUydLogqjeTDuNAfVwlwjuU6zpD7NsUgOpZcOfpGJewMB2xOiLM51IgH8eJyRfVlLnAgf3Dpq
K+egqcRdx7q1rSQLyx4A6S52qV09rl3rWgUJ4JD5ikVF7Mty/LT6Ot4bfKiXgsQVLZ/iM/nq7ho9
tuBfVV/DKK0HwBi+xy35qQcdFmX6RUP3dqHnPcwEPN3VqNVx81CcZwerlC1h5W62bSqUgkWrrgwI
oXYhHmG+baUnu6BslAxuswlhvdv4CA+4GdCaQihO/SKVzaHKuQjnqPTO3kjHwsTp3u04iUz0uJSZ
d8Qr12eH0WEsMbpllfk8SONEprO705IwPoQugj2j7lie1F56BVh1Be3XYzlPdm3qDSvLK2OwygVz
GizSg4V2NcGM0Ap8wiwwvRVhJgyZiSiD35jEG1EWJsnQaHWK3ON73WNkT5o/emLXO69wP0kqOQ5t
n5PShK1sSFqF4LZWG9nMlwbQ23pGZ7WOGE6vKvbDu2kcu52VcatPaJu2Qw67SRV1tSUVeefWSEb/
J3vntd04kmXRL0IvePNKD1JSykuZL1hKI3hvAoGvn41Qdak6p6d65n0eEgskk6RIAoiIe8/ZJzHj
8bl0uqtRc63Q8ug3L9JrjrJElqkXIrk4xXCv+2OzneqBv3Vmmt7442MTBf4VBdzH2GAsQdxDrzdF
z+yOXuitJoW2Cd1Vt8yam4NjZPVG2sexdKjtGksL28nEXja0/h3+ufokHHwMmqbZ+GtJqK9GKkqt
0f+y4rm+VK1HnItTn9Ks2lsrNaQf+5fKrb+ikYPzLMXbODKz9edsrz7H6LeYiBfvRSQVB3AaFydh
jE+JP437pIZoKYcvS/TsznaM+r9duAS6FIgDOreIadHQD/Zjk18MW59fkZinO9HZELac8aPHp7p9
v/X9Pu+D5feYtMCJqeZS7C3XWlKzdmPHvt6PEd7oOrG3i4+XluZTtdOCseBKgFlGgSKMSi+3hbdq
ENTtrO9BwZVxSPEQnmqA7NFyYbQYImH6btvzGcF6sU/tFDKKHt/FqMzI7M7Snerbq/Q/5lDihOAW
DXiKNEEv30qL7NdZ105B9yXrkCrEqwdYRfPBAyYaPm7IHXENcY7NCnIpOUObLMM1pzZJkd1Ew5Ae
NUo1514C77BnDu6SLhYpKPC4mdLccbJ0G2Brzw7ALtYsKXox1jL1JSsMsIAlRFQ98CljuEbTEEkl
NzApZViskNvYWuqPWEFP07tzoARuCzYr6qBPRqaRcpChjA3A5pDJBBMkTfCosgQBd7F+ErUJ1qcW
a5Hv8z7NMrNDLuun3/rQkcUsKWc14qywAPXJ1V7dYEP/vKn2vEZmu86ik8TykFnwSrJQe/6fe+pm
sn5htWk+LkN7k7SltS2bGX5CPBV76SS4DtdNALkfExxQwcnuxrPaOIxe4YIzw1/d1QswLIzy626D
Tehjo26SHUzLK6sDaNrz1eTn8tLHi848gC9j/dtw13L07ZQMI1cihZyrM1V1msZ0K5jwZtaaJuIn
x77RXw1pabiqKJrCxu7PuaqXMgfpz4HnPEOTILGEzvK5XGEuai9f90iqdWBQZF/UXTQS5zDxnof1
49Rp9sdmUDyXCbufCv1USpnY9c8Q7slj0Jpgs7gEm/kUzSqE2ZsCDwu2t39uJqu+GoHIH6ckRzXi
TCnrqrUiTHPQ2AdWlhNJ5lJGpJKZzvat7efG4f8FYv8rgZjjmn9LfLv9VbF2KKa3Kv1X6tvHE/+Q
iXn2P9wAinaAZhkj21+pbyqqEWcGD1O0cSzjL3mMJjKxwMU9+k9Y3J8yMSv4h8eFxCWJERK9u7Li
fpOF/a1MzNS9f5WJ2b5n07L1mKLaHqI2Xu9fqG8FwPClbHR5mouG7iiyjKjMHohxq8GxUrYkHTXW
yPCDzXIwdZfgHdPuD6Wvb3vOgFPQesV9QyOhX7X4g7CPwTJ0ezeFxlG6JBh4MxJRl1S2q9rr70QA
a73UBsBaCQkAPqNCclVOrk9kEu6GcuSfBdE9tub7WdC2CYyXKgKUFqULIyzaSV4LuKdvaTdmkQxn
+6YtnOi2/p51U0qHEEumw5p3EUFy4vro7nFzkzJe2dmub/NmZ8MgPUoPcVufxy+BVTAZWwe5McA3
1Qk3u+AzfMqSeyYhTAkCyowD0b+x6X1NMNkdDWZ8so/fRY9X00J7gG6d+VYTXNk1TFMuDdpGKwq0
NAmu33UeUE6kxbauRRUeZNVGryKiOlK6VQXIZlKKDLlbMJBsdfpmoWd232nTvSf093a1pT0ROAUv
IGNpOUpiIqbCD0sKxFTRzWuycEikyfwsTO3+OreuxYwfP8dkXiWw3awqEBRjlnlH7cwP5xwiNFPi
NlxMnTZakKc3MiGvKwPUXrvTNcSD4WK43/ukz6+syb62NMtDxAJFf2bate+Y2h9hnYI5d1tWqrOX
H1bavE3dYetJ5AOyKUD2Dnh5J90GcbuaY60sfbFNanrJLAdSGzOWqE3S7+qlxFbm9Y+0/i5TJxZM
zP4pARLrUznVteFHZNRvHbQe8F8u5UyPxYWNH8RzEdJrK6F+6IfrpSi0EELpF6dGLu+liXkTEDow
1/ZXzyiHLwzqV5CQmos2UTOjUXHiKk8C1OIfrVqTj9HICN3P2RbYdHCRi+ORN9WFRezDtBijJ9Yl
5dYlTnTfgyHZSy7lB7IFkIPn9FBNArpY6LSoaFybhphvzqexqFn8eMI5tsnPDo4tDUtKfGU/oREq
D06l/UKC32/zeVmRnjwUx9Y9yuxEaF6YsRoFuY+PvieWLhLUFnW3MK54Cl7fgeMES4DYehqrfFDZ
t+MEzlbM5hguzYSfffK+DVgFT/oMnJRoznjftwNowUF/nRGgESJpsgahL4Kd+qcgD36Xzf1D4Nb+
Lu6jb/C1kGZXD0ticMRV6bXt4/0UtKOrPHf3qEz1nTFZrwh6HvoF9RBQNjQ8PRLsSOOjFk1/rKV7
Xb+liys30zxXG2k+yFQvT3El7gKNborRnpADmrtelvGxSKNHxO2//DQgEHEmx8ZyZGhk5tFr8wfp
gssoB33NJareS5j3S4/FP1kii+MFrb/uHXwj7q4c+BEbn/SObdVz3QKpduGPte74lr+nGVOSKjW2
jLHjvjC9761XHzHctV+sIHjsjO6qR9eyQ02b7agdDJchfwry7kpE+tFu0AYN7lLerUT96WcOK2Oz
zBAZpIsiJNW1jWgGMCH0d1cPGaFXy5K9Rq0BORweOuSDamkOI8VkBB4RxAf7EvnEl2AhNjZzzgJU
tvZ3C2Hu2YBYVs1TexQUGmAAEzPomMFjBV8RJV0KUySnO69TskZZA7yi5VxqDWghq9ZhKaYDFRvi
M+DdNXNSnogf0OjeeUexpKeedkIsj5hxg+qpMPsgrMsWi+8lH9tjgklX07k+OMHRhsB96sxllzJp
2pd+++r4AnlnYbXHugLaoFsvdYHMfZBjimNYJicBmJo8PYdGy5wD+J2iHc1sSie48PdTH8q28mgW
OP0zwSZbXQyPg+MS9Cv8+IRrOcOimlym1oi2rrUyC+07bzIPohZy28SYz+tMkn2IQhgGvH//uhRk
7uQwL/eLH8ppQEpKh3TWiRqa8TFIS89x1Z6tFaRUBdCxrLMQOcZeOWAaQ9J5nbupSzvpBwEaWKZG
axdIgoqC0vuhBQ5AqjI6aiYV16nTzX0/2IQa5mS3oevVXHoHnvPTLo17HaDChqmltu9YVrruAg64
Tr8vAxkYY1q9DKgITeLZPTjVsZHtYP3thgiGY3TyMN7oU9ruBys5AlsDL0TdIK4BKgckQGoU6zZO
tnCFGXZWbL23bvWcO1ww6Gvh7OgwT9K4PRg+a5TR0XFvB8V1tOT3Zi05FAYz2Ead9WCZKb1PVuyy
bceTRg7AhonIcdIJqCPCd9f0VrZKhw8OObLSWt2g1HsaQKp1LS2AmTfDFFE6pXGOwGVrBRxEa4Rj
YHxtwTns514mBwRQK555CgcoOefEBPzgUBsUhf+g18aAz9vEBzisdjZ9Chc0AQer8RiKCxuLC9pS
/Kop2oRN7NbHlnXK1o3iu85YwspM9oTn0SReQlppxkbSTdwmUfptollxTd0QtEDOR3FGKN6wDTYt
RY04sG7KoCJaJ4cfaxhkDQQsz4PBF5tAiB/+1AKb8I8o0d5Awj8FMgD412Igdsr5rGOlyVv5I9f8
eDdYMQs+AtqMwN4NcQ7N3gup07rb1nlJpf/DSUpjN3bPva9BOBhuDVu8xNCodlnbI9+74qIQrVqZ
y+Bi0+QPHCpI9fZ4rdmrENtdaf65G6YFg6w3DfuKa8F2jEBJ9IPcDxF0amYbx6KJwnQKna4NQJCi
XPdl/x2fUZlSQcjRtOPUvjKalukIy/vRJAW6HAgknabnXBK6ls4+MFUOLjq0JGvB08+gGW1RAIVx
Xb90IxWajqvb1oNVnxr9UxBQsLVk/pMWun+YNetLU01PC8tmNE/oUgMqw2L2zEs8kGED3cxPYqJC
mobffWS+0gLiKYr7CgNh1bbwYFxEGtUMENFFL0hKYOE/2uRJbTjnjpEu926CwthKOPrsvEPuSCwu
zUkL4WnpwAoaXbT+2OzPOm2A2NeFdWJkx7C5qt3VRgxOuRkhmu9zWLENtXuMtLh8CaYW87lbl7Sf
G3WfQuSp+zgAmHK6U84FnFpF8edGSUc6nVNWiw/yT1FPqjwO6jYnZxFi8KYRzZo7Wlffy+RCIWwA
3EZpLcOseSjz0SZcDrecYm0q6qba5D1cvk8Ip9MId6c+iKa0yJHyX6yaYgUllUMVrgSdo7rfXx9U
e2qj/kc/tj8gBvf7z7vUXrC+xsdrql31n40mYpRsZN6EWftdgRnr6SFO9SB0wQAc6ZLfJPBgWMIj
iDmr/+AtUqfsSSamY6M8VyIlX4nQP95ifZ9ozHDfMWZtiZOoYLBBSexKD/Se2lV3fm5+u0+94m/3
RdDXyt7qTr/d/3nTjwjMyTJa2MRn5sgeiSRsVgmTEiwpgVfjEnGGfJU7bdb1RSODvZJpff6sCm5X
YPSFnaf08PPKv1WPu7N4LtEw7it1n+7F9am3CRH885hQe7+9YLdK4t1VEq8QdJ8bpSpThDp1X4qU
F3N6ITeffL1cHWPqBT92CS1+WRPd9wpIOK5WFbWXK9V+MRBoP1jjzw9qIo0wtNeCs9WtcA/LVQzu
1kUYG33mbLwM1eTHzxbH0Bz+2FfffeZyNafxAwqgmvkmFORSKbHU3qc6SwzXNAj10FxsXKkfyEi1
q3RZhR8fHdjOfKzhRZ1GauN5Gb9Cs55RdGLlzqdVCMKDsCcqfR2wWE4iKSlmqZtqj7ZHBzE0a/Wt
uh1MGRkU+rCPKiIGrKb+qgU+wlxi7jYz98A96m65G/Fn0z3Smq06LiXmQFZDG6GPWOZ7o7+yZZff
+6lzdLrotYvQp3uaSPctU2lCntru0HgRzekBLofdPFa1RYSgX95VFqQTB6baMaklw+WI4ovrJYs5
ck/29bLOPEwcrbYDdzDBjLRp/SI79Yv7wzSM7DSNaJlgYlEP9qCNZKgNxsLYBanlb8nzyUJjZhYR
51ro92NKNbLPL2K1/hpTVN6YZs0ISYLmDs3FSMwCCq3Iw/nqxM0XHUWP6+jmZZynr5O5NqkaIjiT
uOv3WWFauzaWCLpE9c4Z/ojauwm7gHWZpqXJadT14lBCNNgVxKwiybkdelqekevGodQI+Q38aIt/
DZ92PKU3psWMEPUaLVJFGMzNoSU2haVms2IKy/WqjEQJ6qDiCardzzt/+z/q0WC1MHz+v7qHqNAh
OqLkeK0eoy8OblTtLhOF3BqXTbQGdC4+vhpj3aibHxuWJRDZc8b5Ea0n+jACpooFCHFCumwzY2EN
xmCnIqK0Kbid13hQ9UK9wKqj9ro1+SlfA0XdGb0qr68ei9bQ0UnLBdRT7mvXJb5ONql6cFyf/fkS
nzerHgGauUadorpkKMvXANSVGKlSvhoV/6V2PzcFSqejcEWYFchskeSB9F1PBQ52zpGCAipLUFI+
1/s+H/i86XYBzJkOltJxrLyP/6IejXP5ZvakgX/+36Zv7K3BPA+UOt+X+l6IzEiPcE8xzutMD2zX
voJi6R9IXy7P6ndAJrJiptYfOy7rQG7VrrmOS7rlvBgWCAGw+qTfrRuJfeBsJkkMVXDxt1PgRbtx
TT3pnNg8i6wxkd3KnfI6MS//wwkVIA788ER93meT1wS5yyTJuUbSqgrd1Tr8BkJ9ZDBBLal42T5a
7uoyTUON0J0GbXko5LVZwdhUDiW1N5Uk5BWaOMWrqwsehjw6k3li4RrvO06NDYscJLYfDix1QVQu
LfXHdMI2VzJwslPvPtP7OdSNdaP8YvSi+tCfvsnVFiJGiTVYN4/KoIXSpzvYvn/36fTrMrB3F3V7
XmWoxO7CgMjmOCWCF8wL1n/UtTbU6NDPCZbh4q829EHs8jSuFi4dNSe5lpmsSUEuzsq8pTb9APqs
8/i6latLPU89MDrZClhQ40emttgk5S4pObb+8r/WF/98R/Ve6un/431+nzCmfL6C2lPP+7zv8+bn
y3z+eZ/3ZS0naxRTM+u97Dn6fGX1nz0F8f742z+fkxR+cloM1O2f35P6eJrpUTVRCqDGolGwElzR
P7mHpkPlp/i80kv3I0MvS3xOZfx8KAidIKlPn869epnJjibI3M4y97QIPPqrXLyOiYqxAbpv6Dhx
yKgjVx0nn5vZ82/IhjcP3ZI1+l7cZRZYd9XwSH2Gf7GAnF2qEpF6VaOyGdZxuEFVxfr/Tw+h3k0P
wgRu6eM4jVM46uSzIurGKkK2AmgAn0bmmY9Qd8NwtkqyCRO7y7wt6tIsVG0MEjtvsToE6ZbRezMY
ZHWo12AUxywnFmc4dkZB0yWZCKxEGISeZvP/jYX/TWPBYgim0v8/R8k8/+rKuhr+aj3/4zn/7CkY
/7A9i+K/pRsfnYM/k2Q8i5AZmy6XaxuYfGhF/JkkYzv/wI5uG76N/pFmg/NnS8E2/+GZgUGLgjAZ
A9+4939pKWBu/6vt3AwcB+w0NnbcbLQW9N/6Cb6BXjStCYKL8Q35iOms9G4xBLWxGDTIX76YP1zv
f3W5W7953G3fNSw+Ke0Va01213+LrIlGVEFWHUcn2RlMCv3R3HgYrBnKLOZyTPf1n31Plhl0W11e
Iyd4bbU5JEm1wBtYfis9Fo8FihC8F4KFl9jls0ScniPW8av0KUWqDRrKwVNjXdICwVVjtjB2u56F
BMEpM+czS4X0qo59BFnUirRJog3B4PL3H9T7b10aPqjj6r4e8EuhqvvtW03cArs9OX7MGezTjNht
Y+FypPDnIGjCfWwUq4fY/IG29b1IrVMzd7c6smikXxW4yGY4xFF5SvTyvbTLq6KYxM6Hb7t1O2ef
40jZSpdilAlC0qx7gfHJeEFfzLXviLHZDk3fCieXovUS2+YeU981KJrrImusjW7tVfSqZup0a7hG
K9437Q+fCTCSsG2DphambrIrKOlAUQn4S23+bPKAi63wdDoG1NYY4IZX2bpUsuL2lPjGU5VK3HtV
AtUjyE6wTcmFtCyHp6TvRiZPVSNu13jqTdJDOzM3hlx+tUV7m+vxO4hEMCF5+tAwozUFhQ0+lr+T
dv61bmvcU8H0NrVOBnqE+e5/+K3Wg+4v4AV1UHo2vxPKR4cz9LeDEot9Y5WwUE4sQ/2N0UaPmZV/
Q6GNFXBGuJODNu6qccTcm9EAb/VNXncwdV3n1KMDpCU0HI0iwVHLosDDanHqkFlGgoq5mYozqCVE
l63/OvdusQVmRB41OoIsyco1YO7YNRRzu4I0F1/eGS+TDv3VjNN30qipotOX27SglDdZzXHfTtQu
BTS7xQ6+FwnCCqtrXwvsseBhfdJWKIj76bhJnPxSms3zKKrbEgvcWmhFKYU12MiJwKtuo55Yc+dc
TyKUULNNo7jJIu3LaGIT8LYFCRqW3tOxmRq8aSYUp5Ff0a50B9VncKcbgk6YNPjxs+xLQKCjZxeP
Myg/1AVnfqh71MP9f7h4/LtTyvdcFFMqWOt3PkZvg6SRnghOqdWIXbfG1PixIw+GDUvHfCCM9/Xv
Dwzj376jz9TXZq3rBL8HbDlgqVB38o7WbF0a111XFWCe1pMB6dZLk1Y3FnN6AFjjay45gtOaX9ir
4bjSPgi7NH7vifZtY5aRX//+b/t3xyz6DJ+jxeYSYzFu/DX7yyQBq4KyHJw88wpLe3KkaFFuGcmI
L3Eoro80CGGQlf/hN/g3b2vrBqASAHYwb+zfGCVBRzeqEJp/IgfofXb8R73heoCH+r1HUbeP5xwd
s//495/V0NeX/e0MdQhAY5hch6n/NkZlsWEGzKD8kz4gtE7jL5QIWdmK4ipqdIqgDYm19pQjR3qK
eg+wHZqmdjanbe3p73T0LwQOTFssjlz9k/LazepLm3GRifRconYsrgojoHfsIerK5BpwhHWhKVxi
qdzy1u6BlRYyfak67a6y3XM18VVLD2NI7sLd4n33xZy4m8J2D1kjCBrUb12rFjvPRfyWF2WIdAAi
obXKv7EEfIslYUawx7B1J3O7zkbpQ1ioZ/zux6A/5Q09pmgUX4IIOStQRDxnLW1CCq65w18mci8n
ZrYngDTIA1DI9vs8OhcjMnOwlQgum3Leo62m4EAdlpktcGpCz+blyib3vtZtYJGSn61pcSaQnEq6
FuGahXy0pvppNNb/y9BKJJi899Cfbltt0umPUIOIOfGigC/Xaa1XF5t4Do1t60gy70UL+9cMDjq0
4VMHSaIe18hhO643BVkg/+GIMG3AO/96SPi6TiuA6DvPd4PAWc/dv4TfRWZU4AjpZhxbxG0J65BV
0xcWKctRi/qa1eqdr8+g0Yzm2rJoqCSDd70INAlFS4VkphQ47fG7WJtEx+gW+frJ8MW4KcpsPMCC
eGiYq2wdQb7ECqalfR1f1abxBIsbqkKJzaI4jFzQd8OIPC6xp2BTtTiQNedH6hHLLhE0yx7KAb24
eFcWA6hLz6HM623xodENq+PkkJTyfajcs2emYOed4Huth10i7oNatAegeM2m7gc4iHZ3XS/2z1zr
MWtE8nFuIjx/vrOvOZz6fJc2ywOSw6vCqe791l8TZZC3gbZxqMqbr2j3SJe2vYNDQMiG3KZ8P2Ta
DshjtF1GplixUYbDQjcPbcMB0v94SCbtxXWJKe0SefRL66lf6q/Qh3A0985LJwndhYr4kGUaBbMY
tQRuiizyrvwCnT1p0jftMoYzZejdNHh3vG+/jbzgFI9dOJQ+bbdEPFhZcyI3Zk8Webpzc3HdyWwE
ru1tvYKvyn4eBGvpuZ3uq9Z5l21aH8uuOVQNrEQqkHR+Pf5ufMB3CRPrrecMZMCip8qDrKF2ZPJc
JB1zZDI6Uejiu9oVskYMoYFdtNOFmCIroE/A5KvJw3leqS48lxAJ+cbUDJEpMDPCzYp1dkoisRHt
JB0NUAOJjxCmPY90IL70fZMepmXNfyc9r82sOpy9AOp2yyGBMxb0YWenB5FZTAGtkvTUPEMYCBK6
qxw9XP3pxBKwBkQcs/ftJtnlRvkqHURvc5s8L3HxkDntJc0o+rtkdtFvi6GZJqdybE9Fa9GgbA7C
c/AaczDIyt7pHkxG0KE5h90JDP3qPa/HrSkDwGku9lSNpkHfBnTouyf472QCGdZdIjwtnKheUhxd
3lCCujkvw1DiHpvIfnZa58bVSe3p8Z5wGbKOxMrDJpxpHOVmbB518AM+cEqnTp+qfL6QVthvRa1D
siiap9lsvd0SQA4O5tpCNmQcvdIEB5wzlmJvJbdNw3W1utzjnFJ3JbmiyIRAi8X7QnLGZUmsLwiR
942mvZX1fMekFcRrDufcMpk9zWUL61CVUe9jnd+/7HT94sA/6jGXmRMzVIfZCpDYEpOH9mBFXJmX
ikusjdGxT4mMydJV3M355Iv7XpvGLVYWwlk182rpemD9Bmf1QEVY4hratpv5q8Vpgx4AHGok6RqL
7DrPIFvm5bFt669InUn/pna4cUuJEipqos1cWG/BcI6S8ScQKxHCtqHNOWODxANRtO1D5Tvh3QEp
1HUj8QP7WnXNCv/gZsRJeMlzXk6/Wg+L1qRHJ65sNz2GG7f9OrTjY9Cb33L7nLfLGQ4qEFI8BPtc
etQkuoqGvSdeCgc+1BAx6R6w07Q3y0zA4UJmELlMUAWo922apHzqiglzWxG85X4bb1YGRxGsCc+e
tXb7XWLEJ7yBXOorzTe/DB0ICDkloBbzCKsK9g/NtHNEMOiUi+JqqqJHoZVELODVnnrsSo1ZfM0q
vp0Eyb8uyquySwHtuI2+ZWr7EpiMJtgy87tGoynsodLeBEaL/dPVDjWrgzxLTto8lKDcSfKmMZKB
tdgkpoty14Z2yms+IYBQwtv7FghsZnMyNzWQiNYenrygukPP9iW3hmxXgQCn3gc+wvf3bY+bpV+8
JyS66PkrbA0YLbhGLqvlr1w5Lf4Y+kNS7GkvV5sgyd6i9LHrAwCpkotmYt1VsU4cNbV+1zoOs50c
jSR79FqupFnnnvNgAHLTRAMpWwHt4lzfDxOhGo5ne/tptCymkjjMhXhqAglq3qRNHiyI3Qzs/DXD
rdSOkGXSDSGX37X0G2c5rcNMZDsnCJ7BNt7NBmN1HORPfdMd7RmF26ATz3qnd6iz3b485sSM7q1E
1rukabttAyVVB/Sj+6z8mEduNHvsocFZr01gf13joptyZILHuJlO48UB/tFY8Q+QYFMR/yhtC/BT
q4FmnqenoQEoDyg72zUO6YpR/6JrwY+oTE9uI1hGRNozyUdi4wFXZa2PTq6eczoZ9uvUyceSywve
TB9nPhqkwSuwzgS7XLCMzAvkft57lpk6aGJg7v1Uv4gA3rXnAlCvkpvaSl6j+LU3L0WVDBs9t1Fm
W8HRaGZsC4l5Us8ldiTepQxvPeBLORfOxgqYGggDNUVCR6vNAVXH4iVx1/BmzYfwkmmUDjwbVsm4
PGngZcAqJKcqKODj83gFUUEO+bszuRjPihwFuzReyI2AQac7e7O1jb1ug3fgGkctQu/4gf3L3AXv
uPsJJ/JrTrW4eE6aoaMbj1OyjZ8SeGuzleETE18HrSbnwns1Y8N51bq7LNXvS7F0e9wxGtT7Bf6p
zSW+6srya14TNcqYK2SWHd3Jn/dOg7cbS/qvJKNbN8q3anBvhdDI9KCKEGrN/Epn6mpA4j1V0yGA
ULCtIY5KadjhTM9OioZ8ACY8e7I+bRjlDohYz77Nm4tJd1vhGWi1+719iGhmHfWVy8YCsPvYOFQm
N3ZdTrhqnTumq8uhXrsMiMDL7bho1HXmMtvoJqwrPu54nkUyndXe5yZ27ZHYvnzEGjAJeoaYgyfa
lRBg/aPyjSp2hNsy/x6W+kbOmC2TFhxZVqZkEmDeWr9LwgcH0zuOBeR6MixtP7jEfulvimK4SVY9
ft5Wzx0SDVj51GHTyGTkECYR6kRAbfLMOI5Y7lYOq05rpxImBiBYU9lqKMzLJw5xhl07t/D2uEQb
IsNzHVgLrUaDW8dSipvi0PYGrSwt/zV26a1YSsJR/OqXYxTXXnIHGYGZvoxvo2i+Zpo0A4BPbkXd
P1V9/gA55FKO9a9OzBfcdiQDmG/+CAEWaAfLzwmvOYyfX2SI35oDaSAmOkhkkME2wyXDLAMPpMu4
Pj7NY/GLORT6rXWaYic7grEY+iiGkWyw6aSfkNWZczEdeJclJbioCcpvrPvk2YEWdBbWWO0nj0yV
2jXQADsQoQazssMJp8W5aT4C/FS/GyBjtMfp86y60KofnfND571ziUtOUS2lBN9LP8KfwaYSBanT
aX7DvDs6fGgzkPDaBdrMD5KJnuM6xP0CCrKrH7N8+KFSJdWvq/bUsZIu4C5TGTHPtuIx+ZBfKAmF
Elf49oj5o3VLmNgYSLrg0UWOs8PB992sS2OLPick2OhrnFH9EVP1HPnECK0FDT3L37MpemTBdLIJ
7dxiWb0yh/gpsMb0KLH6L6PunNKZ0Q2LzLAxxhhDO/WdeBAsXKcBAVWQh1nJJC6tE3JYmbptbWvA
UV05e8dcftpShKqGOWQ+7uF6S24T5unaYMGGonDpxldWbUyPdNRU7nLtRogGeMDiurkXLsuTiK8H
uv37ZFOQcxzt1zyBbOs6PsBgahunQccYo+AjeX4G+svyskOZDH2PPI7WfUdIZX5ZS39qkRg1GZBo
khHscjj5tW1s1JJ7mXhtI0UyWk5D2JgloTTr26XAjDFi7gOEAqxeMO+uZS6tDB5bvfjWLgvzWmgm
2LayH32Uv9sQOPD50bLl82XdTaJr1lbEBbJHXU/o5+v3mUkgdST4Tx6EtQklZlAzurrkpGxHrof4
lTZag1q0meMF3Saa2cGASOcGOF/pOQ9IqzENU0FLmzcMlQ9OV50yaXv0qvOTV4xvJWhn6stmCAzN
uzLTKwRF/o4c583ko/tOXFOcPOqpwxuZ2N5mPWLmJSFrbq1juou5L5PDZFA96ABV7x36+nYHNDjG
X0AZgXK0H/HrZ5VehLPDOT6uZUVRJ8GqF74bvO5n5FIRADIGc3RlRU0UKtysf4l8ggIkFQ5Hr5+N
EbmM3eKtR/p86WxywhCRsEDtwI9YTJqouVcElHsr1oI/ytWG25k02P4yYibYq58n4UoDLmhAsZd9
G/gh8EVWz6bOUIZM7Jtw6i9ZgDGArAGx0yJxv9izgCS+eo5y60az/DtkCxzJ+N7wnfv32hquMJMf
tB34VtCpkJXlpl/TMYWDTK1XHXX5nOxLQ4fEPzM7ETPxG4b+vizMH9CPq0IIfUzCFAg85/Cil7fW
F5HUPyK57zkseIxVW8sBhQMfpA1vhfSMJfVaifFKNLSd/QOJKzUelGQUkn6RLQFY5SGZwPvJJDio
rzTNIIRgL1wLlTLmHHUQGatXq/M35rY1E58pufIwniHYRiLr9jr+BmR+YsgfwBjeZDXV+almLVeS
uLaBPI3nclmGTVwa13g2TxXFho3DQLFfOOA388DvqorbFcU4KtsiHIDL6KuKWHMxXdb5aJ5Kwpx3
rcj25kxhuMZIfzKGYqDolFM2Kp1wHASOPJl9i22qMIZ2NRkUJboMBGhp32M9IHcLFkpoJ96lFQaU
IY3ksmwir6pEi9Xb1XAKooekJ9wkiRCslIACWX5VY13unKwmH0qwUliCOTQgm3ea8xrTemBV0BA6
FZ1RUn4XcT6FaI+hpPvLe6k/DesB7CQU1rQg/5aKSOIJYXlc8SY5dTOjI4ql8Y6lRXUOeyhmXjD2
1IUoWXDgUb9wSFG4qJ5MoWXvlFf4mYX/mBbmTbE4d33EYcsEqi9K/MPNyHRnBIm0HmOLXYkdpMkD
uSCSU7cz9/rY3vW9zUqgzslk40o7djgicKroKT79SBI4MBrmxTTJsaVgr6OmNs002JKouSv1nrqa
1oQyR1QIPZ52cN3/iCKSBajiRvnV0Mr7ZIpf9JKTGmCntisCEkemfq2jMQuOJ5/AbCfZSc5nPmH/
qyX+aCtT3KkGKKiGHt8psymQElx8IpCB60qCvVqjlImjAChvhz5+L9L73IUQ1E5nhlhS4GTIgv8q
EAQFEP9Xop9nlkjq46YnnfRoDtqXODiVWHjr9oT4ud3hwcltcYRGUId0Cl5Se7jTe3GqqUgZCE1X
GcxA140cW8Ky+D2e3aFkMhaDtRGIeIyCRkchn9zFOxml9zb52n+xd2bNjWNXtv4rjn6HL+YDRHTf
B86zKIpJMfMFwVRKmOfpAL/+fpDLrqp0dVX3+3XYcipToigSOOfsvdf61lvV5OGcMCMSNjnBlRhm
NY6FYRTSikJuWFHfEA79yviZHM5BfhOgm8AvxNvOSA5xqlHXkIQ4c4nqm4EePnmuvrEa/VpCUiZq
5KSWCaS98LnNsbInaXgY3cieeUmF9VP19+Ccv2ttcm98ikXm7hDW4CNECdejULOFhxiIvci6a94I
ZLIuT4prElA+hNE+HSMX8wl7XdN2nITjfIJcdTu7eQ5N+pmk6W2GkbReCBbv3qiXDmnlJSHLGk/V
m7ivnx98tWzT33xeEdWNygd5eZ07+6rE8mco/gXhGqaANMFJZLKGdFLB6zhaM9aSEjU5PVc5qire
WmNA4m1X6u7zczfwnjSDxD68TindRUABBMGjVHAyZnViqdIsgCWm+yTLIodC2T8bpkzhJo4Nrojp
j8Wkyfn80+eHGJQYe3ERLX81J3oQ56hxYdM1kzvx138Y4cfR85dLP6JPWOXEpfnGi98a4YHEibKH
WYlEjpR4zL7tJoP0E9IypTSuty3bkbVX8Tei7PVR/GYRsRr/+mC5YBgMs5U4mstsr5jV7rMR/H/+
gKP+lhcD91rQ/MMv969P/+81T/nvf07f8+tfTiT2Xz87hm9VXucfzZ9+1fo9Pz3S9/rnL/rdI/PT
f3l2i0fz+N0ny085wXP7Xg2X9xqq+T+NftNX/k//8W/v/xNRgi7saaT834sSLkH+4/1v2zp5ZD9+
q0z45Rt/VSZougqdzsC9qDuM5H9VJmh/d1xGLUyvmU4I1AcZ8pPgv/4D9QHfoTE1dRjkq7b+G2GC
9nfNtFTt0xxp/a9ECeLfRj5M+eC8GDwHnpchfhpwlRW94tR1QayJOqNGDr5hVbBVyM8NzUYvPxMT
QXlqVB3o1oYi3pVkcmURGklNA64oThFrWnp2yu7q5PCBdesO4SJA3nBw6im4kp0/jh+0dY4iV1e9
YoIqOwYpxLf8ZFjhMx6YE6zjgimAXHcwKl13Kudyx1lTgV6Ymjg7rXjGQrkCShgDJuljmpD+xk+T
ExTLZtE4OQAwA6tAGdP3SFr11o5HUTnYASWxo6VCw47BC6RNmlwq93KnWR9Nqe4zhRzOgByJQL0p
kX1ys2aEpNfMsLJhcg/JgexwzmR69BENnNCcWpyKhK1Ll9o5TpJNY4ofHb67yp3cBDVIXLs2N66R
HifiUkxlBxlzXVbttQH6NAPWhl/vvWfko2CsoH/xPlgLAdwHWGvJgYauTai8CEz9RGp3x9jL9z6o
PdyiyiLLumdwssewSY55Zm7aLOdb8IuUcL1A/IeVOCmhug8h6oHjPbueegsUa2NkwxkyxAzjPfqF
W6UwkY4rKOjM5GxIMg26AQoPVwlfGVdfmLJe9cC6tzFO1V3t1UuROydhyHUq46MdRw/NGvdDz68Z
Z8de6y6B6m11f+vGMGjCdkWm2pEJ0dmMhn0EdMtlVt274a6KFDKhoyPqEa6K8FhoyB9ILKU11piA
NfAp6km/tpqYtd099eSi5cK+l0zQhTKc1dE+NsOrmnBgdM3gw0i5DrDG7KUVbD1b23uluekzfzlA
SKC/pjYzMOkbkh52QJ6gBUiKVQy2WmNQxsNVt5KD31NBaecisDZFE+wibFxkee7UKj5O77Dm9XT7
AEaO8XfE3B+WH3yUjbxML2OhjLeSch9i1FUr16hi3wa1RZDMWE+VNE0oDh3SILJ4W8Zs9QbzpqwC
Z5qDxLbpUvu0PGrDhTXWn3FyIlYMdzQqYs065aN10gNewULutcDc+P6wD4Pkw/GBdKnkz4QSfLQZ
Hw1rvE3X5FhaG5WOqGmFO8+Sb06hH+m0ylhe7WC49IV5h8G5G3ttbhTxsSqjx+fPGDjoSQCJNWBV
v6e/2JacwmqHIWsm175MHkKVewQuS5N3JcCwFTPuNrn+muHcTcYzNbxbbfRRxTWLRLNKyVBVgZYT
xrwzuM/Bu2y8nBT1Cuo30TJpRwEbjedwjI9xTxZdxLWqVC8x6qBIrjmPXcykvVZKCqCS5cD5LoPx
Rm/20jPh8OVF5y2p7ORRd1/dgUi1fryJcrxN72CrDnsliUn2TB/TCzNdj5rfX0RIEZCPt3poFx15
SB1dx+lX8owWGnw1Q661AU+RzaB/nFErnRu9X8NL12W69Y2Kx6vA9sZ0lcUSUzFtY+te0xAmzHxD
dfLd1YhuZk2AgPbCLGMxXdsxo5npuSU+a1kPyjjU5Dwa9XUUZccoZClgqrq3rXYxepP5LmUaWjPq
N81lGN574oO1UF6xjK2mi8kt61UZ6jevIdc1vTW8UkYn7pIT8VRC3lRzWyvui1/Uq8qKdkpU0f5D
Cp6NZ1HJc2DJa6paiyZbMrI+K+1wE1G/djIqei8PH46vvIJbfD7U0jqZlfoWVDjPPH/RoY+ZG6p9
MoR8cy3vS0bsL+4kpqnDXm+1OUczWKHhshmQeZIKuyR+4Oz1+cHIu4XdayvITptyjKfQMOifZLGX
6pmMylJOf7Q2ljHuje/kGz+rebRrKmNT6skxLT9l7LSyAy4JXmkbp3j1DafLU9uOe7dornU9EgYp
ZpEn95grjtP/lDBc5eVOMbi8JOntlq/tS6ul/yHPkmuzMttrqU+9QLNYewHhCoL2EotVWHNbjVrL
iY3AYE10HJjbK+SohQ8gymVna6LxBjXx0ZTlF927tam8QkFBkWLKNz14r0MXgrENxDE+TmuC6ooT
wI/VdBMxXGC70tA2dL5zb9uCCVrGTuOa97K1mLtwaO7U5mKb3PMsVLO4O2OtfzT8jCRjdXPbY4B/
Y0I/caulj8jtuT+CQxWcpp+V6uL0ecdpkhxiEO+eYn5rFIWIXm/KBg2eupAgEDtC9B4MUwQWznGf
MmInlcZAe2+QXQm2F0DxqxOVD+IkwUhG2lvk43EoXVwxjD4PkO0l2nJ7F7HEHsg5BDMzABtGsmTE
wgZT3HxJwnHYRB2mpKCsCbaM79TyZxf49n7I032j1d9Am5gzw3Ma3GiI2zx6MRn7bKPMM0tCLtFx
Nybq9df29Kdq7rPv+Pl3wxgO6z5ttq2wn8Mg0lef9qtfjVifn3IA/sWXZU5dcIJZJv/Mp0HgH44A
4b/StZOLzmgOhHN6O9VlRAhX32O+HYTG3K1GAIjTh34oSZaMzGbljWj3Ickhj/Z2ngPUJ09eKRfq
pd/AiXGIrt2mXTxvk65cDWp404QWbAegmA4KioXbqpuysfGmKssx6xbdGC8zU1n2bT1jD5jlyt2p
P+wKR6CECZNZ82hoFqCPRLkYBH/TwOoCJg5JF+MfIojJo5Y3//jQ6qCaeXLjBnTASeBbXnEoYiqF
pi4gbjZRgnOWm/mS89fNoUK0HqOFEo9dYFkGzqPKNAZzbefsmNt8wxY5z5QoYP5G1NzEyWptukl5
Yt5sKRiSFv2EabFJ3mWArqHGRpDIhT1G+luioEzLrBMzdvK8ycuOK2dDzXFvC9R1I7c5fSZSDexT
NrSX1B0vfjXgvK+Wg8dBx7Scrwkt3ScqT6hZrpYDyWb5Y7LtgekVd6HYJyvtr3o1XBk/nRIbVY/n
rGl6PEITUnC1N7H//OZQ/weCWu3fj8nMQ10SqBwQI5bQJnXvb2QwYcRsJOohEeMI/ShjEmuTK4jb
q+fIE+GlIwVoyTlKinL5Fz/53wU4k7RVn9Rxqkny7M9SMLNvM8gOGb5O7UxCMdyAxN4mC5skV+wx
dAcQYMC7UFz7NB2V/uLHU+38pP+ZxKOO4BkwHUJ1+vtfHEIdIzJATRu94RDPWsPcb6WUBV6KS6z1
F9sI6dZuG6QCVkq3lFWNg20QDeu/eCL/JolzeCIOdRWHNnf6/98/Ed/I3MCpATxObz690YvFySRR
9g4RcEPBwQA2mSBVHtwX+ppqmSXtBdfwMtPYfRIOrK65wU29LMTrnz+zqUb795fIZeomhGZpDCl/
/8yK2O/HaHCyjdtSQqnZ3mBArdS0TGXfcwi1gK3E7ffPy7uAoh4mwxsnsatfn3MreqiufDMCFoDP
46FjjWd/rdsKXZ7x1rB1GRHZBQPHEM52aBzAP8j1dASx3X4dR9Ym4AaYTukq+a5OIi9pEO2cVD2P
hrWpeC9631kQAUsbrLtEbcWA8Q5RcVWy+XkOGSJYcCqnvpRDv0kai7hq4ixhvgSdt8rsaqVixioN
LO2pf1N8/N+j+mpLEyi4MRdGdXa09uLBSC3dloePHhUdCPYwBLiCnjNXzSxREbcl1H8ISmKw1d0V
vGz2v1VMcnmY9NctzUaqr/+sWtWT0E1z3cw2gV4DilbPgGt2afL982Qtb1pTbf/8bUcD9wfvO/Si
qWp3kGr+LFt1e82hNuXO9G3aT0n0EqVISIxblKNsYeNbOWb8GCSL2jilO7fdlXJ3V5pofjnXJ521
1UZ6xdk2y49j2l1cF3uwnj0BJeJiUDmQJt1wNnpU0UyKmLmHDQRkO4OzgXA/67PDyHpItsN+etze
KVZM6pmQb0wOoFNVkHAluEG603S5B6aIlnK8dVRVqUXEXAQMJP02zbEUEP/U92szSo4ZaPWw/g5D
mGMKk2DXBkggNeYvotiEKJSXskc8A4x6osQqM/Qqvk48UpVAtne8IyO8dkat/6Y1LT3U7qqXxTJt
/Se0SrdeeNcwbOcdJRgncOOuJ5yOq3yZWMbXinI0T8LHdGhtin4dWckpHWo8+MNbp3Mcy0JK9uBS
VltGXlbrb/GinX0LOZCaHgPHvOu5tem7XWoOB0mfW9HRvfnWwvHbFQCeh5Z4KABBF5xlYWyCwdpg
4Nx3jXO3O+08lXucWPbDUuF2RZv9WSfl9kZvR5bdYFdmz1Jn0+L3ADRwcu0pWCaHYdAuhNbte0d9
8xzzJDTaBH9+pbl/dJ3B0xYauGvdcn5agkeh5KWpGBmNSm0+lXTose7aTXjF6/Qrw8/dZH+x2v7R
qm+pHDkdh9G1pU///pvtrsKRKRLCQjdWTEFWU5jmf72l/sGKjm5EN+FzoyvWfyZshUEZN4mqZkgE
OqD6Vk0TJxmvFb370ieDiFYQMPnyMiLDGJyaMHayiQOGDpyyK3fcR429DA136VrMknXaEYp+iil7
Ot28CxZCkSU7Avz2NTOaOoq+OzY/BhnxkYgYLIM0blmI41TeWl+/dRFLdVXF/kwfl8WQEnDgIoFo
Lwbvf+vFD0IZ9k0Dmj3jaVKXCWO8Ba55iguMJwZH8jo7WuIy9nJjUehMT9LiHII79zQY9pX8Qy6Z
ZecUXwo6DA6Eu1CeYyM6un171QSToFTuHTs6ZpVxDOhBK/Wwn8qmJgiP6igWUEoPXB770X9izgk5
lH6BXtFEoLs3kyh1aGGXMy/Ili2ZUGg9sDawXaAxOJYhsgQZ73S0WQnvpJMYm6mvMP04tWKh6SLr
ntntNa2rZVyKu5qpoKqaiyuJp+G5eB4JVqzgJvXan1/cmvoHBxwuMdfEwyNURP0/dSAzvWgknnHS
uRO2zyxFTV4SahE21E1IgmzsvOo+h8w61wLeI0WG674utoFUXqC5JAtz7E4VZR7+qn1r2qfWdHZ1
c7Mwi5ZU6FPp1nXnOpWXQPEPtaMfSif66kLUKDLc2VjNcf2/Dk78iHQeX+i8pH3Wbs3QW+U0/jIL
vr3OmlfSAui48zmNTocKsqEurWedplW1HLu33ENPp9b70OvfBCs/wt2HMPKjWfCTBmenmCg8hFxr
NBfo3nmKvLhOd9HadtFacpXm36YiVZA8WClybY3NqqA5UhsTKJXTDv0XDNq3MlDPFHgSpLRBs2w6
jXlxt/Ap5khGOoGB9rV2Z1b1JSViamhB1HMIsuqpZQGeKpIzmykayaDrNu9vtsVvDM/96Bgeuphd
1TjfY0u5cHZvFn/+Rv/BKsbBbfoPfD462z+9zb0PEA9xBoBu0L61281MpJYErxAvw0VuNPKM5N8r
/L+4vpgf/fvy6XB8ZofWNB2DyU/LZ2kaaDzNNts0gXVLq+Q47XMIO7qkXfYqb0aSHpE9LKb+WRx1
CwJVNxUHnmKg8UKHU+dGMWprBosa+D8tKw7ZMW3NijCx6SwGGc6mkWLm1Ww6Lzk0SgXGeLobhNDd
O7de9WW0m5aMPjy2irKuO3sNGEWQSzZLwCp56fAGxOIUwCIwae5Fw6RRS45Wqt6mdTfioosyWojZ
ZECziBhY1lF6hGW8gDF68Tn0cJ7Iy/FtsvGKjHczMg82xMKuiY+ZQT0eEaedDPtUsG5M97BvxI/p
dzZG9TZq6i0a1WMJ5b+OvysiOQ4mZR/fG4cNke3VUrdZfUFBTAcdIdV9w2VfU7miVGsZKTYACy3v
Tj9wQpk496lD4aNAALjGdmueSBT8mNohTiefMk7mP/LSXXepPBKBCrv2g+T2VdPjFzE5dWAteEvV
peGxEsXK3M5QL0mS1bgrp2PdaGWPkdyhuh+e/MDD42VCwQ1KbTaSOl5T7kbIGAcyXQJHPRaI0IZI
nMBvPTA1naautUa/buo2IQGEQ2wupyYctdfb9EvDkL3qsXYulXCnCrppUXuZdviQe6PvrJPvDefp
cwjbpLuQ/JnsqjY8ZrSTO2kfAQQCfgC5HsYQVzxk8U1ibqbVd+qs5dSLZtM9kdX1WcQO7dUZ+jct
j15GmjNaq74ou2nVbWmSq1501BkdaGP0MMnb0bKWYjN4mEAmJ90A2rgeyQQIEy8CweHvLcu6T502
PACrirsXD9mdLRzALtsHp8sieIlKGxo/j5UMNyBT98gPlrmnE+YyvnUBWx2niS5Ld0oX7QKXPqJb
rdDdEGq1Cx1/NfXamiahvVgSkLvhdLsrimH/ecEz9JiOkQjmNrLn9WT1MidJYpaBQaQAK8TJBbpB
D5G5a7+dNp/MbKggLcTK3SLz39RJCDJdcFP3NWJTLSS1Q10CdpApIwjaC7XobqhAmNGO7KQo65Ox
W3clXWeW46lPOBbe+5+vWpoxGVx+54lCXqMLa/Is2iwiP1tpk8GISt200k0thres5oUc+63hfaHP
RcOjNck9oRh12vRAG5MZTc90GXY5vefpwqoBSc+chhqgIa5slvfJJSGWZlq2Px9A6N/LiANuFX6g
VH6LHIweljyxeb/gOVqoNr4hyJLVgX5Qv6yfY3hiMxWVgAxBR5gdew52KXOpJqRNyXbYGGWB3alt
z6mgSPdR8qpWwZHZGY9ZHt61qYtkj9wm0k6rlaaXj6JCwOVju0cwnFyrnF5ok9PbVLH/zU4Zr9Xc
RnIp9XxNLAOd8PYFt8bNLSkRuw+1Moo5zMqPaX0JRgMeWQTzX51Pq7ptNvulzuI0rTkvYMlQIFTY
74OH6nAK6fobmUsXGZmbpiCuV9t1xLVMe3gSNqzD9SoHxV32HPWmfbdNjoBWVtP9Vwv3RTNeOuYa
SaSep0ebjkm+PpXG4S5+IqxomTMTmK6KWABD5UEQD4KQpMahM6AwToBJupsqDXITrlpsE6kzvA0p
T4C+fTqg/na11aYqOAXl7UU9hKWA8Tj06w58mo0+CbzlR9K0VwMOynRDN+KfR///P3f/ixh6gwwB
9un/fu7+krdN8Lc53YQkzH7HGf7lW/85eXf+bvFQjPH/Yfunhu/f6+a//kNxjL9P9krKTPp6ju5M
B5JfRu+G9XddBcuI89KwTZ2v+hcTwGAqz0nVYkGwNaJYiLf/p/rglzbin2GGdUP/+VgEK1u1VJOu
ET59UMg/nU7aUI+zKoJ6z43noyrvBBcaB3G8FHMhXytGQRdWmnJeya7DAKdZB8aq3ZgyNLJsZ03W
gZuvTNIHTqJ89oTiLVzY6Otc0XYQAJBIBp639IbTgP9506nuWxQxN2GxxdhFhNHcILAGXD+LWW/L
fOGfiN2OWHzUJR0I48vgTRJNSXCtNrbeQtpADAm7WTeqj5/Cd5x5UrE3mBUT5FrrxqUqaEqCpos2
uObdVSHdFcpDsjYQFNrElsWIHpYaTxQVZ5AvXUBz29wLdyQcy0Wl9tAUK99dZ0WIrcZEUdj4zEqp
uGuzW+ECS15YpqDfdYa9Ydy/CZUOm0OoFXtVdjOj7AEBk+K21gP5hY4h0uskqg6KtW6lE+4Lavg5
4Pz6q2JgWagrY+1HkbtSktAEYx9N4iPh7uw++1HFjCYyBp2LDskcIQ4tAiMNvqhmW+jlwvqe5OFh
6JSAzCSUrpjFED2UBtM6d6tzVe3bXGi7pDe+V3UI/6ous63mb0WoWVeKCNSkYQnKsTJXWRqkB196
m9ajNtTMjinOkm7Z8Bi7+oAt0KKAIiuJHKAIsaihRjQDErYeYHLOkT6b34mQXk168RrSUDEwmk/9
YKbb2kUsFAdEsnu+wKjVKnuyYpNdQNLjKepc4v7c4ktnsx0Z7VAiQw8sEqBzDJ3BMmk77+DVFfgV
D+mDQZZgRRzg85hrr1kxlge1EjeZg501LFpFg6eKC6xHIhsVGNllOxDiZ/eklxGEQsB2MLebfD6G
nnXDyY9E2jO2zKsu5hAaqzKJ5k5ZIJxKs7Pq2d7esEt2OT2MF0Ng076NxwI9HhJUYZAQW4dkJUyQ
mbq/4l9K5rWLTEVJAub8XWQvxqLH/Bnn/VyJfWPlVz80ft0ZbWVxNmNk2rnxtUi14jHMjeiQeB1m
pS5IZ+bkxq/0zmawQzcpokuUFWjfcpE8CTsZiEwtfK57m4CFcjimgVDObB+2rxb7QKYXdMzLsG1e
MJOPu6EKJv5jgNrYxj3uGbuQgMINmAHx7JGKg5zb32qZvyHOrzqEku3DaExjO+kVgVu1S9xSKipa
PCvCaut9o4zPZd7Fm9GNCWr5ETHV3olQpR5N0xdbNqC/w+EZ7sePFIUbPTtV5X3NnFntt9kqKF1O
xykOGi1kCEr64gzfu1woRYZSksJ9r3t7TfkmBlTkYVU+xcSiRqRn8EYFfQsmInIOpKv25IrXygzc
lgsHLP6ikvOiYIw6AN96UieMlGO0T1KXyVO29k9QO/a5LaO9NBwFU7mqLs1Ix2vl0LpRoD+7QdGv
wFTvPEmmddwxd6olAW79iDOjKVeukQXXSr9llT1PHUdytNXCk+8LbR655JtripiIZ1eWIHHu+/YD
8AVgqMwjLCOHe0nT3D4g6mTNKIyl28KPC1TTXkefssg4JzDdLk8gpcQhb1yPelTpEZTi6GkbQoJN
hzFVUfY7UtqChcPAEuF8ayw5BhsLAOchr4/+jbmASbRS7OLQbH/UjMb8BLum4ifxBk8qo2Wzehct
Y1PZx9qiYTC77CMnPWPqi509oU9fksjTV6GBvT4t8Gtk9mQoGbCjgRA9j4xUlqMMumVgOB+m690q
AwQI9GdEn4ptrvNXshkglzsI26MSQa3pyCdeWlDMQ3ops3fM0e2XqtVmuSRNEMjoRjWjdjmlvGtk
1kmnnzd+1G0rTU+XCiZ3WnIqI9IOkwDM2kXgNMlCDO9ekYXruhTYQbVgXDV1+RpZGoLUrrIXKl9D
iMWdYCtiI6FBzktTfsmEmi8GCYQdB+YhwPo679XsbXQw90LCXZD7/ZZq+PT1mMluRaiWGIKIeWOy
NDQU92miISTWjVlroFEJCUL2tIZkE39Y0ankpkS+RblOzWVMqWwjrIgJW7biqW+kG2yZk4uDaSqS
aQW22n4k29QmbldgxMtGFg6joiUu/T5lmZcEspgoVWvl1Qz9LwN0evxdrrEdJk7I0H+3ZCqxaDq0
B3D6bY2x/Kr7Iz3zxEMgj8XC7C5oTZhWWpjjzfDshxoowwbtsWlDNhlyfonaDJ+rAFWAHLg1K+D+
C3xayywGL+9JQtkz4a602J9If7TojdjdJVoDBZmktOWIUpt+xdHprHFKicrmfpGpGyeLvo8jKbI9
7fnZaC4VVrp1rjqoykgj9gGSnFITXjpC5JGJ7YSxhjcOIYsMYiuLrCXce4hXY7n0hDmg7yL2fjSq
V4MCZqM3iPi1LMyWUZ89Bkw1sgHMOI7Y3+GAA1OxJFcJF1hS0mck1QCUdnG27cj/IlNlk0qA/YE/
An00fwxCBMcxCgzSTiwWn+ZjSB3tmtUbNU/vmugL+lf+69TUIIXZX44N1wxiInzPpD2VsyJRDGIT
14ztlZ3WVl8dOy43ZeL3C7foaeKQwTUXtbDXrhjTF01vtrGnQA5h/V6VlodfhV/AQKH17Nr2MsqU
8D5gGJK1t4HzHS91uvErM5PezrL95jXuzBcnlM91pgX3TgeZbpU6wUqtdXU8BXs3zldekleh+T8C
E0u2HcfM4UPmbS4nmLnf5OomJph5ETdt8gKpPF84SUV1o7LmqaWRzqOg9u7SHr7pQ9OcNGaVCzc6
2L5uPjqVGV4veg9csnZyyCbcBwHWjdpuxMMKnDuu50eAl2SrTinMJCaRvecn4hBUo3ntRIXaAXdq
o/kdcLTSv1gMD2dVAAt9HBINHDeSc3qTNDUteTHTrjuSe4V1YVSKjY3ScvSC91Ip+5llV9ELgKQW
aRbRtF5rWE9Rz+thYYsnkVAPqECDLWQN84NMA5bG5NDrwzvNmIMIRLEtJSY/tK2rERvmug8IZo9D
zVtXgwaJV8OlNLRE0WaXOK3ImgyKnQvI8eo2XMQW7Zk3mdsYpUpkijXKTk+tt8XgLckWeOGlYsZV
h8W2bRgD2N6YHoykIt0NuVvoC3selU7Lm2IhR9PKhSXD4GoT/Mo5q0tJ8UiAMIsA4YWbll/Ye1d2
5RM9UYZ0aFXr0hb1We+3Xl453xyPpnutje4LegsD2fWYHcOpgxT4mL2T0ZzTPn7HshjMzSZXFkVm
jAtlunCQQ2AYz30YFmLCjmfGR1T3Fjmqpr1JM/XskEo11q9mb1U/jNb96ulFeFdx6cy7oWCDi8xF
PFr9CnPx3PbzG/7YmgZKoc/x7oTLOo1yZG1j8NU7Z0Z49EQv332SlgIzGL8OtfGiCOt77Wb5JTO6
7QBzm/WIFcQxknViljQOnfBJ47KcybZvkMHfLSadM5rQPtB+t4DmqlXv3kS+w5xoPzmdCTYgVdAa
fRjERuwhY7SYHaMpXEtC5K/pHmoiNleDYqLOpckOMccLz7a5SP1QuTmtSZJZHywYYapPuUdaptbH
Pwonjhd1rw2b3JOvJTqQslCglw6j+zXuqiOe9G4bCaFu4A/MZGjiH3SauVD1DwRCkJQyp1nAk293
RhhnxEfnP4xMzmJbb0m/7BAFFfAgsKbcPtHAlB6EkOSkYVjT93x+Y2+SWhSYpLbnKV/LCf2l6JUa
CTJ5bdRYEboCcLA3eDOCPDr5w7HCdhnpOa5OpD6z3iFYDP/gjINHB8fC7//xgfUZ4GqBP15XF3ky
0m4Lt47gitMRIeda1605gB2l3jJ6KYjERtrf7z4/IKSVu7Drv2pEYYPXID3LUKHVMmAR86FaEl7c
72IYc/OkA182+rTLssEfF6ogZ5J7XpQ7b4oai4vCoM0cvcIHi1ctqVRKDdhUs2Q2D2ICtEK9wCJf
t3tftLA2AxxirVWC6Z3MqZ821X5yqCLDnY7N9vemlAqjXniKOIFhJ3jNtZSEY9VOSE2HY8TXE9Id
BoFJeQieS0vYSPRaB4XUZSzFJQc7IYLvNs6gQ/MjQJBI/RA9pRY0lCbsAfdr9T6Xib8ly9I8yG5H
j4Zg58ZGfFeYwVFTPGIi4mgzWk70hC4EZVkQLf00EjPmnO6RwMBbjkNiJmMT/0+frHGnzrsWFyBz
xeiCDWddWOW7izHpRYkwfPaAQAlQpH0Xe9GwCMfuqzJRFqwxU2m6OvdMRzmbo01fI5RriWFj0lhP
QmIafr3RvGCLceeK73yNZA6MD0+7miV3ZPNfzYgpQKEdRB98DywXrklqvirVMTCRfDUuhWiJz07H
GM9LOT61zfCVlMAV2SIztU98yg+iOX3b2znTyhaoA5KBbkthso+ziPEmPTRr5qUQmPDO4SZANkdV
XNGz22SEt2xaRV9/uoE99iySd2HOt9SAM7KH0SKXoF0CQBC+VJ9MNF+oig8dOaY7oy0fXTTi+gqt
i1L3kOpViJ2Wl8ZIlG9x7zxsaZy5d89ZG796RmHv3AYNglRPpk3rjoP95wNBC9U2eLc2pQfGui7Y
OApDW3p49y0xvup+qu+9nPs4qBzKwo405D4v8BNMl18bpz1VEO0D8h32nuvqW6/CpzhBa4cURWOZ
2Luqd5M1M4QnlMTzxsI5TZpFuRQTW5dOodjVHWmIWqJ3i9B16oU6tC8sPM9ha3DGSTlEYk2FrINU
Xi6NHnpUnz6FYPiByeaz4amQkbYtakPZoZr29+B6va3S/FBait7KFe0cbrRCEVidHDk4qzAWcjGk
siGqmBeSwOqWqse5UllZO9MoLXDMo4VgozXWFo9XFCaJNKjU56qmYGOa1jS37V/MMf2a2M2T3uIv
bft+WOQK5yjOMujQ83STuWSjqz4jYPIM3jgNVZzr/XBmBtYa/cyXXnrkenTKJfPwrDPfcLR4GTfM
bjqRkhySnHD1jUt/xJHM9npT7QFchR0cfZH8SB2CoRjXmytFXSsqZ2V9AmD1SE1mDD0BQzNxNDvi
DlTV+yL6MFgAO3rvs681ERQvuv5uj+4tlSHy6tiZ9R3okxhYOJkKjr5Ogqd06AFCE+++kAoB5gne
vEBq+0g037VS29A4h2kBXqDRnTO8sm+ttqj/H3tnsty4smXZL8IzNI5uSoKt+jakmMCkkAJ96+i/
vpZDca9uvXxWWTnPCQykREokAIf7OXuvXfb2SfT6a0cN8Fx53caeF7Jp+j49VuCoQxkFcUrx1zLe
sDQzj2g6ksBnG5QKa5t2bsgYND9rrfGvrvvZ939i2Rw8ucWL1iuf2ybyogtHAm705TxsGrPbVzZe
2RjoZBDRQ+4za7zpJjg6CdERexKwD1NSpJcmU30MuzKiPk8e8CDrcyV2dsHBmPEXz7bxMU45UJxW
rQGojHBeOhehFsHbST3CqS2juRn5rdSunvS6S3c4B8iOtZdAThXIx2yYtjDV3J0movjGBYRFnWbM
gqE3+yDMEMpkVWXRQYPz47MCbjitj21OROyS32Zlg26v+mxY626mODom7uBttXy6qZ9itzuMMNMI
1X72kdPikMlvpQILyeSnGWsVbYUcxvWSHezCfYo7BrSKUshigrsx9ulcn4up+Kw7TgfTai4E/tGt
3Y5XsTbgwwxJEIcXhbsdoFxdvunolpvGeWj0lBwTGkVZaOkbU+jTxhb921xOx8HiLudbEsa6ouSw
jHMde6d1GH1cm/tCxZzFWrC9GqiyP7w0/qBu6MfpwxQV/S6zLA5Q+5I52evoqBIxTA2OnEEAqnD7
gx3ad3HEB25p5ZEAj1yCPkhJakoeQj+NtRMq6GOklx9e25ymaipx/NlY8ORWJxp+J5gpbwodGODQ
6SehFNMsqi70VLutK1T2tbyJ2vQxGeoHL8asxwi/T5nfMDm65xrpovoO6dWnY0LpkIZDVsp0DeRw
I3Butml9T4HpnJjaO75/Z0Pvbl+jEyCKVWcKwFnTRcdQhxnVFHsGNW1DI+u27RxCeCdG3EFgkKl+
LH6L7lB8pot8KoSzW6IJP8P4LEOHTPDpVxLinjTaGSG99a5NDV3JYjukycegG/cuRnXdJ6YmK4lp
NiB2VdSP7KwM+j5/mzTaR/44fdDRxbjUcflwHFioXAuTsinLhJOfOPi+I+PJcuzTDAksgkbkS+In
6+61auzHkVXAWKX7nMEckcpRDkgcIkJqYu1QFG4QuxVVV/SOKKUtDigRElltpBAdrA8vxn1awVLo
3MSlbJM/k5zL/xjKe5dViD40/IjeWkDAUzB79Ttl4Nv4JApa0dZGa3EwtyM3Vj2rNss4c1GJGY9L
896ZpFKRu1WNJNGSDfNMpAAYTMOXmIIU9Ie6Z5V/zuJUaiFneK5WN15xnMVhMryPNhxfxWCTm2Ew
f6xKb+fU5U2zELtm3eZCgbifoa6hDupufc6pyNuCpQ7CBgPcQmY2rCcTMuEeoCAfwKKOaw7QwmRi
7RwXJOoEPxZEh8TV3DO3jm3toYxZBYWpeM6spyzzzj7uqKbi5Qs16K7UDIqh0+9akJhWZ/4TzUNs
6t7yGns42OzQWk5Wqm/TjGqLP8a/ZWlddzZRGQ1V7d7rdyYkvsCKSwQD1edMHUy1whIkryhJPe3o
9PfNUogThv6YGgeM9mzeCagSz3Z/L5WeKPeG8NTB3gozGbMqz/fEupc73Bs3xRAyMaWYUzaJCiZm
6EVx62ysErnFoFv0jYd2u4TTO9ElPwkv3rT4vlckJ6twAHJgGsCAnDWKp2inmMIcRd3QI9bDkrVi
FJATmxy0lrKUIsB1Wm9uTT3tceRzx/NAkjFBBs+VzPCZZVjNlxqXlZk3HqmpDTVZssukW4sTslBz
MxU9E0+SZ7UyfXPiaITk02Tbwk+2Gqc+fdxMJ/AOu4WZ2M4lsjZrgnZnahoF84ICv3vGZc0cqEdf
P9hPkcG3PF47tvFW5r+acLCewN+dylZiySep/kLOBlYj1yb6oIrKfR4RJaPldET7AbRiYjLHMKhL
WmIXl8y0ygHjvjST+yXtK8rlojtFDcXPBo2n30aEu4Zk8bR2TX5M21/bN0v/S68tsR0XGLcN47Ow
Y2NvakCsxmF4nE1dpWLcL7Xid7mUJHQIfGi9gbERJ0Zjh943kYObpM4wj3XY8cypRyfaZdgebdKs
rLB8nqnCtVH0WONBAGub/MhAm23sUdwMDFoQyExcif6t3ohHI0bqano0dp0WvhhqCwtSrn1fy7Q9
zTH0sz4b3ts4euwcoqGEBADroWkYK7Pd6VI+eHkHPKLz3cANcmTJLCZP3VxGEPS4rtKaO0RNoR7q
PFen5xO0J4XOXMSK/VuBjsI2mK3NUcOZEuqXaA4HrB7mMcP+xP/l/S5Tv9iWjFXOYsDqaZxj3FTz
Lkl/tLNW34JS2xgtp2GHK7HPEzTaEBZgZWwTX39mgttu3dpFlkdNhBlI/quvNIITzKcoc5tT5rMI
s/3CutGjBZhw4XBeW9X1ELf7Im+eihCBimWjrYZ1wiJvrAOtCN/qfiHG0UAuM1iorOo5P5g5b4t0
TQTN8Ey1vw/G/jOV83myio+xGwJpIk9cNOdVOOXNQsyoU9WHhpRdiHXLC1Qk0nr88mFy+af0O8+t
GHmo6rf2yHz4p+mOD15JCcMHJ7KrbQoKwAW3Wrk0e1YVsKc3ZB07gaCxvm8jh9CFGQKSnuxTUeZH
Y5JHevpc+Bq8yG4mzSyEFvQQUtJJJgZuN2UBp5NdXIyhop08SCsk8pJrd4IvRhkTkkRqBS7XOHS+
kbUmgdcE2FOst/r7GSI5pltq6VLP32J+mSDQ38X8YaOpd/XQDIyath8RE/cmqet+yuRbHIo5va6L
9mc7dpyx+avNdNeZpkuiU7fUf7e1Vs8Uw9yEUXm4zdTawEJvhfOxK344E51DokuZc+nNJ/mDLFMK
VimUu6xDpvd35jT+oLuIk8dCkeAitOl/L3wlgy0+vSlvA73mXcboWHDuJdYbGMWdmRUfZKpNkX9H
kOS0NUwiP/3x0tQduq9htyMt9q7F5LfIDJZRtnOdCOGn/CndbIdr/5lZntgnvYcYyr3SnDSIWlat
Gx3Rx9B3L7UdntV7tTaasUpcMGM94JRt/BYbg2o5TWeDe2sC84JQKbhSN41bvvjmfDvqzj3WBwiZ
B2cZXkzTveRIkjgSmHN5sNMwkKSHioTRx8LXZBxMhsjNxMykrexdziDVdmp9oi9oQxaWOvV8hULe
2ySF8eDNy2Miy5eJQkdHKN/kDpeFU19YY/WUi0e+NfyW0ynR0W3QD2kn/8Ye+xt1vHpNEaDSG/7k
NflDMIHvwk7+HEEHH5Z0GDZOz1p7QkZVCQDs4TEcxyN4jBQZcsutBSE56KZyW1ttQ5m+uXPy/kfj
EVHSSu4A5j2k5I3W2ZvUWW6dtN3BotzTzn5NbQsGZgonxb8rDWXLiU+tN++dOD+UTIs3Y2M/J725
x1NCKlh5hd0QjmymPU4g0fjm7nCJTtQHiTSs4jY95Hn6PGnTB13FbV7Iblt30a3VZ/ekvpHgkg+g
77E95fQNpCaCOAtBKg7ipjFRbfXxR5XTcI2b2qNM9kztGYGr0a7uDPzqunnjXIfiJ4Wti3weEDni
xSJM6gjS9AB+7VixSi6WYGR4FP1t5Ey7jnNEM+arRBiHJI1PfRo/mikTb83aL90Mm7o+hqG2x2YO
ep2uS036WT3RVTICHAJImuz+IaQI3Gmsaf3yMAnyiRkUL80q2QHNeVAnfqfhUs6penBPq4brkQDE
wWqC1nJfiDq+aDX/Gi3VTnbeE432F9xZAaDGC1bYDFeN/sPAqbDR59+lhYhqKuTdzCW/MZyIgzOM
2nY0ygumHpfNIE4gAw+FgsaJ8NGk+lAzf6kK83pKkusyrd9oX7/KyTsaSJ9gYBYHd/xVijIoaXsK
bQlaJi4ItkHfae+LIT/6QjzNpvckY+ruFCM+AAI+ziTFapp5crrmmT7mz4W5Yh/+1O3wTizyd9YQ
Clhm+8yGyamXpxGSDCRKalcRxMD0Rh8OOAEwdPfEMXAp+/m7qdMHdqyHEg8uYY+/KMMcFxJY++yt
1fT7NpevBVe9VtaXfZy+mPX4OnaaC2HfCobMPWZFcbvQgrUqet+R2e6bjBtQQU5v4WP3Jl7aBQXl
RE+mZdxWHBPL8z74XzfNGG9j2RIW+6TTSXO4fzZGcZtOj/SXPsPZu24i81rm2c8czlTkpsc8ji6T
Zbr2HDQnAFcXS1ygHftMcEy22XBha/2LxUXlkPznzEYBQHIDuPMul8lrWZD+3prU81jg9gwmXGA/
bM2+tJMk0Ck21i5qtKS+joEfWwPNFL0bb6ylvhnN9twtELUKvMiADzgVQBpkl70xPlJcemi5p2wW
OiIV8KRoBkhTcWozetpAkmbCUsPCvCWz8BTeI8DTNt02KihFOn134VRq9dW2u5xsTPfGns2GARzx
i1/O8VadLKFZ3IYRFIF2H9ceqlDqV4wz5Ne4ss23YUnRikSbsLBm1BP1vlJS/OhGDDA5u/IRNshu
sGDcVDaww4oYO72+ASez612gzuPJxrqLTOYqjMwXey4t+AyUgNz5wXVUNWbsqaS1N8sgrtLZvPW1
5t2aSE8gvjsulsuQLqpclusikz+LPrmH/uLHMeGWrosY/mfoz0DUpl+VVtNJMczrTmb3IRQhMn6M
5m3EZtHKS/CvL7GYX93e2BWZ/xx7XHKlABAru1/gca8EVXDaIoeaxFOcBEynrBZyc2cGiRYdM9ct
aI3R2UAXA5PmYvSpxUFJmrLqKo2XQ5gxR2LE2DngvpaxLgBhOO4GzY25640SLbZWwyN4MDTiSQbX
eKK7RZyJuUEdcGaNc0xE/iwGLvtxiXj35UKn/FBb8lgaLacfhSdb3DLn/Zz5eYgHlpCF/WTcOA0w
nLw9RNbdtCQ/iC57cGyb1HWm6npPuRx+Zx2zrqv3mgbTtLP9nWOI3+rvZrNzp1v+RdzEVzEQl01r
ItVRf7AQxgMYtSRIYv9yivp7Py7PLDuOYZw8mYW574bqGV6esVzZBrjLcBKsQ8gaym3vQovpP6tf
AsL8o4efyhn/acoYy0KBv8Ss7/p478Zba8TuVz54SEpEvwRZ4b+bkpwobJ73+oJB2PeDhQUc1v+U
yvAEPtlZnq2lx3Il97UGJjnxto6gKKK1FLmZ7ABFMSkwy0yD9wG+jbBAUk7HY+sOwPOJ3tbFKRzl
zay5V3NknaALHVK0oOJl6Cliz4+Au4MpmY8gNG9E8hqpUuZYfaaj90619UTKA7IJfeNERFD7T7Ro
jlGYf4bCuwrjMCWEpTl5unxbQuc+LNLd2McnDwwbt028nrRyNJkH88IQWRfZgRLeFrH3T+Ki9MCm
Q57n1dnIRr5K8kZ3C3etrVu6WuDSVt2mXYF0AdkAHahyKywqAFNhvqohM5LTi1M05Zbuj7PV5I3j
dVjDU7054wT2TYZHVBNXNknPHfOJc6l9Ob/+V/75/yH/RHP538k/g7es6v6L+JMX/hF/+s6/hPCQ
4+ENtW3hKIfmH/WnoYt/4W/zLKEaY6ZjYyf+C7xk/wsYkk5DyDOJFHItzG+ElP9hMgnAhw4mZP8r
R+p/ov40LFepO/8hLtd9sqhMFbDgGL6SnCrx+T98dr4uyy4MG+0i1RICzWKYXyXXyLbHcaHwiSeJ
x4GzW76wYlVR1OEZicLLUmi3+Ry6NLR1FRfeksoB8MIcFvgzxznbzTnUVy8ab6M+yN1kAXBHDGTr
UenQsdFbJc1oHHD7Ko52sZFSrvbtedMDqq2r4l463IoXeYhQFFBYKq/jqQS27t0a6urQYQacrBb+
KbYXVX1+1Vv3AYTUE/2L6xEiBtM9pniCYbKYL0TJrCicFCzo0s4M3KGxewVX2yJFJbuvuuTdSpdo
u3ArI5m40eU94RuMN4qfXfexYGitKIHm5NNP9iV0u5qckACMNq41rfwd5/lBF6B6q31ZD7tF9rf9
hMDVzCUGUa8Nwur3GPPLSZ7UiLDEUz8K1r/Zs+ZSXCwtPrMduhsA2Agbqe2BXoSSH5m/FkPAXBhR
rDbmfZOjV3fsh26kJG2Ra79Jycn0Wu1nh9mvbsq3DqUUsHQ5k1Watu3WtMj6y6plp03tk6EjZNdH
FmfcQGwEkVsnGeFmOVea64KvnZ71dLgaKihNGkYYu+DjZnwLRLWWaG6GW/Qu1bY2WeLWZBJk+smh
KNxRFvcWhMJGn10uzH233ghgVjOTN5YcYPjmhLKflzH/v80i+4Zu64Poo73De+wzRSLpk6QNRprQ
plWnqEgjkp5Bh4QksW4Te3pvi+xSiwF1NHme7GE15Ml97fzS8bqMdT6eO76Eua6m+3lSrNch2/nv
HgBlEmb1bd2HGPWXW6gjW5PI58Ooorphcm68qXFPhiAvG4XSrjUAaMV5/NRbo3eM2478XLO+qHEP
k/sud3HeH43FzvaDy8zelnIvOZgbQhQ4lVPjR0EEWOBYa58mu3RwD+4NiOsCtU5MfcGW8bWlQj4s
l1tVPJQvhVe/ZChPYAc/Czf7UWc1mcyDGDaofp6zsvw1DzBcyit43Hsvo+/TCCLmDcdF1DXt6656
qEbnfim8UxULiP71eG7BOkqn6ClZh7eOTZuivHZB4wQAE+9JL5xg5RzthWxo22r7nc4t1aqyi25S
SKbOAuX090Y6iQiqko9YeJGv6GklF/Q4v9CkhE9Fj9TrPmk5oWXwoJQtOULZuYGMTUIGIS3Ojnbf
1ljEa6MKQF2M7qxE1hLUOXrmwbrLuwGklK6x4qJ03gwtfP55CPyWWa7d0YjC/YlmAgErhu3la+/7
Oa1hUUpbJPdKuApsepHBR1V7Uu2pwXg3Ce/lzw9VlGaz5rj24ntfW2o7KEDP/fnZP96u4F4sah3K
iAmPfBo748iJ+fUoa/madkZCL94yFfRtCmmSNIXrbohNJqOHydLZ65Nfrs4yte6xmxwltGJzphRc
lPGWkFaoJ6ma7dMK7M61X3XniISGr73Rqm/nmXCT76fW30hb8zqZEnf//fusZf68cuZeEix2URD7
rWIxPeJva2s5FItrHto11nZ9Tlc/WH9l3ZRRaJ8iuqjqRd+vXH+L/FjCcElJLxncDBo9vPLrnbr1
/dYnhiS9j/wBy2HL2W0P1YPs6RVkZSIex0K7mMlWHcG1sex36Xsw3HjWK2WTcKE34zeJd2gqt7k1
1ORwJESB9Kbh0DddejEO1SOMuvaqN2H6O0Z57agkT0QiEe2aMjnBHCmZdqFvWt7QpN6j0qaOSpmQ
utieZE1q3016jUkBncY8PBaJVu3KoYI16i4asrLcO7eu2RzNqHqSSm7rWjpwmxrJc1q7u5yM2i7u
LvqFug9lB48gnHO4vDBhZ/mnvS6WB8VYa5fDNKXddZXJU2bq1ble5Bvod/eo4Xo8FnP1LiaCKzq7
iY+xHLynxA+JtnOzI4o3Z1drXnHSvOi1mfvPMu7lvaOIh+aA+5/uq6th7lnKPjkvVXnbh5NG4E9X
Ud7LdsUc3xdpHO416WAVjZ10J139ZehYtGRR4wEL44YrjT6IP3pCB8G53bWcXfsR4g2q3kaejRJx
zFz2TRBGHclxZIlsGUk2Q4QqXBBKc3DQYwt1YaUqdT1uMRCAQ+exB+XaGvwTLAa9OK7ypXWDuP5m
GGj/M5sozlOi8om7TuIE9RSLvR6w3wkpuSJddzBOeXp2Jl9VGVQe/dInDpo4H5GQShleN6HKeU19
dTJ+P55r3TzUYEPiib7S1pxagoPVBgeyN9T0KcludeTcnCcV6KIR8lHThjmvcfPt33vrc98P3aV+
1kokRLrLe1hKRj6X3N3J2hl3CXMF/OFuSInJMLfrT0VdpYiU4DsVXWJhyQKVXZdzcoIq3pzXjW1Y
Hmo89RhjsNKl2z8cZ/B2c9I3Z5tZgSkGTBlN1J0pAhBGYFgcmL8fYjgnOzByB3TnzkCTXCNi+muX
hR3x0uqxNophl2b1LxEtEgo1y/uU75Mzkq8hD0vYZfnszseRcOdOya+qGW+Cnw4AntRxXYoCkwZJ
goyddeEcGsffr0c5Thcow1AsBpU0/H2UV+S/VBG+6976AxDWn0gSEMRQXzxXrNK+NuuJ8P1w3Vuw
Zmy7eoq/jvuabr9uEnUarOdCXbjMXgDcR/vCaZ7WYy+MBZ3Aumswb6BcoskXGuD2Dg1efdKTd4no
5BzqIQLFqKSRun6P6ita1KbDuEFeH42a9eG6Wb/viKyvgz11WOIJz/jeaDpf8ffDdW99bnFemyrt
iIgZaR2t3+l6uq176EYd1FoYk9bz7XvzfQ5+n4hALk46F9Zh0HSy1CJiUbKyWvZEdlXndYOIn+Oi
DRkpiOrJMalrxqfmc5TdX8fu6xrVK+oB624CV+BoZhiH/j5wbqR5CGxUCPy6+T6GSDyZwbs9UhUO
2rBes19X7te+nda/3BTI2Hpgvg/ResT+7Tm39IdtA3ISCwuX8Hr1rpEQznrs1sfrT0wtDuF+6c+G
Cnf+unhbyTewPpZrsHKCHOjEtA+mNHKqzXrJrJdSjLT+6/r6fs6ISJqSJl3vqGqpsOGuJFPHdiUA
PGNE4NVqDAfqZ1+/oJ6rIniyg927AW0SCVWZSBP3771/e05rmyjAYiwIZPOIpExYOezdPKGyC1zt
wk+Wg7kOHAMrnXUPXpSxQ/Pwcz2ExupLUUdwfViIkDFtPaLESzpHmWpfl+B6SVYyjvVdFBmMlHbm
7WgzRsfW8BhO16O3XPvK07/uW45rUV1K6VmpS9KR1HoMCQJ6PcQO1cI/L0LddofkHjSjOtBl4zgg
QdTVum7CNTO+bXC0Zz29eb8aSnr3glevR/ofj8Fz0lTNdSaea/D61xEmA+1cq6Our08WQ6ehjUz3
BFv9OcK2zyxifbjurZv10K/PhcSehmXjH7+Hy5xAAr4kNXJ+7fL+r6UfYc3IpNj76iZTqA/jzBnC
M2/9CJM1qQ+2/syM2mW3/sZkMD86rrvrj5iH/Xnt+jAydSQGUK/eh7qO4/ewI94rUh9pwHF3Xve+
N//puVLDarP5/h1oKlyO/+ktJtYqO0jCv9e3ydfXhZGOgd5KDv942X967b89l8ULVjMJKD9R/+v6
Uz1339wRs/b6qJrIgJAV1Nm2+zBGdTsqDS4fEXEDWjeD5O70/dyI8YuwYV3b63QGD9OYXxRaXxws
Rx2L9RXRnLC7vmR98X96m/UH/3iNP7s7O7UuS/Xh49b6YcQm1WX1t7/e7ut3hxqmIXGv+oVhDdlh
/fm6cdT/+/XTYREbveBE0UTN7ZnSKNNdmOsLd7dmPEmnnsnYqsr2OBh/5acnMWBBsywPi7pGIWzW
52m9uddWyqiD3xw47UOl5gZaGjdAstR8IXb4Z8hnfml12CmhuiLwWIR7rx5p2kRqgDPRDxVJWF7O
WtiSJcUV+B1uvz701pF3fZJuvcFwQXc4UXfbr806bK+7dWdxCnlzd4dZF1qH1X8UooZ+oYaO1de2
5tmvD8V6R0jLJ88FJ43csAqEGnlwapR8bSE6Pz7B+tT6gdZNlBoO3Iv80Pn2VB+lmgzEapaQqFsj
/MgYCDO3wEjNLTRuDEoOyy6iOKiSU0l6lpcw9sVqloLbS57XPdkV8bnnRFQDqJ3rrzZgjl2vwqGk
2qx7hj0EeFb7Y6eG3kn96rrXOoJ6c7gcezU4J2poz0aTU9BQI/b6eBQ5RSVURaIjH+WYqOkUSDQU
fqYtGCXDl24g8nOrqcniooabrz3djs7KbVVYC75V9TkBObbndQ/jBgK4pb9KG5tavqmaGFxA6oOv
G6eny1WGoHdqNamgksvn1tWEomItj/Ej1hYciGERpJhgzmOs7WMqgIclHyPUyOpqnLXotrGrab+e
OL5RlGdk24yn626IgFR1+y4bP1pOi20XZ5161kx4Bru9ulGX1LwPJSJSS825R3UvX/c4RtwXvp/U
h1gj+5zEjkx9iO9N4aXuYZEuRfS/nrfVHaiLkKB0xG5QpLDb/aRpd+u7DWpKse59byJ1pkJO/dEX
kbdb3yhf713rrjMRUrYVYNatdrChkbMYuwiHqD/GdEptNQdfN816qpGaYaVY4vRM4wCvP9AqZAte
17yF6tCsZ5vnF9jB1sdoptmNcdNwcK03czAvyiJCs7mefOsG2DhkuaKMflPsIymdMidvjf9rQcN1
aupyOvvROJ11XRDh+P2YBu94zMi7CWHYnNO0G1HuKgeu0ZCwzNSTZ5Mk4Z+zy18lKZ9nOlLDGQAL
dXb18L88l7ZbDWP3thgvB7Osbhpk1td92IqNBHGS6xSKBpgO8A33S0E4TOdoD4OH9yLRQ3cfm45D
oHpVHtwSbRbIGsVwXZJdq3vLrVHcz3rpHoVfB3ndPNRy8S6Q9D8uIgyPMkEc2FnOq2nM8aVyOrfV
ot/2vVFd5tGxDr0rptvpVT/r1sVkIGpLIUnD2t8hSOp2iYFz1EP7RDX32UNgfsqGGhbP4N4THKWq
MJ21GXT3PGYUKieCsY5tuNxlIWztRroQYMfhcrCc8Dg2arYw2ntcthPB6dpV77L8mGXaHB0X6Yo2
IqslCZPWjMyvy9DQdhh6y4OYOaOdxulPqKaPfgS7MmpseDfucpkmvUYpeP4xWj6ZUe44byGfkuyl
EYFiYuU6QWy5obLVXLQpUt91r8+aT2kVw95uJPDgeJ3kFhbW9AnYCHXO7VIruVtPrgBWOuNcRgR0
aSEKRzsXyXWeFxQ+WY0TErzF6o5OxRLVMaWLfCxR1C+DSyMJ8zeBYB6Uadj/BCxglCl1MllyhPr0
qLax2aoySCQJ39HR9hJ9OpNUdml6im9W90NgCZPcrSpBH+d5VxaA9r1LI5tQJCTlKWILr76za+0x
963u4LkIhDoKqYVFqz2pLizfHHeUWgm7oydOt01u8EUVgTX5OxEOH5UBQGA26JoizmpC69FG/nEV
1kl6FPb8NOkmzoYUoNykPAB1vHi7tO9/VtBwsS9Bkm+prM+p/u5Iirjl8IFizdjUi06F3z8uEwmp
ltNflVKgGrEU39/SqQTn6X3jqKiURtHBlBkauLJ+JwU3y7HMg0UvzQC2YrP3uFNsMzrBQxeZCkZF
TlUVbacGq4itQTnQ0JG7dkRCsj5b+6yolstojojdZOq/J12FDLXFnLfFRN7NiFKYRASQjhZT2MtF
Sz91IyKij2kfHgaV6BXXQHyKiqhoLaXUxB+ubaCV+WzE12iI542TuBhJrcoLup5mRuI1n52t5psW
fc6MBSam4iroM8nNnqxGiAB6RwWiOCRW1x0jxEUhTvTAqjC9hImxsxrpB7Sbx20pvZtQLy58sMUQ
4LqjntfFKcua9xr1ybYyrD/Es//t3v133Tvb+n+HpjwnbZSUyf/duft60Z/OnQuBRTg8xQziLzjL
n84d3BakzcIVkFNsD8snTb2/uC3+vwR9PuaauuU4pqEDW/nTubOcf/FulAUBPODfZTD/n3TuzPWv
/LNzJzz+PlII3pN/Q9f/HV7p4bOrqjkyjt2CMAzZ6kZkZbpzL+0uIf8vQjfm99xMGgKSFpcsAMC6
g3FwCptY98IKu/OcEpXJDQAKhntdUeE2kAWihmT+VNVtdhwyc+dTDDsXtfYk22QHauRpwetMAwkw
K32r3Mqnba/PQe7geDYmkg5wNvXemS7ag2M+LZ6krc0dmyzhq9xwlL/uOiMQrv1Rh9NL6NbgIXyD
23k0/RzlbfLc2tJgjLhYkgF/hVn/TGX0PqliWUGEY1Q794npkOsijcBzrN2gnebfiWwDEJ/hPpIl
VRIqi/MRmuk2yVA2jmBikLbSDwxL54ZUP/MsK2EdPfTJma2K9wKQ4wapy2kRwtmgqEQuVC9zgM8T
LkD52yW5gPmFc9O0PuMOGlPkTc1bqpjXA6a9Vn/O/Q/MIY9WMhCt4D9NAAg3BVqTc67mhhy++ySk
TK6QAF8z2sLeFFpq4WEBLdYWdbSregY10WnetooXAl/1ctaxNuEx0FQ9a/LPjnDjAIEO2DRtjMDO
J4du4XaVJfz/JiChXctp/xTGzUtF/rPIy4vZlb/J7Ksv68S5yBs+9uoIM+mq2hVcALOX7dYOgfwP
qJ82iNujPctrNIgRWni9++DG3lNlpQ4Y07d4nsVsPM/AQerZCMyG4ABzLJiajyGO4iUqAkT9xtFL
7yDym5vCH/eNF6Orntvw5CWEvNN56shtv51V+muvoVJcrEVgTn6qZ74pPwKhQN4j/4qILoZkwq7c
KKP45BmndtJ43ZAfKh+mEDYoTv6ffYhafp2rFdJ8tpMy3juqgpMQvXuaHBxFHH4v16OAVhYkvvzT
Hv3HMTYOY1R9LJ72HjMh3o9mNu50VGMbMhZT+DNnWW8hnuEp8MrLVq1YTKOs9moZ6YE0SxZJ94iP
BSaBHrJhcGuKBkihRTHiTyVbbBSojOb4ImuxrQ5tbmwrp3jASgtTzJjfp4kb97oQgU5ziWkyO7jq
UrMnMQak/XALU3P+ddMWKFUXDWLkuvKDgW2S1mVUhAixvO3URvTaphhhca9Liyl/TVr/VejFZdgC
Yuj8DaGevzICjSj00zluyy6QgqZRAZ4Mfpu+7Ew7/02Ibv91yiYyumR4Sfiiq4/cLX60hU5Qa75j
FQ6JsUFVnVYEro84xhyCm87rBgfEKZkXEnTUvH9dXTIdROqznYqwClzNoeIcI83NiCw++rUbWOqL
0YrmirLUU5Z2x7TFoKETFr+DuEYm25owVkTEBpRUWqskwoGry7u2dzIktA5ivpQs4My+bhpbOzh+
DkwmvXWbFnKfHRNMT8OWbuRImC22ZFOQOtfly6mr/H0X6d1pdvqbOPUbWtuCFFBq0pt5hP6Yj6hp
pVYd3V5rKaDArBiUFzsdPNTCg37TNDhPEydCydPHx6//M7Ef0JCN+6HqqbLooqLDOhzQueF0GOO3
/8PXmew2rnRd9lUKNSdABvtBTSSK6i1LTjfpCWHfzMu+ZwSbp/8X/RVQf6GAmhj3ZuOU2UScOGfv
tb2kJ5GaP/TTfmCyTUseZ/Lyh7Db6STWL9FibrzxkY8DSeNSp8bFqt4u/cl0vacmdrm08CjzOiuP
ZMyj8aOtb6wPSqsZhBuSnrSREmLB2MV7F829q1VfHH/LUM7GczwiQJAsBduu6r9nV6QhwJo56KUA
90Hyum2w0mi42nBo5O6JnkC9FSKbH4XnXRzKocAutWU/HIla6Z4t4ZlPjH+YxLrL2cjgWCIK9abO
PS1N/KtbNRsFXUOyT0eXFYGI2HE26KxYRLr23Aw7/yPmEa2/E1eBjbr2PPRFGrSOHiagMH42oqmz
rmTJN8EcV+NlmvKXKo+ifdTn9xy14tNk6PWj8/19bHTd29zVrFtt//vn/+Kkz0LXRHxiDu9jJYyr
MHrriZyGjh61Fu9p+hDPhCt+W0UxV534hyD2deaDuWFdjFb8HVRyKru6u+feZbRwEylvWL5EUj8l
Xb5mxa+nmbHDI9r65juXlpbAPJxnvZkuVQmgROTDVZLnEVaLkBuSHxuc+Wa6AnANCl5rzDBeUC96
s2j2XqYsmFEDT92EV4hsDny0BbpwDjLOdqkd98SD34d+r2PSo05+jpNvi1QQ2KtWEQJYM3bJJJ+7
ZfFY8tuUx27GJcA7da2n+LuJMgy9E+HlueEdbbt2T4Jq9OSQC9hZvrd3O6gg1ZS/94OlX2w6sqHm
VCZUokyBn+3zwPMswFc1wMcIWAVYJ5j/os/eYHphTzP7KRjtSJ7Y01tCWJiy+m3y7thldYklgOAm
xSeQN6NzwJAsTkONPWYi0frFngMrKvpbVDW3xK8x3jJAp30s1JYeJ1Ifg9ZxWfypTHaRgWZ70K7Q
otSSR4PM4XQ09MNIRcY6IWsSuA37UGgkCAO3Kq463yv4+Q0uYbVzAZ6wKCFCT/Nn4lOeaQOpl8qs
nH3dxw+pRQPu12F+wnJSXRsE8Smu2gepbmlIg+JXjMBQ00zCkPLos7cp7ZHvNVcESUpl+YsyiYZ0
LWQA0yIDYzKGE+e24aub94U+aqdk6cud2RfRPrOQqmxLfA6I+yP6rdkZZYSGsqRxpsdo9kcXulc2
1v7dGj0kuKrtzj0YyZjIO9UzeXCZMhMX620X2VHGGf5h9AZEK7LcqRIkmjcXX5r0H8SjciB1uq20
VXuJPXe+rIps34DdhBMJENF0dQflBEnnW2EdWzeoIiOO8ZuczPjoAYTbdYo/tDjUZQ2mQrl4CIuH
al+J1t/ZSGgruGQVnrEXbtFpSZwL1enw0OZmCR1D+1DIagNm6eVrGVvXguD6OIeLB0icbsXUI4zt
XhikaJyZx+LJihIdr7pRn0VvvUCKx9RVdtoNzECCd4Sl1fvERxU/U0RATc7Rd0FC3WdZNuNjQEXV
aK58VRZ9BLnG5xp9Kl+ll2Ofm8jIWxZsPTRHUVjXGJmMDxQJ3SEeuT21hUCsc69GbYPb82Zuh3Ct
KShMsASZvbwMaWpchjzN94Nei/dU7D1TOmcMfHC8XCRizYD+yBdsvnIoL1m2XKNKaaemxzCjEp/o
6iUHKtvyEUwtafbEAJuXUQELjSb/ok86mX32YL62PF9bH13cLnHir47DyC2FfLQSC+1DFqM+6c2x
wrKa1sfCKr37pLqbn813xdDp15KIaQfpTV5zZECnJMw6rTg32ZyFosnc1w5mGEvfxmzS4TWd4O/F
MxnIK0+OKgwf/hRjm0rS4uK2JcxGjOSmhpIDL5/9keOsiD8hR6pbQom4m4GQbMvOGgIod94NV+YD
ao69Y8HHGl73WdDYCbSNtBn21M3dHtTHSlqOrVM82YSiW0N3IBGbcMXcxBKJ0fCFeGRs2FUf3ad6
eB/6BOVf7Davupj4YFiK/9iKlDDVeK/dQjxVmW+1ye1eqwzxFblPrOr4XH/3GQq2ytDic2kXgs6R
w8Fc1d9u2dHNm01cOHVlh1XfvjK29Boj+UbPeLMJTE5nFnqrFg6hwk2BkEpCIPEcl92jITV94KCT
OfItKZHDRSZ9Ddsmp4Z8kj3TCnz30Ig2AAyWayr/9qVDH2x0KZ7ofJtDTkGsHJ4OrisCbh+CHkVy
1L3PkYFuOo45yklNhUpzzKNdztZBAwQpsgTXm7/kQVxWBQc81/tIyohEF8e+z7OCvOt1l7zuyQ73
6fNj48PG7WdffJfozMgPpidq/i/YJuJmJqS8pf4Y7zn37TC1Gh8DZ8N2iR/xhDRxUVV1qMuEnpKu
90fD4LpnMQE2gzs/FytoWKv6eOvD3sEvZqqwSFzm6MXw74Sd44UEOvzT7vhedWoMSsBpRx3wg8Xr
D7PLvEJCA5zc0jnqMdbTvImeFQAzmdg2b472b8Vo5uhoR0m+cZxJf1eVOWKqgek4DxrR5IMGkSsG
qO3NDT3OXoNXPV8yts+exf7mZkSEZ14yBxV8oTNN3TbouaKpTluS6uvGFJ6Tkcgt4k36I5sEsx9J
wHJl29/JuBhhnyH1h09JkHvcu3ugN5gKJd2jqXCAdAy/Rh98COUvQYeq8TkFx5empaU8CFHznRde
CUKb+4Xv7Lbmv8g85b7F6RP4FnYalhvqjcboH102NWTNJcg8ssHHA0hHboiy6FSZbhO4MZEEGhVG
4ETx01SCkIp+04LA7Or33aGkibHpJ70lugB24zC797TXhsM00fCKFS4W12k06EB5cQE+vNgt3rdF
il0v6+QYJe7HbCZ74uSL1yrSbxqU0x8caIJMg/uT7y185gle0GPWZPxs9qSCeqxg+udINNxOF8yS
a1L4FK86nL7TiGbTX6zkLPOFi0zLWMtyeddcHszMIFOYtG8UrH9hV7dnJTD89JXzBemq3KJkaQHI
D/pJQ90Gvmj0jwZi1TiLCK5EFnwHn/ab0eG8LZo0purDBm3UVrHXMqI01QzfpsTWm+WZeZgj2wy8
RpGHgVxt087lc5qgvWnqWoQGUnrkWt4/w+zXZ5tRwlZWAF9sA1N9m48XNxpvVkUivLv4d7/IJOrY
/JdWPmxTJi9gsdNraxnPuhYvp0bVD62rfSy8cU/spmZdpxKbYEahl1hQHRPHvyU22JcK5zMG+/2M
EPisuX908K5nkcd4KKBB8tnbk16/jLI3iXrgt8Cx7qQDcqgEEHv0xMixW8TnPtacEJRW9As45AbT
Ub2bluZzKJk+ZMZz1bnJb+RxdHHacErwQalo4jp1FQl/egawqStDH3Nc4K07rhsZgC2BCh4GFDzb
Ipb3ye15esdMP8QesEULNXjiuIhaO4zplSXOCszJOUvNwKBxeam9/tfMeAR3MklDTuEDs1HrWE0H
CFblZRMOZgHA3N9kg519slWLXYn+7ORIqA5JLI949YOMU+DRsJzXOMGPkcMu2TiiKoHyauLkvBba
dpqwxFdogcPJxxycw9fb+nny5nQFZU3B+yS43iFbwKb5HvN4wjxjA6FS6o8xqV9JLa19lpNIiwES
DZb1t9X9v3YxiX1plP8Ql9LBPh1Cv8mcK4dhZMfOGnXXOeLNtI5IrvxX4Vdf+Rh52FgWilejiUNP
nsTitNehMhHCk453xhqEmbaXzResyReuxIfV06quU9LC0uReLYe6Z/uhlVB8JMNTK6r5PYqRtfPO
wfQkoulRmt7Rr+P5qLnZRSn5ZtD7IDsLDqSd1DebV/ysaaPYdB3W72XwvDsYnk0PvCK2MT/xBQht
TnO9cV+gzwRuoUINiwlqqY4nXjGpgpYXTJRLN/DLOHEUOX0xbScHC05ucUXnkbZh5HS/HRdxaYJv
GfintbrplgfAwpdJUXrOnRbt5QczHsXxHV4NYtCAX0OQWFs9LuwmRExQoDcP49ymPzhABhoGJmtk
jR8SocCN0lwJonJhsLOMIBxriQPLoeGnjC9gDvXuWYCiViMmcXeq2QolgBy56OTXj/OTHD3rmaXf
fi5Kh4B4HGqBI5t71BPZ7uhwkISGe4mRd9B2TfpbJOrIgar4LOd4Z7magQodp1Tpm0CgXczL/dTi
B2gTk2tLJ6afZA/bhf4LcvsocJLoDzPRYrt0Trm1OoCVs1ZmR5UN98pbzOdeM81t62llMJm0PXSf
ofeS8UM7qaZDxpt7yhojQc9T/tPWHSlVFubt5m8Zc+o38DgaFokELQ1WDPxkGoxgGtn9iVvQ/dS+
+o7R7IAUurvBE1/F4m9QJl2Lak2aYENHgYu+vSJwU5T1k8ijS1ro9Tnzqn1vyvKXvag1UTUNpbRe
0tGrN+0gzh3YOOXDAWkXmLunKef6k3Wl1i+JU3227lDe7ZIHlFOfEzdhMSIs8RRiTdkbNx8vkzyR
tq0Y3UTzJk7yrZrjK74vgGv5CJ8TO2Nfm4Rp5LykDtiCrmvcba3xhNVN+q2pEdZA+25IWPly/ppS
8Uk0+L6LbNIpu+rWjQCUmoUVyx8Q68Om4CoD41i91qL5PUXWIZ/odZfpHfwH0XAuAP3KM6/2Mm9o
ZXzj2mTvfO1s/7nx4C4KRoibaO0+x07/r5WCJa7rZOdBroK5o+tQ68RtcgTRTvZejvJM27rbENUw
IdsH7Jcmr/E4A/NvX5PCioM61V6rQvmUnTKhddtMkGMSXjn5mwAY3IH21U0pmup0TOkBOHao/JT0
46x8HwWFNYjEd5veiEa9YY/lvp3VRVaJhzmDv9XUy2+RPicJlUJTkKUjP60SK4iqzDhsnP73gBFg
L4zozY+yf/Ipt/a5ppPNKUfMfe52ZAMQloGVB+gPEzNrg1/6Yc8jIoqcRxNQYpBjW3HXh9dKaK9o
Dxc4ER/FdM80397iGX5OkVQNHQIL63wpmNo2PpLb7NWq+6MoCgA29sQhs8aQjISFiYI27SSytG1N
z7LuuH16lf2W9AeBIBAbuCiAGiM/7FAu/xaad8kBBaIho2Cfdl5zcTyyQeCXIGaRB7cHu07/8lt6
07erNbSNaR/kDUstQbCHrtTsM+aE3oidwB16f9vSTe6m9q+TRp+L02OSnnLuU/EkM8/dxQjOqRkE
ig/Xbw+GZZ+FxbDXWnDnxtCHsbQiLDDc5zqnS6M6i3nDMB68ERnDUvefUe7dXQOzgL5weofIc54Z
hwCaZEp/ake8KDVtFg7TKZa9Wmz79Nw1zT+xSyG3EBXctaq6Gi7JeMu3XpRaQDfFD6HBnO0x/Y6t
EVE5TGT6d8+ZPhuohD1306YZHAvWKHQ/F4ffMh0jBlEGZCtv+r9RCxJjIW63NOJ/RmGpDyqVjCWG
bLDU3cNRf3OpubeWxvBfj6jsapNL2zU498dGtp95pC8bqbn5bZhpObTa4oXeShvyV96xTcd79nkD
uHEqEOR6TEsNICiDq0/MI5YqSzwBD8kvFfMOFERva9SZo2CYyvJTZ+galNq/WibkSS48cRhn4qON
qH7UEEXpA3atzJvQR6xB5TOxdrgK5GviT9O+bfpnH2jvJhXFZTA170R4n8JIT2VWDDwIjDfaXzYl
LTxudo6K02zN37EUxt+8V2SWJ5w+K6t950jW/c4cxP7zpLRDZC9mYONx204RGpqSlhdK9UketByl
mV8OhFPZF79q7lR3xlY+a0vkB0Ib2z1s6BisRwkDyfcYHkPL6VE5VJOqnqpmfiDXZzIg2u3M2TNg
TH4HqsEyU/6CNcFp2/dS9jCr2SSjp+2ERoe9hWIGZMXoWXgFmQZS1jfSeR5QopsdCbD5Nnsqu9Xh
QDhEkDhecu6z5Ba3sXPs1fIZCf1bigYC4MQhiXPMN8uNMUQ1tDwoLWb/HZMdG6rkmiq5bupqDt0Y
i1vfjwiL+zbeIRToQt9J3D1Aom1WxMWl0gtiIqkPPNmjDh/fkxksWQFYThEWdDTHGT1L1fG4V5iY
uujfKF3+nXPLuqPPkIjNp3suOUmmOZvC2rWynLneuClrgL4AGrY77Zfbfk4NG4O9xB+JHdN1B7jf
Tndj9gicEuILGq59xsrxXOX9Co7LTohqhsDC9moAY33yRfPNE1Giw1dR01zhIkDV0Q14Ij4VBYOl
GNr28DoqxOOzXAbovM1xHPxghM2Fsa1dgrLu3jJ/eDgtmF9IxdgFEQkzCaJCJ/W9AvywoTP/NtcO
LYClNQJJKiVedBDvbjMEy+C+9q1uoACvh52j1/2hS8XZ1DMSMWiXmZr/7dfl+FHonzUszBCNRH+Y
20quXnLjsCwqYWmCAt0eV45jAZpe5O67iR/cpee8i/x+eh/HbGXPkJGe7pdSfI51ZG+bJXk1FFDW
DNnwoXOh86SpiD8hAO3QaZUkdQB0EYBpkx6WfpccqvRDUVZeMx+Ls0YPdnEKgkRpmkW0EZZSPzZ4
M0HuQugirH7XmkwJYcryL4iHxhrJ+dD4lUUR+xGEDTLE0Ee2BjPdqQubabWt8S/h1AD1NdV/K5g5
Ye38wUZP7xxialDnGgFcKw6+LW+y5YpBtzBjwfxupixklnSQtViJN3Krq2UF9zUa0xv5GIT+OfPh
QgJLmOG645/SSRAtlvp8B0p9Vz3rVju1sFJsNjFHrsOQsXsqDBdC11lPhLzPoqZVheoMlVPY5dBe
k+VgVd6RlvoSOKPYx8zegO2X89HuG+LwFBzRUb77XeYRFf7W92reDJOLvbx+FYN8cdBVpQQrxLlz
gNNQHmOl58+N0vLnjLLwZOv+S9wo/Ywd5ponjnqyWVZr09FuzL6c5lp2Q31RA5us7qZHN9HokmHe
P6NHqD4qfJANWi0r771nTPjPlNptANPn6Gmx8URMYb5PG/aqMn3LbVNcSromnR3pz7zDFMAt+xYb
Deh34EpQ4zYEB60H+jliRjCwnJeAmXR65XbzBE+J/ANO3WyspBsfnaK9K8Q928lqP+Q/aamrQ7U4
nwSDpPtKL/EGy+JlFjbXLQVLwTl9pynlBQSD77yaFoUB/mladvmIVqCdfU4/CxKrEtZbBLri3hng
mKo0hgyaM6Uo1d7TuD39wYl8crYnefUZMZSd1MMxiug7FNhpcs3YSVLs0sxPTr3L2D8DsdcwHmkT
6zUGhMamxpqRmwA8Kb30GVUQE9E2q5mmgkNlCIka1mCpS+z10OHn3XUOS5b1O74l1vYUP5U+tdfF
Fx3hS4LViSkA4wNqeB7MZPjOGuD62BvDeoKIvhis0MRTjE+jj5ac7OJsmX85NQ9KbI6YqzhUWrn4
WxBzD0ab8WSiOW929q/MzL/j0l0a17F2E17hnYdKkx+Gpp6XdhxiswnqieHe3dg9zgiFy4UOrQ+/
r+OxHMzhzW0MdZps+0YYTcysBXIX5qodAb5/clesYWi2dmw11wwAKn3JMq93rf0wDNbRfoxevcV7
TBFpK3Osiwu8kKNwRkhUhqL32dX/LDLj6LDkQM5cDwC9GLD3mdwNyl3STxJyR6YvZTiBoZoyaNyv
yYWc3BdfPgjtyWv9NZquhCayhjpIEG4yJVIFcoe5Nc2Via5lT6pMtr7oF6YNN0+P7lxB6B/RMxrd
dq9yuI5kAHXjAls2Nqotz28eFPPwrMXr5MqGcaT8Ziv9XDAOG8k3Np/muXb3rif/avl727A5uwQV
d475tOQEK8ilDtB8MHMx7/R+PwzIcpHL4RKoujelWuCDuj0o+xmYd/IxLd24cxDubYYCgIrOqX6P
lC8m0XgKB/gv2bT80eqM12Ye//ADwf8xpbZPuketVw//vizx+MrAK7Qdr7k6g/1kM0Kcc1ttPYsD
rR1Fj7x0PZqdwCZZhyDUtTR98nbP43N12u7GtBbH3pA8jDQmSRY8s2FOoO1slwgylDBllu0EbJ6j
TPt3bEg75hwE40lu0EJNwqTV3w+KBnZSIbVOFtyAEV5Rx6WRUagNQv2Yg//kwLphda0hrpJO4u3o
AW0yF+DU0HbjQRsXim7R3lSdfDDyIwg3/QRKriGzcW8FMNPWEBfImA/Z5hSZFmmSMTIGoj2aECXx
LzLHsZ2l5FkIdBkw5IyCE6CjKzIhfQevsMH7VrEdQVyXg7n6pWf7vGqbqF3BeMt+BE+romyjzV0o
eSL2nQ4M02xlEyTuaOwn4HtUZE4UuO642pAxf4K+A5dCi4HTXn4hH/Gj94ZrXWFyaEu8vvFQbIrB
wUhhHDKDY5c1TUhQivpsOEMfypRIAMOwnmSJsdlh/rSdMr/eJlX/KRMOT4mPwrFguBI5xylCl5TP
7CyeZNecUJACml1/Nx2nq9W5t1bzzxy8SA1KN7HxlvHJ12zUxqEjMQJVsxDnJON9Gvo38kzJrtBA
BqmRfCTxSz/0yJll0l0Nk1FFn/sVFKx+ixr94afl9CsqtJ0BVDxA/JSFbZuE8QrYjOO6DZpY0R9Q
UH61wdCCCs3nxp2b6wLlHT0o2iX3Z5aXBhzN55tyEoZi8RcuatBJs8RTmQaFtL1wmNTLZFAkxb6l
7ywd0h6kATD+vd1tDcI/do2FpKnP4w5+dL/eNt3aGWOq7WiqLEAB5NUdaYpGaZIGQrzYyD529MTb
oI4q2Ct9wrxIGMd0hWETAiCQalQKgRSwrRvuUrSVHO/HuFgugnTInHuytb0xhMJI9kI1fo0zY2fb
ohnTe1N9VF59pPcd5Ka3M00f9q7WYuc0qgOoKN6z7oBNzgXHvRCv9zvKp3cZFfnOzCyNmgiDt4Ol
MsHr4IznuPKuyexPnK6SaL++tVsLSO9GTTr47iy6DZX9pRNTatgpaSjroWFuaWZ3dlirPtvMunKO
a8go7EvHICpDL4lJ7L4mI9dJvJqKHfEn3Vno8U3CDd16EGksIDOhpU9/kob3mqOamSl/X8Sckc1G
ybujHRpEUodakEmRGcUhYwij6k5uB2KGyNSOUECb5H86OqqjGQQUIm/dsvcpFRfZKWnGn25UoHtG
ihNhuCFmTI/AEyi+vTkYultl0hfjzX8R5tq6SaoDwtezNL19XzBUUFPCeyKaH4BAtstqPpkrtByO
1fICDrfdO+2rXKoZ2jmIbCPJaPT2V72fX/3Sfs0E7cI5I/VhLlaekk6a1rwGbwLOJtpDfQ+z8zEz
fdikFvKdMTUeRZk5RMLRF4Hw+53ABw/StK13sm7JhNxO2jq8rSA0FDYle8tpxAUaBlF9Kkg49Xat
ZzCri3v9IP3lWKTOrmK8TKVVLfZXnk0EsrNJnDImXrsElzrtr+qKlX/lsyFuMYvqI8+bbVNlfyqc
G90Yu2SHMXXyKQIntquePigZkPmxplx8m9tr383q007sEaWTjszySC3m899q2U52fW2RUFv05Okw
v1R+fTel6C8CZwZ2WKbWcb3iFU0On+joOSS73qGWPE6UXR0U86aGvLZmAnRiZ7N6HbXU30syPsjk
PesEiCZxoEvNPtoNwk2nFDDDkSCwCKDlymGRxgk530SjU8oY/6ZTtBIkCAjHo7AfHfdDwmVKS8d4
NjRpPNOdMzCM0xg2GQsz2luwK1M00F8nz2gskMAosmIBvjL80PWYI3dSsUmN9u/SSMdbIe6T/5QO
lXhnn+Dnzpxpk5oxaPJF0lPxxC52UVPlaT3uLKgnBZaYvOa+QiuMAqOXnJb8FVdObO8GlOPboD4j
RobnRe+K/TzJO09RuVdDGrh9dCm0juLUXZu1DJr65jlVi7PzugGqOue7Td6l73BiDW0oX7upvA30
icNqjMKKbWaXMM7bxiQQpnN25Ra0LyijnudobomcAJdVFo/Z8a6qrX4PrldsHdiVuQ35YMhxvTkt
JbFwGEfNKGKHpgBoZZoBplj0pZGLA7/7p88KptMz6VT6icxsm4UhoZO6aHfi0ykhG4DJSwK2uzZD
e4A2bDlFuhX1ejLAUbGvcnLr63LawVRw2VOhzjLloRTyt020XLF6Gwd9ZTYPRsuDrbPukTA3u+Vy
LBMgn5mwaS5L1lSF4HA7uPW3YsM/LZ63KTSomTKjvWuJ6h1uck5vO7qhRiGnQk/mA12DvisB7YEJ
+OE15A79DMf3KOyB0tRoX/zhpve8EyZYg83c2ozWojJEefVdJqrdA3128dMp1mUut9nRbhIc1GEO
E3oC5CBBQJyR5EsB5S3wVnL0VCtOmwZLwis4+9YVWOKxJu89iJXDSmBr174t/0ZZpkJO0pP+u0sW
pnMLWY/dw5azOnduNxw1LGZdrajvy8WBncM9NguSh33POhQIY1a8W0bQY20rI7CrZauczH5KBoWI
kT4aWyoHuApZHo/dpph4LMuh2DEC4jQ2ULkszM3mKXs0FXZDs49eRf/1fxxuRTE38LF7N+hTJqAk
5UCtA4i6cgXRTqyavypNj8DkILdkxt9lLvNdbK5S5Qwf60yfqp2d8ag1g30su+QJfZsTIuDGY9zp
He4RAeV6JRd0Os/Lz0BNISAkUCY/6e0U5GoFtKFcCYuC+CTbH8hNw0CIMooUnZbm3JS8WSnRl8bC
RD56mJjwwh+JJxTsbRH14mBD1eF4CDDvR2zJTnCzFiRkPuG4jimgYK/RMbxhV1rPNFeG5le/mijV
DGEl0XvkEyMZh0a/jyIa4Jse1tGpAwu1JFF8/Pk40ep1bvnfIM9exg7rODMcUnzcGfTDj/r7x/6X
quFBs7sNf3yAmgCmqqtIB5C02gThijNNZZKRB5ot7zJq5r1NEUBON5Bxr97q/vpqltxVZ07SrWNg
O7JW73JcCTuE4n4DYoSOV0//abz6MI68HA7RR+C+U3ww+Fqg+P1RvcLBBS3dMRyCHFMakz1WIhLe
w74sH5J9GOPpKiqtV92t5lZftV4K4DoJvHZlAcnzCK7EcPZ7VWIwpnF/Lbr0UB2i5twaXWztXbs+
QJ0td/2ifRp0IBivVPfBiGwIU5VLmIZ3RYeeMRYVn9Xi6yfmRXxpx/qYrvlhSd0HVkwNAz3F2EQW
AP7a9gJHPHK9wQxk4ZlkcPifL22enHjhpj0ZHTNmsPTDqZC8GvqTM+TncaavLeOJmEIjnOyKWR2a
k5hf2iF4vBGi8rq4X/AvFaoOJMOFb+1NOwMfa9nH3BD/xpry2WZnJH9+ZGytIuM2ex4mqKa1di0S
J8rMnEIyyocd8sF6Y9nItnGRvpnCMPcti5zvgtOAruOdIhAMJ0wcgYC0RygF5HJ6UquWNpmd70KI
VcJYtdtk5pEYYoDGYmi+OOK+e5MxbefSvbIBplCB5XyqC6b8Xp1ZYTu0D6TTEEFK9+FzHLA5kZQA
fXFHAiOr6GrOc3Gm8wx7mjYjoqut8UJYxtuS4PIZa+3D6SfB2RcAOFEPP8phl+rjP1rnmSbq3sr8
OwcHiqf5y85Xc8BAzEVtyZvm+/Fp0cNKxk+otStEmUMLK7++xfFKIY2qacug2cKcuI187huy0xDs
WxtKtmjGWwYYdlqZjY3tszOLl5+3yojohowi6XeNnpw1K3o2+d6kw/JY/qief74sXc1kP7rFEzaI
QbsTS8ZUYP3kRKOXofDmN1hsGO4m+pOuBYCtzeNwtpPopOE+NSKp78e+NE4SODADmwvLNsLk9dN2
NeoVzH/ElERg5q05TgI9ozc+OeO6O8y/f3zGWgutiDQSwrpxE2x+zNBj1N7sheNKW0cflaldIydL
D4SQbx1VPsj6KkPjB4tSJBo/n4r/+tXIPtdl1BgInFGNlqHCg2xlQjsM7fp0Z9Z/PLQ/lushia0D
+Kat7jD8wYpMwyyO9u1iobw0y6NPPUVjbtrqkVw2ZO0F/uHHzd3J6Q8NcvZ9G6iqw4b+8wLGJkuC
JkYmmRrN6hTGeqzWRU7kL9KQu9WN1udP0rDltp8JL6Yn9lDQwra+KmLkHyFMC1THDb4ydJBor9yc
M+p/gxn+75zo/1HJ8rkGBdL/r/9pkD39f7mLfN20Paw3Jl05A98LHqf/zgWM/VFyMJ86FOrZ38W2
IsjG2JUrh2HSjNEZLjvPr/Bs64TwRNBCYWo2O18+bbz9//+z8Jf+nw9jmYZnCwt+oWULe/2w/w1S
WCRqBlTd1wddRz7t2lYXFjPBUjQ8rwIzLCeSIIk6ENqor2gFJUCWBxMDq+Et6Jbr+A2Se86rdXEJ
YoN7+t3Qan40SZ4/OXTKKtUHmTUndJ+maDcmXhW4ItFuFuVk5oJRYVpnnoY18xJjQX+JLBcR5cCk
00gHwo28DMJgReE0Ao1Iwco9hkFYCOOemihK/2Vy/60r3TtATE/Q5SI1YsuRvPDMY/WSFCRyIKzX
2Q6xBBANkKf6XWtSVvdR2ccC2P/erqntLZv6Jy7YNmOrI7ooM0IeR+03cRG22R7rtYsyttqTmBgW
lskEpLDR0/fFp7R0CiJifKJbtCQ+Zo6njtIajpHeOLhYmw/RjeQ/k6pzJkgDnEBUPSDoeSfaENgK
OmU8VeQIB02XskzaRNorc90xF8+86f/F3nksN45t2/ZXXtw+TmDD7t24HXovUTYzOwilg/ceX38H
mHWusnTqVcXrv6gIFskkJQoEtllrzjHn/iIxlScVaf4LRZTEp2fOrtvcSDu69C54QaemK4Hk1gQk
7iFoyyO5122CZTkn1dZgKF1T+Gm2iB/EJtf0T4k9pQ+aLR+sMpnOOcXoVVNYxppUjo5zOqq3yLPm
WnT1NfYy/zig9sUjMSfJkjVwonL4nalCQMLlY8YRRcRepJIQIHMbuv1wcjMGwXxshjNKQW2ZWvYd
wd/514HguYW8MktkbwgNgP0FxIJRxntTiB5X0iheQm8ASUiXElWbxXkPyzmwJiZ6Sot5ahhPhobP
iUi9z9hOdm6RyDWqtgaFoDW9EpVeLYFn/DQLw9jqoI9P+FFG9NNx9aLc5otIRE/tk1JYPyb62XKq
dG956X07P4qcjmyq2z9knFBn02iSjSxyfeFJQg44X9yJiiDdfn3AWgw3inDl2ztv72EooGIE0+rX
C3VXc1dON447z6EqgfwsPlgN0UAtXrbFVBksSUkTpKtjm/vAVsNDPVTVzhLI3AYSQXz5YkXoBzIa
0YF0rWXuuxOa2eSRzODynCtHX+lxpHNVUkudWEmhAolhqbGaeaz7I9qh9F5PXfzpDhTdSI4npXq1
SBzEY0Hj7B1RVoR/VD9KaMvM7DWoq5wqBs58uFl5ZT2w3kRV7d0lJad+i9WeuCjD2vhEOLIXa5K7
ZsZRqj6WZ7LkI1bi4IxtioUP6M+JApTEx3pWTcPbw7XXZcaSKIbiLrZ/ln7XP0uUNDZ+63UdU6VD
mWkfw0jfJB7Gl1g2gukQha/rRNQCR/erBGBBdmtnnTw4l7XmF+ehc+hjimETFma/aYoK22ILjGLK
q2TFMas2njVD2CnkaGgqsBJNa29wFrQ64K2RfBM5en8w8xwaZ94eIzLW5hpTwx6R2Bc/n+mkQ98f
XYWolOZ0tUEwGm5dZ/pKibdaIvaDTjrmO5lIomt9yjJ/PzjfALG/AWQtDKC2A+RWMtTr2GI/TBRx
JQzPqaFyoCggGhM/oSWI/9PJkTrZveGxQYl/VJzHOGYSJAMSTiqtf3B9th6ejE67EyUbpSzDREKv
5SfVxH/4iAa43A9zGR9ROZYhcXGaZCL8efqQEEbATfARBxGZ69qvxLKXNPDQehlHHbw7BvE0IlCU
zx6nhBPDKjwk2MLvu6hfCf2aZJTeA8qHy26SzbarBvfsIFYLc2kv0SUJCt30q6gZ4i5nQU+pMzf+
YRYUWIc//BVSN4mAcaSlK1PZ8IJ/nwQLDSm9PhLiiNyvPFu+fY8Bb+Gw+SB/ws7OdXoo8u7kMwZS
wyq34UDeoEPlb8Po06NvL56tCnCtGt5oJ6Gay0vYC32KJ+zvTwnL/ItPahm6VNCLTfUfxxsboubl
XoUSPnIQQsFMWdWF7uwM2RMTW+KQqftvg19dy0ZWnxrn2zDSincdaP4N1DYpvfToQNhbDV6nbfNU
vWale0whB50kIu51FTPV21WpWGAbpCB5KRuWrLBZq+Ihs2mALsDHmduur4yVSlPiZ8bulRiIH910
p41yuBaFjwY6AUIaKge3LFJ/vaG8E7sII6jsh1STdhWg2F/Lqv9vyP9HQ760xG9n0eqtefs/P7Im
xET1lv747/96fauDMPOpQcPOvj2///7f/8USdH7bH5Z8GNX/YkFqO//GacOq/sOSLwzrX7MTnivc
YPH4b462+peuG9hYhTQcwS0X/r852va/bMvGhm0KzDuscMX/ixtfzNfe+yAIkZurUihh6agYMZl9
HASnHNmuVrfONUbvvMqqeNzXjb/HYdov/TaF9mXaS0saVP2UiLdOnx8zXc9/gdjqQpYbVSnYIq1+
1pL4529H8v7Xx/h9LW/8+Xq8fTqlyGDUdWU5HKAPy2ffHqzEDRq0R3iGyynHfUUWwxxHZ+/DRFxz
y3uwRe6AConmNDl2rFRhcEb6tbV0UxlC/UFS45GOE7CkO4FvpZc1IsUyRR/ctV64Senk5xPhg2bu
ff2Hjz8Pzx8OrlImfgaJtcbh+//zwFdhWe6rXFhXEoCKz9WUR5dyQuQQuwUlv8nCDC2Iy4LeD775
M73r5r4RxpGGZgD3xWKS8ZMDQw04ZES7kjzdhrn7WSFeC3NNrqDtpJvQKKt919UPhmvUR3rLNEVT
YuYK3T1RLLr+w980H/I//00ufmLBGMmIboqPf5Nhhn6mosS8wo3PtlWtu+gLacDqvb9vDUqjbiBs
7BK9IGdREs/AYH0gkWE8DZZHM1eWzxLP4NFNzY2KSnGx5JMRhiido9h6YFmCzBoy86D8Zv33H32+
aP7zo3PtWFxRXFXmh7MpKzKvpQxtXEWBzd3RoocRM31aktAJB23p+l1wJHgLTcYYn7s2Gb4U1JFp
ydm2hkA8FGqdV00Ip3EaNmYLybmP+3ALEGBZ8iccEQeetY7O8OjWCilZFtxJ4habvCdz3sJYgK4J
5HwYq4OXM15zblBiI1p8YUoiA01BZ6dJDcVeYQLb0iPBJfWe0L0eb5ZrwiDP4aFaub+bvCm4skMD
jNNgjNaU2Jejfwkxa5xvNzRP3c5Jt+y7Wlad+nkcQErRzGs2guWXReoErcd8/DKTnPFth6+dlrfn
CLL9mqFi2NYYnhYyEnPLrkHQMN/rY+K6oiZeo4asH0ycQhe99Pa5UFtZMl/1PbHdTvzkTFaFhi8W
a03gkRqjitjPmmVerxXfyd9S+zSsPwG2IGB2kNY1EMXOTvED/f33bfzVqXpjjIBCIcDUmhMEftt8
yx534+AGxhUSz6lzqT8msqpwYNMsaaGXSte49Cb4jHysnwN2ouuYNMcFJHs09IYnzgFRbq3SaAdX
0ylpxbXXVn5cQbGfCRtTpc7KztTrP3zsPwcbzIOei4qcgdmVDMn8/88f29F0NxrsSlwnG++T7gQP
aLLuTDdOUZ8jbCiBLPDF+2xmXJmdLUx5oRY/1uqNzAQD20D487aex1tg7uuU3EErwLZbElww0ib9
p9XdXxxlShympO+qGBY+jtEdGVRxSR3nmrKVu9dHur1j/CXskxNxkO1SyqxcRRnwiQxj+pTFJ+FH
zyGbkP3fH7c5W+Lj5W0KFvXIs/k09u3y/+3r9ka3YWriW2qz7rGM8cFXr2Qr4+YNzUWga+1L2n2O
8wzvwBSffWNQCLgN4+52KMe62YQj9l0AE9ZqGtslxC8CifdFiUi7qoW9CiPtxJdDdgzmwm5I3b0R
dtS3rPySlRSVPaE2MKYQbrslRG4Nj5AWJZ8iEnD/ocZl/MUpYprQy01buLb5HyOZYWm5Kik4Xush
/EY2INhxqRvsfE13lUT2w1jHP51cXjX6H2t4NcmXyDHPYkShYMB7Rg7YtNsRB9U+cI2j0SCJgyxM
/VBl2qrUQM78/Xfj/OdE7rosLpgz+M+lHvbnc5q9qU7AWYdWrm7kykjDbssgDdKy/VaMjXvHFo3u
SEJXqHXJJcNCnx/TKrL2tWmArLLvBVb6tZUP32zZyRPqkHhly/yLpZORczMUmtKM94ERIf2jDmk4
HdJC69VpfLnTA7MidSaA5cVv2M0OtYBN1yot6mBT6SbZU8JNT0D40pNO1oHy8yP1B/oIhsQu3am1
jCqxw6Kbwv+AhyC7S0kdillB3iGbIp4iM+4xlNrow9tlFhbiqrXuwYxa/4Bv8FHQ9H5OB43inpFb
dEfBa9xoZo6pQQeq1tb8RxkVRtS/P+7WPFZ8mK1dg0tCxwNgKgaUPx93xJNeK0clrgov6LR0p+5h
DCZazC71EEfDq68pKjYh64vTOE4Y8vqRrdeo1p2WYurTIf61tUUTVWwRK1/a1myWNoT1ZaTTDYnQ
ZfoyH4+F/9x29dJjG0in4qYGIpmVfanaZaP16GeAubsouou1zHmSKJYTHIsT8oCzzIk/LpFkn7Gz
bibiEmlMJY+kDhMX1FibNCDfe2AepGroFuvUjtWeCkr7D2eo+HOl9jbquibVAEunGGDZ+ocjpQ1G
2zmeJa7IgV+tkl2WbINP8WxAqkthwWzSRnggxBl6YZpiuyQVkA4AZpChOFK/rOlBYqkxqbX9/Xd4
2+T//h06us2YRvQDgTeIVz5+shS8XKSjNLn2hYkbqo9xE9gU5lX87JUYTypXOyEVyahWkUgiqJcC
bkF+J2fv7O30Lcy4o3Vf2YvG0MxzJVGJhG2nn0ZPnSda8Ev0z8nWMgptQ+JsuIlrfNpNG4zrzNz5
raU/9OZr7zAvop4jNqNwsCy5zZuWJSgVvUWmTeEW92q5zi1kTENSbMcSexe5iSica8SB9Xzym3SD
9a4wUfkWbJEDmjGhCjbCpbSYWRAOAh9dk4k5CBaHuaLxNV7i+C2Kx/aEy6tIGJpZe+Ss1Y2XOBVi
A9OmgjlR4An1+2oZKMtf1j6yBSBRyEfD3MeTGyb/NP4q6881DUuyXdK5oExGNQNC10eGGckwii7S
6F+1uM8vsGU69FiJu7Qzapi5drLt8jv11mbjTqPcN1F4UGYWPDUkL+x7OyapnarbUMUXe2wtHE3u
hO+oQGjK0ht2Bi1HAEAjYksfI2JE16/22dvQuoBe2OuXvMYF18TxvS4+N00pHsBIPEPB0M9tfh+p
mMBDjaJ30ujbIKq+ha2zTRcDpitp28FD3xnOY9pohxiiI24qo0M4RJk3HDaokNkc5SFkxJE/qSNB
g6wzH12qT010bnG1Ec3NIQGYloBDDFgldY7a4dVZRrICZxzQbHHkSPpGVeirlK76sgZ6eTKdeDj9
ume01yG1Dq43mKCePe8k5nxfnF93dtmv0xzQk6lVSF8T1JRwm7DZo0tD1kucSWw8qIkw23HGN54y
p/dWTRm9it6tdhHNuqHCUTzNKZ7VRHhOCl1yG8yVpdIN7/xAKhTURbd1I2zx/FiT5ntE/mpPmC0n
OroMe4hWOikTi4FFL2qET2MlxL6lGbWcah3mz2AcuhK7vioEBLR6XcNagSraD1dPUkkXURtdgHNE
lHeUszaHFPkxwKSsCvg7beuCBe2k2XyaZJm2fnWHFqJEQgUXrjMx9pEOjLZcb/BFCyLN7e5HBFbk
qPf1Je0SAA0kQq0qYgicSWuvVs/Zw9ebbCkcfRcRhtYqGLXz1JcocvXugsjOvO+a6EttTm8gwaBp
xDAARmKYmTMEskLnngzcTxWZgfdIlTYWiW0rKnXQxCwNGQLNqxI1zMbO6+8Wzef94OK9qjqpP6H4
RxmmT0e+tjm4GwKvGsXOtE1/OXcCQw3VfAQPdqHHSUFCqnNfcKns8Mo052LF/sfbqiw4ybz9IUUu
qSXUEbS9kQwrQok2yHrqC6jW+pJUaArIvNlLIdOjocY15YwS8QbzrSoVPcia7CevqM9tSG1RtyiV
uZjuV4WhYajiz3Ko6NzJhKDJVAYEpIez7N3Oacr1KRGHI8JI+oKcDtPexXdz6ZOfecIFRiCW2gm9
nJU7Z48lV+7Xw3k0EXK0UJNXoLkxwpaswBmQK7nSTOfYOF277atZmxBX1V0w+fWdlaD8nkx691Gg
J0c8AHS1bQvFL+rkQerDi8W7KMfq5FSBTHsdwDJ73bSjWwq+c7L0e7xi+v04jf19tLezFIhXw0G6
UULaFJpAqgrUNkHoX4rOg1Bk2ac0cN5aLw7X5ILtwmZw7hArYzXNazIMSQFd+nKi3+yaxdqo1DeC
wZf4U78MntS2XVRjlIIVMvera30NwopEI1h5GxU0P9wmGi5qvnELHYmHpCjE3s49kjoI/XxIviMV
8++npkehZHj3ORoDjdbzU57VZ9RR/jl0TNTCqup2IqhewDUYj45vHANtnC6hvnWpPSBtx82ocdp+
Dafp++hp7jaf0pgmqepOUwEjdmKkFKIajoX9HBTshWJEZrTFxMJSk3t/W8v4UXhXD1p48dzqQioc
SZ5F6kHxcYlFTUzWdx3GQgYCZx3UXQ41GDmN47n3bT58KaH7JeUQPFoxugvbmTuI0yc7QB6dlq5a
CGTiq7Jzif2x7sDTLBi+BPAIDOptEe1qA8CxG9Texo1h5jokdDaOw9s6WtRBp/0IGmHu2wrlAiKH
Ra3opwphPGvBhM5TeogyQhth1o0x/ttddu/VYdwOBmxudrMQ5mfU5I0tfntoINy47XPJb4lAOMh4
2tyUQDZOb319Exv9eqwHyMvDejZLASEv5xyE2w1wSQxvILhvxPMWWeTh/aZSBz0s7L17w1wPjLJr
9LbfbxRsy2RdRHsRl4jtjrDiuXH9aYQ5j2zbMbpdiUT3pt8AwdNtDSPdR742rtOxe/v1NFivwDHi
bdFk7aGab27czzZMDSomdoQ4MCVOhua+y5Z+Fw7D+DtZ+5fmQgf13iTBN4Ikqo2TANzHgTauDbw0
G1i+z2g/nyunrbayo7kH3ylZz+kzh2REDG4GASzcToRHN+NimSDnQQ8eH9GaiFVqpAlLoUPWDva+
m9HjN93E7ebDw6mPMhCIpb1wVU38poW5uquzF0yY8JJnpPntZnLh+r8/rEbN2qG0xn4L0v9GwGcu
Bo83P7zd83uwPbgTeQxMe1OJuXfrYjYfxGOEqXuvNUzJbuJq257BHhnVuKgCQ61aJ5625GY9Caic
CGBJH+/i8V4Po2qlQcaosHGuXfGDBvsZs160MHUb7h6hR8tYOv2iKadyafmltxosR183Za+vkr4n
Py/KL4l6apoKFgPNZRSjyVuv6i2AHBshO/LYtoshEvXFBuYpoSGFt4SZg2BtBF2FeS9b9CV8UZd6
xQGJ3E9NaW/KiFehRo/WD9jhxk2yryL6zI2/I+PRQiqJIpwlzkkSCr+fPbSyZO5PkNDtwuwN1MOm
l1lLemCNLI8UvyWRICdjSG579dm7oZFOSwZX4CFWqPw5Wk0QWjSa9ZHS0C6bEYVJOieR0FnhUptv
mL72yif65vZUNCcn3F53u3d77v21v977f/3n959gBxQHG+J5lx9/Z1ozpC7ef01R6uFWjcPxt58d
315jlF2yhRZ9KEakZr8+8e19xbwqgq/6o6qB+yAC5q/IGZ6QJ2Nb8XBv7X79lvdP//77fv0xfmGw
5scY74/ayq6idoE0fRNFXCE0ExHWa2yQZN58xz+w1YYZL4hkcWUodOYwA2nH324mA5VlG+nm0o4a
BvxRkDAHSCMTEgmmQucp7Zjtpe3qR90BvRirjh2HZVAMK4xvJFA4JNYH9iHrSpu8BRspWWYrfaM1
wSNyRq7k2z/fblr2QQgAVUwvr0DWkpmhtbz9C7OgDUY4grseTdvb625P3W5uD1M7A9dh26t6/iG3
5+1E/nGvSJB9dXoEOWn+Qbc3sJInJZDd8jItRrkjTxyGk9bs07iZDnbF5EkMU00K/aSRET4BQvvk
994jaApCteYxxPPtZoI4z90s1aDY1Dex2O2J203v6IW+juZEhBwe66ItTQW8mBngdnPLuXl/GMz6
WiRHnLrvT8r/ffX7c7f33V794ccMfp2sVS0ZY3od2G3rGhQRjPmSiC3yWOY1+5Pf9CHxqRUBPwoS
z69Intu9jzk94xwP8f6aDw9v/9DM4RHvL/HHQI7L98d/9RaWA93CFcg/g5Zax69Xp2mu/rg7mXOo
zvs76zBuEM2me9tqGeUNb/crP+j2W95f9v5Lbzlg7w//6nW3WKL39/72h9/+5cNbekX/GoyYIjER
ACgFx19HbmhdUwDvnQ8Tkve6edTnu15K1PzudmSKuMtIqdfBwaeuTRgj3/D7N3p7qJo5nCPNE25/
3b89/f7S273bFx1Czp4ossxv6DqBXS1DTb81USF2usG6v59UsYa1tSrZiLfzMFeNvQ1xdz4DhsmI
6k80wPnCboOPU7E7EjNcdiBr086QlMczRDpDxvvrpqqlQfrO/z72bB+EXB3YeIMdxPuTzQ5j/tHz
D/2V6mYIn7qEd0y0FEkTodqhjrH/dlRv30vFwndjlPkT6pduf0vpMuYveGqek7BZ3w7gh8N/e+63
r6i4xUn9Ourvd7244LQJiRSQrf/N1UK6WHNuwZjj5Z5aiWendLNrO3jHwdMACkz28JDHMSqsgh2X
jodbw8gdRoW7xQbaIgilh2nFfbx2EcusC0y6yMpJ+spZSi4iY6rOtCDOQ2mUr/a95njmSWZXT9j+
nsjfvQ9BEJAq2MM2EF+nGQdb5vqTDRFgbzSXNtZJ8kqtaykrY0eh5Wu4CWt7vBDSmqwthmDmPLpE
dVmtc6OEEdUGTxC0XJYI1lNEJBfuJvk1Z7BatAnSp7DHza+FzPVDqL6UVSYuedu7CNdMb6+P2hE5
HKUxR/+iAolg34imXSPFZ+iK03oE3NAaqYawqkGUNOEkbDN4TLo3YElhQ69Z4xspoF8ySKcok6hA
6TqbJzpMBmsD5WyqOmaHj/d3AZFv2CsxfEOFB+461dTW82v/XifdFtNBZlXXyB9fbCfHW5y53zMv
HTc4NRR0DFzLrq4eyswPH8CClduii5671GrWNIexBo+AP80xRy2e9vab0VEwM8Xkb2s/3PdcDHd+
TrUqhNmzKcP8rCL91R6xnInMg2BAcsOKw37JRmKnwyr7pmV6du6IK2FqjHbUQe8ZkMqjNTkB7qzk
EiGD2ydOfEWblD61nW+yLLK+Dsaov1TJDmFrfsxJNd4Qk5Mj2Ru3rYMPvZk6xF7Sh0kZMxVGpTrU
JjUDvo9vk2te8A0j78LwniHw29Ad+gkKgi6zDnqXlGyxtEs814eUPhC+epm9SOicmvk01JV8S3wc
fr7RGjuR+wnQ/WXRDO0pdhgUbFGX90Y9tgu8UjgjhTqVOeqjRhsAR3kTxI8ORHpb7lwxjA9hUO3s
FtWcizcBkSklFHOkR5nK+OjP9lc3idjoMdFp0r0Q/+LvsW6hz81gUQfJtm2uTRvFq7az5Cnpihe4
fGJvwTUsOy8BBE0NUbeBFFYewD3Z4U0Zeu1Lu0ti6zoOsTolQdqiSyXIJxRfNeyyS7KmbGZXH+fP
hAfSc0oCuB17q+47lIKG1A4G3mdFEZuQLFl/TwlwuURKvNC/YQXLDn0j0DVydecXoj02mKMhVaZV
dhQVcLJiRhW8EXctXhr11YCbMoaZdxWh9cUsrQEeqWcTWjmeaeGlF9uNGMSU3u2rfICpmdcv1VDZ
j0YZnxOjik61PnwDRQKZqA2cM2yuftX29JEU1KaJ5vqT1JJ1r0cDJmuIklmdv5CLVuzZn+4RRehE
eQynm5bIJS+6oG8CIbQ6dmJS6xsOe+QALyrP0nbJOD1HRVI9xcMi8ozhPjY3vuPXV4lTtsqdgxba
CaViuqKEh7JEgkAKD2DYVtgXtzRtSGVG1Q0DwEcPT9zYNk/oH5TZ6JMo6JBMgx/YYFFQxY29wuVg
HZtJvQ4dDBx0i7iQjBam0kSNkKygZGV6lnlkHTUss9SIdqIkLwfKlieyFmNThHOST85uX0M/1Xwi
qYeccqCbhIBnP9BHfwoKd8NLso1peJzdelscy6FtH5AePBqVQT2BhytS+Uy6LRoQLPerSibUwYW8
tAFUltHVPutDVVyAvBEPiG6zMJ3wECdTCq1IfjP0HOt3/dT4o9z4hbvL7Qn4e/Ep16qLY1fDVvfo
tarhs97EAmRUPK4jVXnQtYChmz/0aN+T0fUmPhFFPp2JBl9X1b4AIvAUjl9C1zT3eWd96Y3W2eHl
eGggK9hwhneYPdF15lRz02DVsZd9qulQL+g0VPt0fJBhqa+7gQgmy8mmx76jwggQepmZDlpjdq2J
E2nPwtB3rgtFMzKeAlPOLLfqZJeQvek8uMuUKD+IwuA9Rl8nmbvaIOx/nSyQ+YAgmovdEdCR5/CS
lftIQkCFWq+h0B8MK0KV5FaDlI5y2vW3EfWohUOmTRb2M3tHO9vtymra4tGoJSUtE0p226crGYr2
lE5f836srpJyXWv0jyzlnHVP92CYM7vNOibtJjnVZhQ8Kt8JtnhuywNpWwXo/z541kyvu7ogM8JJ
If+ZHCyT47fQQFtNtjBm8RJnSRNz0lKNzNhGwxx03WFcVh0CZ5/s8isp9VBVEjITCKrE851QTWin
a9eQn317xjP96mgO2Q8s4cnOsVrYLrkDWCM7ScvWdhMZ2UtjCoNV7XHBEKwLyITfY0VdcfajAaqg
3XNdwKygNBxHz2MDZhP963KUaXTXeG3FaZ3S8VAVN0N2N0D7JbE6qdacE8vaMY5tzcQAChUjYTN+
d+zmMhLcsCB98E3TK3fvZ/OwnVKLHjOL65tFJUuvSm2SBpZwOyJ6aJvdxBrq3nWa7cHUc3s/SG3W
rpcNU6+lPSYxBHjL+pmBXXsp7OgQQ9pDKEJqfY2kF5yIv9XzaLoPVPxmBmN+rrsMMB596kMDIZUm
oFNam4iBfkvbha285YJqycC+AnheNVRFDWdPjnX/TGmF01cjxr2yzWVuglKWjjOvlfo3ivP6NonY
wktMUWf8RIiHCJBXQzxcqv7qg0U2zWnfcxQ2o5g+BQ4pZaOOhzLWMENQ88cablEy9TgyWJvd5wZU
z1LX7Ao7AERXKCevWBE8OnpgboPeqEFqkOEOIabbFF4AAKMOlhMr1U+WlTx3syXJAMSsvLJZjWHv
sB4YnmI7MxCXWfGm7/27oaL6iWS0WEaa6S5Dmex6cyQkHApHB9P7oDtvNO/ERQejy4E0Cdv4bGa1
wGHj//ArOnM5fabrQB6KKpvg5Kr7ARcoDjA06T6nchfKDlcIwz9LGM6KcbqDEBIdiA6jUeTWd5Mg
ecLxhxcgwTEV5Cl88pz2TMQgmQj2OG2nUeHDt3ZmpL6H5YC4uuNybRAQrSO3BsHTVKthNNdRbbmv
uvWTVV2yU0bvrjI743RpwTwOFr5TQ/9uaiGFZOW8MnsV63h0V8JCV1VAiAimdHoLfOhYbTRlnB+Y
eQe4OEcCVqpFYZTaVrkiWGjAPPY1dO/C1F/0MvvqEg6sQtIVyJ6C0GFNGmU2rz1NfqBOBRB44bis
61GPrMOkDYFIsNMAFdWe2IqDTXGvWj2vvLxkR7RKvCUo4DqVRGk2c7mEODq6bKLIZ5coUeIDwHgf
W1oNrHMRpD0CiChmo4zw97Pyky8Sa+LCTpzy1Itu1feDf9SbMSDjoNd3kPwUbCXzXmapvLezfuu5
VDCSPjzSEtxRyqauYk2fS4XVp2QwqGnHrERLGS43AQOgbfMO4FIfIjQzS8z9za7UalbLTpzsaVbx
7oGGXcJiP0gI6daVcUKUQL3Ywj8VPRcuqNpGR3zeuDpCJCXvi0GNh9jQPw9pQs6eYEJxaaqCcyPN
gTV9zcS3K9zhe2mLu2HcFL3DWE1U9bEk1AYV6J0hKLaIkvDtyY2X8HhXYWq79/CGPhciPoZtoW11
YdTEopAlHtF929Y9H4dlVYQmoun2AVF/0ah1eyVbfN6a/MmCxzxqFShN4PwTeLt+7zC33aF/2ldl
z6qimx1LcnhzahowltaGz7Ye36VWfRgGj2UT7MNNWJXxOm5cqkumzUVvNQjdnUsWEB8q4y92Mbo/
gK2/Wfnn0NSHByfS75LW/JwjLb1zVfEKz0AcGsNK10ZRj6w3e48uoG3vNNEe8xh4XAD6ChaKSOHU
sANmYkFu2aUXtFiHYP6Zqd0kS2PplEo8dUmBs8ZL6bRNEnIN4XtSlw8x428ywmxKcvT4EYgvditl
utWLztgKa5B4J6af1MYfgiDjYOVgUF3oB07hjLvJF5/z3juzPKoP0nS2uPymix6iNqiG+y4+gdL+
XFq9uDcCVSxEWRYrO8+nu4FvYlGYlbeWGnV8s13kOMi23tjcj41s9yRFHXLr0cGEehZNYy8HX+Rn
QLLXBANrnDvhWXnJuCxQTW0SgVNY4dt3pQy2N3mmHyYGWXZBsmF8XVIvqWlyzISEATgZGDiAufNi
PNaGy9cO/hn9YfLsXKbRNCC/SNfdSz/W3wTmZNDnzqmT/Q4gLVZsUsCWHIWRFjD5AyYUlds5jkyW
DPQUul3Y/0SGuA1EyXtji24/zZrFYNCuDgfWlLp1LNvkByr9aYUMB5M0reODg3rU8VLxgMP8JZDa
iS5NfiGlSysQakqKkPcIooHLlMz3t5sYseu5TMfXPnbbHSu/FICcvUtlyf4MWgYGS5RIiWyWgTWm
UNPtpxr4bBN/qisLqaQCzuc5hQf2BgRh37MHubWdcqM7RL1nniOvfPmjNJBo5t6PtWPOk7ixeF23
GZGbTnahThn7kUXExnkVM9nsYiW/0/EHDuu0x7KOr2Uci6MfOdbGi8bjaBId4OlgAiw4nEuvhPYv
Bu3B6scf7K/rHVzhr8YA3D/SsmDXBzkMVY2Nu21/osEn9zIOFIJc/Xs+AV10p4zgZMuuj20bgAxU
kOnhhtMRg9MEZNxb6QZ5gZGF0TOzqAvl1OCtCvyH1YPcSICDky0yGnt8xjG1fXAjZj6CQ3cxo+UW
xK46y7slXtUeLjtzQcrFtaRskxwzzD7rMZ3unZklOgttyASpDxkslAWoEMRI6wz11bru4H26nflq
59+hUK7dMe8BaoLeZh3+yjlTH2vzoaGqcY1jdSHzoWCY1LHqBvpwPxqwI5rAWXKaQi3yZ8Kj0o7U
F7C+RBkoTrJu/NTcOTpsJraEwWYqFEsED7yaQeX1YEQYILukZj2PrGuDYWUOowpfa2qKZ7vCDmn7
TTMXuAhrCly1DUawc+gw+62Gw42wTDc58sNGMkKW7liOO6d2ULtVmI20uUCSNPX3Iuy881D494ZP
RMWcXTY0Aolyposj826ziAp4ziG7RR1h4CGzBEtSHOY7hVBwbboJOjm7XdP1LS9pkpfbJjajJWEm
6Vozo/9h70yWHDe2LftFuAU4+rKyGpAECfbRZmbEBJYt+tbROPD1tRC6r56UMrsyq3FNQhEpKQMk
AXc/5+y9ttrVwD61XjxZc/aznpixQh9Qh5y84Itf5n5oMyjbVr3xS5O6eXXXPA0Ceu/TNMmdk6an
hbt0qyBDhZXD+JzwNHlPogKIXxnmsk4uDSMvhJDEKzEfUieIFtNDQlasQ39GS2DzSee1abSrYwLl
tFwwmIOvHxF3zNc+861NX65opbi4a20H0XstSGJiu27lMnxehmTvAof4MY0uNAGflAprEK+kGdDs
dNKXscPbZo3urZWiffcJUe2s4rsQfkw9Lp5bW0tD8B/6gdjClCzBoXwcHE4kPfFxkdZEQe0vkpN5
A4ukqB6QX5okW/A0FPhfOYzJTdY75FvQe9ii1sl2aCnXkmGCr8XIUwoEdO4IuKBFFFWLwI2Ilu0a
su5M1jQU39XCHTlTra+HkmwF2MUNNQLjSybtTRe2CeLLJUXsiO3uxQQvyGy2NxkYRCJQGV6MHiDR
SioSkbezxEAWD95rJhhYGGRvpczvdLB12Izajvc4b76Mea6dBltkT4bJMAQ6H+Tv7YclwfMoXoCq
ODyvJFmNcfwNMMHImPEpZrm4JVr1q1zJgSYluZdj/pdwwkhTRAUrh4p1fyEjt6PU2zJH0fZjkZ7i
DA65W03ZxZvxLEFtJ+wRsn5iLAdPvmpZ5Qe5l2pHRvAmaqbFJTBC9DAKmNnL0nJPeT9zTMsHse/r
1GDgZO15okl26D48ars+0u4C23o+EnkXZ/pw1nMPvyvqpuIh7lVybNZldpotPIZu0hzqsX2GEO0h
Ar+ajPBDdN4lA19r/0d/TZdPmc+Jumv8+T4vlAuwDzJQvtHnuenAaQkv3lhFI+/m9MBulF4Igfny
0YIp3InY3UQYYf5GcqrBDBdBUL3tedwWSzFEHPWdjPPhgBs07WyoTulkPVRg/e2S6J0imgKZ6Sj1
i8neksHzbMtK27a1jWyinTkd1P7jCIbwmDfA62JTRXRJm1+87EezTV9JjxY7sgR8KHowvvGScTga
6aLA+QfeF+nvvZFlOy/OdWS3fUmaieLeSQiFFIN+SmdrDxkwPTSIuGE7V8teS6I2FG5N+49ckY1p
NsWTMIpXb0yffEWWRhynKrBGDiAw78q97tfkLpX2TUl3gNq9rXSSZ6L5ZDfmzwGJxcUo7R0GRvAC
PuoJWE/cbr4DnrfU1CaG34IyxSMnMIXO3A5GTlT7esAY0TjKxr7C+S3PWR7dp0rfe2sGzNRcxZJ4
F7Okj1RmuE/sbPmRax00Qx1aTd8tIGjTFMrSUP/8EMNHyvtWARv/vKFXRSiI7UUHnRcZkGok784E
XFC8wn+Yfi1mvQXvw2natMZwNL5x4Erv/SLo+3WquJpe/TA6Kc3GujD3WY08NedpBgU6QdMYums9
eRcbxOMTfVtsuanj7jhNvfYZ4RmMm1EPpLZ3QXD0ZjVNd25jPBKDS75fV0Rik8kCREgrUTx4itFH
51ycyNnOOK5vTNhJKB90Jts+s30/Tl5mRhJIddGHVMCis9axd5FjDqHUDcKMG+saIYtWOFWs+Xku
koYEhi7e01bC/rm2HrOYLCetfxC5okuvzfne6rMvLcXwJXO0TyNZbwcPzec5zpu7TFfxok/KnMnQ
s5qM+DT5T42bueePL4Vmcc9J4BVuhM84t34m1KgIh1HPbSYC/ebsxim5vlS4kj/nqYvuNAkIFMDe
AP7ppbH854IH4RxLP3Ckvz7VOc04VdDiypP+jhJO3iHOH/xIL1jjAx2wHY1eM3D94lfrjzoRaQsb
mWyuZl7qZ4Ys/XFeyFRM6oQ8UzT/Rq5d2mIoSI7K8sfumwDsVqV1/srubFyq1ezdtQdLE9mzjrI+
KI2ZkY1hzVefdCZtyeVBycJDxNERKLj2FozuiRJFC/WpgWmcojBMmH/oXpeG+g+VaMm5HVntc1N7
rnp+EoO9AxzkX+cyP2p16iK579oTBrj3tB3gxhNHta89aIaTR5eXLNHNxKHWtSoV4nGgh5UImOmw
uWnYpOGclTVLkBGFKERWhgsg0rn0vO1IAsiOYsTZEcHzrEtTHSYj2feJ6T5V7nwwgReZtWfcyip/
75dVQTM28qnKyUmZphrZ6ZCdG6A6x6yiUWikdX/G0H6oldDvSVV/4i2A5bdwBJ9N48FMePkVE8ot
4vaS/NTM2ULyIRKME/EBjS5AHjosCWZkv3XEZS60b9o0OgSVErTmEvGyb9JPfUyYSxJBC+grIMNo
M8ggI2gtLsb+UngkHERqKG9d/o3A+V3qifJrxmoKTZBImMmLr03eT0ElzGxPIA6rkUNAua0wcWiT
YX6xR5rDef+ZFIwIdqz2YjZ9cyMce966lgEcBZ97ovzlscNU/xCpXxVD+WBMqC5o+cwPRGhkdwUX
FC79l05v5KnGMoY0DwjUmC7gB6OK3MSqgSdoUz8IQhBgYVwxHdlXx8+/l3FbHGvC2e4M+59xywP3
8f3upiZ438QK0Ax6Zs/xQYyV7lkCVZJJsdFwaYaj/0TfO3/WtF+AY+sDM8NxC2LBeJqa/IL9HO0k
oPQtAT/cbWCbLk5u3jOrru++4Za3Qr7+8YMYuS+QZG+1FMGeY1XuWTMRrGrVZAWpZfEmU5y9pGLi
JjHi8WL2dr8ZB7AKE4Fl4YfhQkycoISkomRUVB88HXkjeI5LOzKyErFWX6Y5+zxMdPJ0Q3+oGVhJ
8JNBoVpyexqjoxMlwo9KkZeA6jfTyEno+XxhVZ89u0dg67ggNpZh6+owIZOU5p3K1IMdU3HG0WOX
GOrOFXBCh55bTALsZFSrAM3voebD2nKmMXaoQ1fPe/t1KeFXfaTFt7EBo7TL3+J1PXHdqNq2YIFi
CUxCH2cVomPUdhwj3RCEY0BR/YeRnrmBBquJpNV2HTsCcDBCsA/St4jrIq7xjlJxCJHEZJtmYHOg
2eWtQXz+pupzjqWyPuvAzcgfKRmpSzRZZDpCljy3Nrhr2SCbG0f8ZrwmNIk9HOmBhlysjE9jTVnW
Tt9pYOYhWcbJPppKb2s0nbux0jWuVfTmpZmMc6Mv2Z06uaEUSO0tRC5mEVUDYriMabj2tvFCQ3+k
002PNbTdaX6xMit7JGKVhjLwPN2dnydp81/oqYeujGzIZj2ekQgfLeJCcwGjUUa24FzP3i7qgJA0
WGiIoRcvIM7QSWfX0hLYa0zavJPX/HTM3DpqnItv1dRsacTtci113k08ii7wKncwexamwTsb6+JZ
uvoQ6nxuK960I1yZw5+R77os7UJRu/TvyvOImg8XbWKjkV7tkyktQoZYpzpus4eRfsbWUbR6ZZ+R
lIXcgpmmc2s8SIoLBdelcwSm+ncVO/0nPiyott7EvGJFYpkD6gKHGA9DT6x9YonX0ay/WaKdbpF3
ECVRGYVNAdREPucPp3wCbcucsztU9tC8CVcL4BI8l4KwQ21w+oelhoLSZtvaTortx2QuL3jUG2Py
wt6AI2qJNGbDEcZNWNnZnV8GCwH6itVkgSzme50oBFrO9LZCjy6ZH+1EbYYaldKlsL5pyHEP8UBG
NOASts2BYGQftu9cOMm5r3VWDiOPPpVJH3gJ7pGK3MsN4YJAwLqUbkiMgrlYiICRs9kcqpIWbD+d
QQtODy8xYqWzbUGvzT5xdGp3iJkzNuRODwZnCb3IZFSyZvwRdPWKVFqdfUtN55lJkZK2CYEnb68d
gpWD7y3fXDOuzrowy/PHd7XdVOcpNz7FbdfsI7NeTrHFl4/v1EKEn9JmekmFvAJQDBzQ7IfeRifQ
GdG8FQLZmJfGKKeH+mnCPsQk+YOvmyBLzHx9U7vVynBZjJe5iwnNdbGxd7FnbVSVqGvH+P7DXlYx
Xn1esu8Ise6tFTlvknol8Y23BgL4kwnL/OxOLeb3iewaRwOPmq+mgpRmoKyXq4BP8Whm78gS7efe
InAOOjwCs4H0lRWkBjW6FmB8+l91Wn5JOPkfGD/Q1UW9zqa8uHvOtidGZpy/yvSUxuqLpZcscyA7
dr5nUkSW2dcPfYSKZ9rTpC5fF4sgDpTSqMunikam55G/mxAR5mdwq0m3CGhDfR24kAyt3gY1xS+j
t0G12DzGne6sepX+PFrWp5Lce+R5/g4O5vcsXcqDEWk7SPjGyV7sqxV59U72uHd9CC9ZOlMYekAn
GRedYV9emoHUy6nBxmvVnLrNfsCu4dcnZsavMb73E8ckZ9cz5aZ7yu7Qu8vmD4lsJ25pM5v7dBUu
V5rXMA4EuFoMsIIbfHQB+m5vL0u6J+lkauSZJ8ySm5eh8NqAWDcWVKCuW1QB6TaryFvIAXNvpKJh
3vkGbcWpj7Cl5wR5lcPIaK+2H9PUKdCn2sfsigYyejUlaYI2q/3Wd1CkABimN1rNX5GGt6Fun2JN
c660sjj2Cy1IpS5evcL9Wbbootg3DyWTl3KAlQc3FaZ0Rk93scnvg6MXIqwCuIYEoUpoPLcjqW26
HmrlN4wu9WEk6jmhIbvBWSJDKZ1AOtMhHzL3+xTKugumZRqeatHdvWTqdp2tFTAR6X/aOJHIIRlh
huW+wUlbGPd27K+ZhW25rL+UtNQ22Ilc1heALqJxexj3VHkuoonZJ/gw9Ise34vjqr2CnYiiryyu
qhq+q8ygLxnlR3N2X1uDEUnr5tpGWRlucWitQd/YNFQZV3KSBprm+caVAuWxI/Pz1NjdW2zqJPTJ
8qG3xd5Mp/gqPeMB4jYZ1noRETtUzqckxlCvVzrzMOZP1H+r5nG6aZarH7tFPn34CXrLeEHgWR97
YkhvlpU9Z+BNw6VyPgFBKiit3RmXivbDntgpyiRvA232few2EzY9pk5bpyDYr+r7r3HX9ud0nFcB
qf2H8fn/E1H+iYjCKBb77v/43//ru/qf8c/670SUVH7HxJH+FYjyx//1byCK5/zrw9tugMTDpO7r
+Fb/DUTxxb88z3CE76Mg5X5eARP/RUVx/6VDQbI8g38jXOya/01FEf+CAYeWC6LTyu/hCv/r+h7+
8FLK337+M3fE+N2uTDQxvmoILCZ/neGYq632T1ZyPHhJPtgJ/Zl16oaTQd2tHikJ00S7ZXrm1WNy
s0mqaxjCHitaeHQ95gARh34YrOn6p7fv35f3l8v53e69Xo4rHCAoqwPUMX5zT+e8KY1oSvsMuo4H
ucG/lInv4+w2d7366jdRs7W9st9oY3Of/Kk4/eff/7vX8ePXWw7vLsQPz/two//p3fAzZ5E+MJpz
p6K32huHZ1tFodOTFjnp5D5NDufZsekvnBr/ES/wu4OZX86tAgfBth2CbK3fXntH2Hk85KiH8lWi
R18JCM1sEs03eLusS8UL8alnHGZ57S4oPLIfTllg9s5oGUmrP5j0LMj0WzOeJ7n8A2Hib6bh9eKM
FerjUcMwtv7tPmHuMc661lmIIWXH5Lx9s9fpcttGxr6UCOsGmOUbfCbgeiu8YWl5KIa4gFksnota
m4+V3FBPePv//IF9UHv+bBnmungaDF/YjuE5JNv/9f7F+YM+WKXWORkj64BXQ7GPo7RCtvgLNlT8
aunZwYQ3uMs4TexkMaJrx3pxqle+SR7KzEJEKkdcMy2DJhz6ew1I6HZy4+yuGyffH3fk2nTPZg2K
d8Z/zoEkNc6To36QZeQ8DvWb05Jq4+dWmC4z2uw0rt+d3qf/K6wnLW8eeMhyWirVTu8z49HRs30R
i+Y0+PPjEEe/5FphRbWGU1l6UPwy9w3r0GddVP7lP79bBmCmv5jkaTuC6HEczNWu4wJb++u7lRlM
eDDKW+e0rnUmFxI4IvC8HT0CiS0lSjmMcoRPa6Lcvar7XmOk2P6/XoixEh0MnnQeqN886HHGTpnM
s3W2vX46EXtyLcGwPJFtcaAEe6YzfbCbWQKDtNgcy1Xyp17+85vxOyNnfS8ANVg2zV0evN9pHikz
CM0ha/Y8RskvTYSWCzBcDfPR8v0HK2WwI5p/Wt7+vtryOx1BBC3/ZEv47W7VxwwwoCgsosbsUHW1
vdOkQPbiPUAy0vYc5xcS0LOb6Em8RJ1wZWJByWSYnxDO/MOjI/6+3ji6KVwDgynIhA/y1p+Xfqoa
g5AOw0QX0F/QBpgXE+Onh+8BIKH/pHvzdxs1+K6sXKjZqKT3QCGvhqqXo1yqdEcXzLgOfeLharLt
0+TNWCic4snUEdHUM7YZaJXR0SMsC8HWvM9rFm9jjT9nuvkPUAPx95Xb0S32MSTtfCN+v7MjAeIw
cnLrTPuX4m9ponvXrapjlZQHhcq7XcvYZtWetDZEHMJPhiCaqc0BIz+h0iRZkVFPM+QV1HqXtKOp
y3c1g/TjMJnn0RYaXaU4iHTMcg5BxIGO1ZnjWEydTp23YjPnjd1IZl2+/CfAD9S0vz23lmVizl9v
V/d3MEKOAEmVecN9k9ttqLSmRMrG5QJGRXYzfoHoXf8DQ+o3ujAEE+5RxzE9Jn8cQ/5GJFON19Wd
25rndMWK4nCdH6AuPBgNM2/fRnLnYy8+oNrxzh9fPIEs80feVuU/bMq/7T1s9BY0Rd31LU4ogD1+
f1KbpK8LVCDaqY9ybQ/K/NkqfATcTswARVGgCDKw9w1oMgJwoD4IKdkJZWcC+pTDgc7jLo67+Lky
xu4fmED2X1fU9dpcj9OYiZF1vQHXM9yfH6IGu/LKtfNPKKDIZC7cwLB7kFYj7j4n9mdCtLJyy7Vd
dRdomdFj1EYKdV/3lXhCcCJaXNzxaGrnyU4ZHqo0tJHL7w2/PTOq9g9dzW1cVbYbqskLfE5lm3Sd
GijB/5jNYJ6JkTkrY7Avqi1ipPugxjzokiGqGKJ3rOhRj71NE3t+UEn71HeQdmXm6QeVEKD7MTPK
kxKqRa72bVeXAcejHI1pKgj7rgMD4ntIo1R/mMLUqOvzf16G+Qj/ylVaSzmXPZwHF6C16XD6++t7
WHkqs1RpWqc4Nug22M6rviTLvk4dbe9U5Z1J4MSmPejIO3pJS87T6Vw5tJq8ERByBGv2lGXsIy1a
1SD1KN/0Gk5Rac75MUMrRNi0OKU9w3qOXe+lVR6XLJ+4d2gnIt8wscc55sl3nUc1Mb6gw4MeFPck
IhMK7ly4p8qTGckq062NQUSUMeMueiRg6q0YjS1pvttlsfKCrm3XnDIwmMv2w3L88bOiSbmTPhZs
vTPZZBo0R8TTdbCZm4RQi3EMPoAnaUKfGe6nf5pUGA2kZlfTso/oFZzFFFdbZKX9nuMBt9CUn/tW
mVuQGyHrRvrokLZ6aFE8btLqc4F76rgk1RN2RTrmehKuxyLQru8zA02GY/I5EcQGjxhNAyxaats4
ToT0mqJbL62HnjX0Pml9vQNOkwR48aYj5/9DmyXyUkomyo0du0FuEsHgztK/9DHpDbUPGkHaQp0Y
g0XbdikgE8KY2emlVp1MUlmzVnxx9WK9gYdia47qq2QTfi6ANlXZF9MOkamngTH0BUy3FIaGxWxm
mfTPdBlg7hn21wGPftDIjMasBsW/hop/kCs8Q7m6hp5iNE/7umIaYcHmPtrjLR1M5yr97LCoeiQi
WaI8Qdg9xTBbaididgPS2icwm3yO+ZVsw+mCziwUtp4ccZX8rBSTHKQAbVC4K8yoJhMYHQoN3aSP
H/CSEaeMRNMsZPKeV/Pd8qqwjKBluYLPfDI5yPfDk5OjayPJAAmKHVWkdxHiDKbpxcpbFygcTGSP
EHmrLLsDes2ehKm22KVV8Us6Mn7SRqJadQH13M5LJjTguFXfc5i14W5X8ae8IR4ZF+AuJYr61uMK
2ghCJb5MTRfTpbm22bTCCiwCJRlcb/PInXA60FuhC95hzhkCvwP/pkVb05Pzk1cmsMwTddNwQ5uM
cIOl0RmBc1sfDTqjKA1IdPSam2iXKtDBgIfcayY+AKZ9msFnY5ImsklE5fEoFdOujQew66iCz12F
jbqMuFN9vjPa6JefdvJcL/UPP2YP9v2lfiDuHAMKUbxNsviH2MxyoDo61pCBrBgpv2k8Gq+R+ZZV
05Ofp+KyTJwsTCrpQ5PQWSaq7KoNQAfbuX2WZnyIrSl66J1+l82SjK+sNHa+8zMlLDCwy448HC0x
tn4+1kcGB0SrurT5sizZO0sWP85Z+9VCSRB2Ep0YbJqv0RoLljn+jcZi+8ALJDEtQ5seCYSZfjSf
+7L+pVnjdI0HQ99FtQmDkU91Y3VD+kIX6KKq9CSNdP5kRc+dSLkrhsH90V+IfU/ohkn89zhRgUib
3V1WRIHDUiBGtzJRZf7yJ0O7MtP6yvickBN33JTD8i3Wq9WkP8vAzs36kKfdl1Q/ogB2P9Nne08N
Iq7ozN+dmgl6HJHHMnt+fiUHajtNLqGnkl+oahdmw6rX+ZATQ1e4DShoDjp2r0AvfZIs9UTHO6ll
F2CXnzrK4YM9IcnvCrREqEG+lxwpNrnEl2kYzUOTxxLuSn4p6zRCionPUCzVs66SaO/45nHUlvfE
XqXYLQMCQ3MLDFDWLmrH946IXJqkUFOki5MdIwF6sJXUajiX1DPCWUZE4ir5aJK+EHli7/TER1vY
tXnsahl0K35Nq4XxUrlh3Lvxy2CYRFUXZEZZmbp8TAtay/oZ6wo39zLnlNFcyVgN5mPRkPVeOpP/
Cbl1fTMjVqTMBY1dJboNqkOrwtSlw94Vy5pq/FlxQgMyE3dhNwzqUo7+SzIjgmjleDCVYd21xAk+
3AGtkkAVK3t+iS9KHzldW7rcuLF+S2s/fx9jRO5GFu8Ni5q6hLkgZasdx954aKPW27UQdUDFeFdt
YeAAsPOjOKuojPcCxd8m67oEzSwA7wM+RBLlxVJwXnxeJEksSlk0uFmdHnNE1XWlmL979nnOl4eq
R9LbCYSxZZl2xBfJF9pc7jkusYuhm36PSqd+KqHmbbMeKgFIa+ZIQpmfR8tg1I1PS2ksTiSPskMI
+XPBibarJnM8VlGEBp5qaDPZ7RBU9WGiZtglKEwDZOCKm0Q8xhpIAMemlvBFlPDo4mXDwGEFTVW8
uJoqLqa8zGOnhX7dDjvUMjEzk6WhWmzUgyTtuLMgEgEfsS+AcF6JuLA2kTaqTR/H9kENxOWR08ee
D0MsKPDeERKIuE/TypNCXXgXUz5sctKYmX/5X1o5f0Hh1YXAmwYUdO2b1nLMjtHq49MqnUBnMLur
ABOG+YKE8mNGhvhR/pgzAmd7N9XPOVLzDaZZ0rUstGX4GHeeZpsX0P+PvUOUsofJAS1fo/ZYFS/j
2HePnMMXfp0fB35k74umS86FtFrguV190uw9snbMPQn1izkHAOnNPXHIGkZjE5mcZ+rkYuQOcjBF
dWkSuu1r4wGFnb5XhN9ptLg3mBXxzSFhC/os6/gcSX9Fp0D1b9G/MfDUXlqsguiDGtrJoth2yzid
WIf1ipLYd2eXenycdk7do733nXtXty1xhNj9MitBgeIY+hm72s0fuh+tMPF7MbsqevEHrElJK7Dy
bLjJiHjKyMjJPh79W9aaNPqWpj6oNfTB62l5CXqpbP4i2/eKNDqwcOs5OV85u0SnIYCeAk+SP6r5
Flois4z2JYk41xkghti0rWYHH3goKF9IMpBzwrt6Q4MwMT719S2dPOCXIrMvyTKijyw7cbGKk0n6
ABnps31Eue4FEQiRq2IHP2Axo+/eeTrRobCi6EYxu/BhA3m/knqcjtKz3sfK+dE0GeUuOZtVhAwM
iOc3IvAI05I42iZtfBjLnrAt/E8JhJJ905ldQCjKRTcZGZOts0Mi9SY0/9irM3SghmDf5ifwqncY
7jxdwrERhWQHQ6XsHdb3upkSBGrll6HOk3AklCTQMcxJw3lSpVL7yLOdXVsl745zXpthKjEJlqiJ
SzTsX6pa6s0oym+eO3y2ZQ4Nytk7qfJ3TV3GHOJsIIXryHaRz4pHNpAA5rAqvkuvyQ+lMnA/r2Gl
reqPhR9H+86qdt2M6jeClWa1HYOpTF414alQr4hDMgiEexkR5mw6ZX7y+Ods8LFBf3u3Ve7scRsd
PRy8m8ImYTwe669EVn8djCwkS+u7HYx4NsCbgkycJ5BvZCVurcYKy+4TbgqxRdKLVdmW5razf4jC
rog07QDdGOi+hiLfKD6M2iJJACh+u6kbQRyfsm/ziHp/ajEHzQVgPrMh0b7KND6WdiHgo7Zg9VWP
o97CjpyHwCB1LjLRtnn4sPQZCRV4iqRL0de57aVVjDNx1mQbOcVk4xYtp19nV69ogUK35G5K6xsR
VWSoj3tXEJbaqf55aBZk5a0YjwgH0fLplm9spUG0tTWtOs8R4v2iQsNBI7ugUdg6DA4T5spB2stw
Fng6R0zR2mjnQaMh6yqZ8sIulNYGMSIzYaSURmpoAUVf3aeYfN0i2WY+Emtnubf5TTPzN3z172UC
dRd8jbPtETuYdnXXXBx1kd5vR58FnUptxxkRfJlMh52HjHVo059UvCSyM3jvrAhpbWd9YmN44Cz6
A/V7zZrEzh27zY5z54TzxX30NGQ7Qlp7s7NbHDXtU1EZFWJ75nY5YnRO6BvV58eyxvcyKFY5Vw8b
rf0525QYZp0jY24+A6IDJ0EryTZLjpWxZgA0Fs96wmpB/BqmZ7c+W2soa2nmz1QVp2WSNbK5qkdL
VB2q2JxZx5zQH5p0l0mz2rBpkW3CqPAQ5T8QlPycFFpHbDHuXs7ZYVbuSxqRyZi3CRtBFgVlSayR
E8cX3TDbvdkLfTOC2MKiGD2WDVw4b3pqOASzfsC+sDT/+6ixVI4dbXrGPvEecprjad/BfoJgsp/N
yVo2OjnfU2f+MBtMVeZA47x0i13XpmSyi73y8yCC+g0iARw8MSrca71DqM7wzawelgJx8ORr9i53
g1hzttNSrXQqs96Vo026ev2t0NC/9VUsQ9Tl+UjQFlgUe1MsYBe1NjDmSl5qZMBTb7yNgoxgpy8u
MQfBbV6QJ+/6a6Zb47LSquQzwsBW3ryIbOxoQqpZWPJRoDUKtKhJ1gs5QoeBnqCD+htHxP/8dRAk
c6vpbsR2Uq2jdx4TBPemDTzPKE628wYSWocXUKv7PIZRJgw0b3a5zcaETGEosBtuXY/3P7+JMYZM
aFCOWzSrAgvWokc1wVLxjahr5TPSVeorLFy2ejIjSo+EdW8w/Y2N8F9yzsdwvdU7+CheS6JwFT9Z
YLI2TY67KMIfE8jYuWQdu2tp2AeU1Z9NpJGqPYwklIQC2qLrjF87+0sh+h+an3M8gQDCFka+00DY
i4VNAygnVY4Jzs24pB1BmYlOOIw2kOQzJaFbxp8qvfllxCzPg0JeNfmUw7a37b3iFrPLRQKZY+47
D1o/wwwt8u1CezokPybeCt1/mkCMFrIaL7RAp+fYr42A2gJ2iU+XyFzAYNheVbP7IBIw9CI0DRAy
WxOTZORb73Q8CXCMAPIyLoh2CTT40Ig9lxaW0veDBia5gLC0bVtm0e6UioOq25+27xlXx6kvI8vw
yUg5aO98d6+PKJ6FXpPWirbnxt+T3T6+K1SV3ZK4fDCB8h7/+8/R8U/Y7NC4WPDfqah0VISC5+Lj
x48vFCVwc12HHbcx4YQNFnmZSo5kvJCCeWtMM9c5zY7zqY2mY7/+WffxZ3Of/MBimIS16uLbRHIc
Oh/95LZJfPv4Yv/f7xwz0rGLzd1Gxd6rOTlfrMIcw8FRNJ0KiX8zibULMx9+RCVzyRubWwjzKfaq
fdymImjSonkv9nUzEC+jFWVYpeNEmTh7m8odve2gQaIQpf5OVax2rrFM+w+GITGmuhETVNj8kFW2
uvyynnD78RHzmF9R/7gYivaNptFeIegwT/DGzKDdkNW4J17SWJHkbEMQobV97expn0DA3BUMD1k4
S2vnOqgHyApegKdv8pj+mM02k9vDM3DT+1Ak+oF8uj1/7Z2mTLxNF6o53ITFZsOUNsepLHwQmPOL
bM2v8CmdHeXJr2GBbuNYLQ/Q2mNMTE7/AJJLmy71lpYojXQCW4/SWpInzxgvUpjJA1SD3EiT62RV
B5XSETWlM17WlXKakRqlAGCPZrXaKGMMAh6hhUccGmRUAzQDmuF7Z9UM/cWTLVbMobpLzCO3Ji5q
LEcwCQBCrIrKVMO4a4SWmMSOIlocpa4wKpYwFc06eWZ6cXUFvmPPQ8fcNcAsFWzguzPA1pLdo567
fthxtNgs0NGeCe3pyOjCGKsleXmWdnmXts1mHRdTmIHRDvN8Jmhj6tXBrXxONA2PaNLGMAON7Khq
/EgaWizZLxDoyFc5dGKsH3RaZeBPa5I7fKLqsiVwxfS5hDCxY7xhA4+t8DG2dzslbhm+wka2Loy6
Jk32nuCSsUJ4B/bNCZTNQ6VLN0AYajwCvM1X3dAUpfHnUZY3rzGSb3Wz7z1F081Bf9204IY1gSyS
p+WNGJEiJISLVGa1alXnogtr9zVze5b3ScFu4KXmBtA9xT4QY/15LrJjISwifJL6e9d2EtxnnYbL
6MEXndldSZ5790f3E/QzPA6dUQLDSJJDU+JlVApK+GSeOKjmh85DkcfAA5VWBR+Q4ja3/Pg6zQ9i
wVmu4un/sHcmy5Eb25b9l5rjGno4BjWo6FsyGGyS1ASWyUyh73t8/VtwphQpSu/qB8pMggGOhkyS
AcDP2Xttf01L0iVF0QY6U2veko4gbhyrGq8Fr/eN35ZHIgy+6HmqLsMhseA+IHkXZfboIu93lbzc
CJvnf0Ms4ClPqZ/4hLU2JG58wan0VRF6eAAefx1nzAOCi2ctsbSjNujTwqZGd4BO+qyOQY6dyNgz
3RarvNTMpZx86nnp77F5nqkU+Ze29lEPZpjdYsMvtyn1w3Ohduo5MSPtXKsJsZzknG5qGLIjzD4G
5TF9ZnVn8ZjhH1dMu34ITBW2G+DrTUgPmIIVrwDLHqf+iAMPdwx5gDwKkwXh2nm5anPAp/nMFk6x
mIHWMrOOZHs6AYg7qY5k/tYRT1qhVAcTZKEx5eMyz/Chlkx/dn1vP82auF1ZpSN5f9i6KItuix42
s8CPjhkUu2ej9+q+iJg+49lYgqpy5r/jK5D6V3V4xfTZrhAP1kvTiIG6qB2/gwBpfjGgucbzsCLi
ESnYuFZnpxe+HSPk08h3y00O9yfJyLzZiZDsXbz8aR58Dw3SRkCL62Z2pp1PZnJoZZuUjNi2uneZ
kC16LGTpgpzbdwOr1XrCikmcLQp8MkF2olb0A2Yxe6/6LwVC7oNc8Dm6Tmb0bir4TnMxlNx2KbVM
gsDgtqdmL9fyYa7hF5Fer2F+UDtt4OOrTPpXruENM6945L3c4qeSCEqa4OX7Q5dgi7C1A5yq8NjN
drGeeX/fEGGXg0QQ2sLqwfrBK0CqCVuECQb1E2GccO+mR5Vbs+orA6BZ4iCNAEePmyT7umISoo/2
49jb77XvWDgU5P1Ve+rLwdp2WvHQE1C/HLhdrwdruA8jn5pUtwAkzI/Z6KJF3oYZ00nuX7WBGFlp
I/zdNe94RgNPqkXeZw57x6yPytTTq+JVfWWnhPzGVKNLP/8djp9y5O6/owpHVEBrjrtYQPxgyjfa
Rr/N2io5YB98LiYnfAhxygsID61Z2mCA+I4HS4nWXcPdkSnZQk0q/6zZpOYUwHuBR0S8ZWVzvl/u
GTh2ycx0QuwkzP6KEEtVUOKqJY0OMCccMbWBUaBSigCv7L4YnaIf+0R5BEYxV0AWjuLb4Foo7gt/
xmX27r0aU6Byk+q3jrnkHkU1uuuEW1THH3c0eiSOmmuQpuViqtV40yYpP+8IUBFKXkQtlMFGfTww
7VxgHp0uhoaqe6iBqwRb3zYxAtkA0KcWPR5y0anNFxZ89zWwR0JXTfAtqUIfwyLJL+KdBIYY+E0H
rKCnGG8hgJqtklRnYqXTfTJoK5q3eL+LZEtLQSyDtCC7YninNEewGlMnNNzcCF2KhLPDYCq/qxSJ
0gS7yVjOJZ8hbdZB8dWBw3sXDA9TMJq7KVYvml+Q1unCMegzcRemZKTkOqrhViHbNu/bZZ5XtLE1
cjP0yl9TDOmQhqcrHCA4reyWf5sIeKsjJBpR9I/STNsNgMkHg3k2Ex8in5X8i82DYeOj5heaCYbM
e0tdtV+XmgskJ+38RRrD5weV3y2nAq/w4EDeYF7NxWimYOxZWUX+0MWet9GKbzXF8J3t9rs8cD3q
r1ff7Ijy1b3vla38sHyDsHZPkLudlL+F6HlgEPFyDW96lj0zDwoD56CCv9xwg3iG0fBIrIW/htDx
1qc2znkQDBuo6RAtanQNMbf9bYV/ZtWkzi5RjTXUzBfP99/cyuiR+o8Fnhrhr8YRb2YOsWOdMVsN
wpxnokcz1QDIrpQdSpkhWU/M2+va0O+cMXrBeETHI66uUdW+T0PDn+LvfcjbQknbSQ/74uhlEILp
7omIokjYrif1FXMiJfywLLk8FLMCp8fkdiFoLnsFEyE+MoG3h/7dLeYSBx3pVW/Gy6gCvKDkPq/p
pKBH6paOME+8ZECcpY0njRLFBhkZjj/s8X2dgI+rihXiZGZDaIIPboE4OEwRvc+w9EkxfxvVzuZ+
IDAZhNl6tM187epGtaTu3K9Gz+RmgTubvvDvVjSqq6oqk7U9ojqlOE3JQzsiLze2NF+5x4/ldyRi
fDwAjqnkz2P9xRPQREGx0lttE2sUgXrm467DC/jUUcgAJwgu41lJ8wd3wv6mqM2ubgiZL4uuXBfm
CCNCPUbziyTFr5lHHtIjpapNI26okIBp0ePAFP7Y5ysD7dxq5NUbWnvEOymupCXKGkwHvQ3KAorP
wQor/oLK6c3Bz/6Mk8i6t4Puvu1c/0GvvZ1r9fETiWQ0VisPh2KfcE/APx1tdYV+cq8CIk/NsTv2
vNvpjk9wZrpHaFmcasx2rvWcCfHVTvJiJ0YHvHzj3BdkYbnU6TcT1vYN3KhTn+pMn7Q6ucdXdUxb
Y3hMaRnihG+eJl/xyNTKxMlsA96vzFVvuN52ak13Wzi8KBVpHVFyMpgH68yOUvxYU0g8RW3Tzh8z
sklKPB9uqz3jwB3WtRmvsrg4KJ3pP1pT+KNVDEo5+ZSd03y4s1rRb0dcj2u1SN+zqWOKEdU1FBDx
FcmWvvALQ33R/YlAZGhfehbXuyIMEZ6Lkob7cMl44SIVlcqL6X7J52aHp2NJH/Iv8Ly0Bc01f8db
6bue86/JOzTrIk1pGU2kFzQRLqG8aQxas9pF9QEkgSbEH1DwuhIS2aF10AZI7chcQkCwdCzTDP86
aMkAekiu0gqmSyTBYZaffc/J3DFLNQb9o52tHMeWEXa7GDXJvhLk0uVGskyC3Nhi+u3XhsUTmh6S
WNUQ1nibKPxdxumLLBZgAlofTBs4D2pWrQZizfhGP7pZ0h58QCxvbg2RRMvRJtNcrSv0h1kTLSJ7
BEyguMs49Pj1UL0MrYIO12A++Fq6tbEN3YHQQbxQrayQu1tLJAHBzilvW2apr30XZlVBdFsbute2
ssif9w206YOw1whTl3WZnjOr97dwNQ5odXyybEjuybOWtiT9cC0AIu76PHS9YHTQqutvcPa9ZYA4
ItGHAp1BvFe5cy7J7MR+Pq1j4C97IIzuwlsEJuHZNbH0vKgjH4jqHSEswcFYQ1tXE/qZ0VAGLwWO
Anz+3TKnc7NU0aWuu4lQzhJyAI8aTDMW0MONrlYAJSbkUe5kF0c3iI7EquyzrnqtnDTbdnNv0FR7
QZZD9PsYAgoteuPbYMXqrhXTwUxGZuil76+aetyWWAtPVUx+vRjwADghgdmKEiuPXrkVsbWqiPmh
I4R2xJZwoB+Oki39oTBPOckAKyQq5gJg9ja2LX0HKQkguoKljVdVo+LhjXpmaYJ4VFonpHvWU2zt
3fVIZ62p63IZ2AV/oQEsFsqg+COVBn2FhtasZHpdg0HAatruI/yyDoYPkJO0xBV0Sktq40wQnABg
acrk03fMtV6RkYd/NLogonpSUaURN6/fJT2JFLi4slWkl95WK+FnveoD7kHqM+nJpL+uDNEbs2zB
0xUmtFeRhywybR0JJINauEvD1KcDEs6PjRoltdsfeIDedUmzNZmW3ls15kVFqwljqqplYvtIaNvi
1NnVuSNrbwPR5Gh2Od7jSWP+OWkOlQMJY+JnV41DRyw13EvHrwMeXqNG2nH57Ix8VCA3PhdqWxDq
0FMvV+vjVAf6ilRonvadNd21/OTQ0zQH0+FLF3VXLQA7TStv9Gmqhe0eXczO15ud4ZY6M1xFW1KQ
qGg9MHeNoCwu8JBDNfCRXc1ZoosgooOC+wkbUJqvx8gZL72l8tLp1WIt2vKEaqEh+GW6KHZWrw1m
YRirCoQNmIyXbm3isi20cUuEPQloujOssNMxBTWEd4i7l2hp16p+7+RKRJaPWm+cAQVJAJejbUu8
j4Ak1uNAJ6fo6JmItLv6SAUfYXYc44qfW6lF3oG8gCX8i3WtdF9CfnxL1bfIVp+qVeS7x35wn60p
+qa1wY73wpZHb/TrQo51f90hxxTw3DwRIFAKNVbWZkEzWlL6Z3R25ODFQ2zDqhyUi9IR0RIrTr9s
q6za5kg0PUCDh0iPqoMyaQ3hAfP2bdABvXcoeXYRjzGvyiNrj7+zoKHJnjoO8++euwVQsWqke8/Z
aTYdvZzHZKzmfA/yKwfy25GragozGe8BD5CsONwWZYcV8JdBZ+Q9NLSjdxkMUPLPO0yWeq16MilM
K7e2il5v5b7bASQ12kxbSb6sacl8fLeaP5GFKL9xuSA+rTo4bXfqyjDitd5uDqk+sJh/7D0f/yQl
yEamFNBWJWPPSDfWHGGAU//etW1KofOWHCJ8Md/UvvloplHKHdSPQT3E+T6kwtpQhMdslgOA2XUe
bdYy9b/a0J/l6fH8mylMUYHZfapNvP3gVKal4iJ5kCq7/2/heRoLoom/fk+5FYY49ML35td0Yk2d
peX/u4Pn/yVf6/jr38/4I85Yd/9DRqWwifIDsoW/4A/3Do+I/yBL1QDSWbqruzaC5J/mHUf7j0GG
uWo6ZK0ZljZrQufbUPB//4/FLgtzizAMA9G7jq/nk1nnv5l30Jn+VRfM96PpmmVSXxD8Q4Gl/VU5
KXjG0ulSzR9T3fxeDaNPN9uijN4SWIUEYsJQCflMa6LvZdaSJxJoxkOFCXOvOU63zascrilpTn7Q
Teu2pa3uWlb+WFVd/UBHdcFcq3iUC7/F/c6Tx9oG/lg8+kyyzq0lLo6jRQUYFiiUdax2h4+DMYIf
MPci1ZzI8hJFQk007PzzRIG2TvIZEfBz4QDeOougoWk1hrwo1X2Zrm675Zo8Rq51naMgf/m4iBzO
dO+F9wfy033I5GiYtNfE0e4gArU/NHy6o9a2b2M10JYcLPsu8WMsM6qBk5gJ+6OpdtOidKhMggQj
WlnNK8pyXnk2G69AZ+A934bkuFzcxkqRrOvScrl3cBJO7/rUtw8ABmxviTtmOGbzoqbsfpSb/KUB
mqzSv40LPaZmlBekscij5eJjOx9i9skL0UzcV0nf7sifYcz6OAvy4R4EMXHEVd0tqryucbhjjDZB
UElc1lHpWguh6wyXiUefesnnVW/O+TMLJdkD13HidZWJ/mzPuY1yDX0d2nZR19Fx3it3NGXu4wRv
xEaNFBr6cVW+hRPRYl7XoR2AKfZaxEufWs+b6xU+TSMNjEs7UKFAnthj6HrTtNBdZhUVKBG15guB
kUunL8q3QbczQoCBt8jD+pAkqtw0rk6E/vZ2eul35lIxfGrLTmvB7lS08EBV//Kx6YWxeUf2CilY
nt1t7UxVQNWKewxYHh8Q9EC8vhABarri3tFy9550bZdbu8ZrEB6s23gbZN7B0f0HOSQX7TS51L1J
OQpTgnLlWICAkf7zkG7o4/Sndl50qkV2E1lma2Xg7+vTDnnIbawOU/z9AR1qSZipDRMKcF1+kVvt
ZDYUzP7kz/yyjf6HXS1u1yPAAIAmrWmsbkdmVUo+k9XpP8k1cg8JYWuv5EHVEf9+lQuVF0O0UQ6I
lLa5toXWoNYMH8rUjb6jcr0DPJt+NYqQKVzh+s9jnRqrMHd0IDXBtLUHipleRGHDwdqNfNRtj75a
KP1z0LQeGhc9Ve6CmvgsUE/abujG8PKxSMjJzaBJ/TI071REaS0h7KNz//PYsHPDy3d9GIKf5857
UrK71lGG1phMPMrCTQnjXnOfOv5BV7kAaaCsWjsw17ex0JtOLgTbc9oOzRVyGmxVoXyc5FFL3Tsh
aeljrpsnt52yU5xu5QZVJ4qsv6wGY22eRrcQa5+q68eefj4t0pWgW5iBh+Da0JxFVavBneANFyuK
eY5a7ntYwpHrzuNAlBj3BBOabIzN7cdx7eT93J/WkGhT7YBWpdkqjaleUXOPV2cl1z8WvV5s/Xok
z4tE4KscA1/6ggWnQqzJ0OCn2alx4tfbSU0AHenTRVFuz0fnMPmghxj8GoPsIkA1Tarenonjzi4f
Q3FbbyJYF0u5mWh1dnFHPb0dexu30BRsIG+D1eQzfUixDy0mE/pfT4EZ/ZmVvmPAV5Rk+qaijaM5
nsZn/EQcYP18Kvz7AWRl5ejS/8VZRNrlp4esq7oGFRvB/5Zp6J8fshRStLypJ+uH7TrtruGnf+Jl
XzvpltvZG8z09rZMm2cFm1+7SM2C7Ppwyrf4ZLRrK6AMDLp1j35CvWodXm8VcjWeLnbKscDXmM/A
akCdElpnLY32KcAWAeYh+gaMP4DwXm2Lyf8aw8x8IoRneChGSFzzllz0c9JCm/7cKMKTGkzhpQl6
5clq6BVhdiXlYD68QBcEKRcYu9yERbyooa4tnEhk90liKYTejQrAFDX6MiXlxQ/S6Lumhq9xTPkI
gCrYyDB2NqMmyNvr7GWB8eYSYmrbVokRHry6Q/iVTsXa9tTsWcuw5gf1EG/HBLkQuM/4AC6E+VrX
4YxsWWA9oswFnHc/YgJhE+VgOvknuSUPEzUaqqTgS4+1Y14/DsMLEM4KcyMlba82twPgdzRBofOM
2e/ervzum+eTIMFf13RBATEdSfWEg50O+Tfvrnc05qVp7azghvH608T23S8vkf/gYwar+PmPxnFc
zXJMC4UdUcCf/bJOxGQ9ryv/e+9AeEkgNFw7X5seDH8dk0JKfaRD+jM15cUWY7oZvbpZw6xMnyi7
NSeHchOp9dFwNEqUWgoJEkfuJ8qRd1FKMynyMwIpPFo3f+yQa3JMHic3P43dzv20458Ovo3xhqnT
VHTI9dCJJg1N61yYsbLXZrAc/fnukiolbQtTMV9Hp3100TD9XgHuoEztv7dBqlXZwjesE9pUdOYO
mdR9peIhkdtoQlz6ffPox6octRur3upE430cPp8ox129HxYxLI0T/cJoV+pqvS+8tLh3IyNZpbHh
voq8uR+13PsRKtlW68pin7p2SgGhV+8SghjWfUR8c92lbDbpBLF6XoW7dh8Rg3OQx8mh0UO7hjyI
x1zspDwarG8DSmgorHzWpjwN4MJ2xtojsfgB5mD8oBaNyhhvBZWZ0ybplPhBmNgPwb+hkJ/H5HGm
gvIgFV3DNPGPc3vUCIc2Gl9vQ+bQpWcH0z1JXtZKr3pCydR4LmPHxnNcFcuUJISjXJgGYbJeAjs1
m98QbjvkmhxDrzdDE/9hd1vFRM/oARDyPy8o1xodD93Cro2vU9JXJ9v1f5i0q+4G0VovDjRcH7rs
EyEy/SOQ/HUaWcq1UKFhkQpEOGwTaN/oee88X+hfHDDDSFP8ZN9jUcfx2r3LA/Q4+VFYVv3oWmG5
N0cTH59iKF+qVmzNAq6I6/m0THW3v7djUZx4+szpwexItn4Wb/0ZVpgBN1jm3uSfY/Ap59GGzrGC
VLnva92/49U4eKSiReRroJ5LunOPWq64u8jpAnCf7JSLTqkuUErUs9y6HVGCXHqUZ/15DXkENQvv
4xpN5JuLXk91JBU4YpDweAIt0rwa5Zo4KOSH/WV1uEz9qGyhQQVreFjKiwd1bcU0ztoZYJxfcMll
vKryNJB7bdTCiiOUxyDOlGsPYQ6dPMBC9B//4mbU/+rEMx2VB52FvxmTJdpt5rV/nU96QTwQ75oQ
AaG73QWqMxg0qF3fijg4dtR2oMLfaWGKN6ODlUaNDFIMIoRDEymnIBFTukSFg+WlSPKNfLqJODEO
9Rgkh5BsWneDS4+uFkFNCzvO+n+xrBp/NWPy7VuGjV/VAgiAZt/67CpXNJ90Bty47z52SrsiGYxm
MoHgQFDhvMltNwyCS12a9WKImnz3MShKUZyBg66dZoTEGKCSvkwqDfFx5E4rTyHoxCMsZjKXfBIj
CErU6LNKH1eGYkf3ckwubKy62zpU6ZjPO6x54VS6v+3E5I39v7yczPWHX43B/MIM/p2mi0tf8Jj5
nHpPn7Oknj5432lGnTFV5S/DmDFRF8ZrbRTtPut9gbTSMF8jlTl610H3mksETyW0rskrzFdDGOEu
xKO0lptem39PjLq6GEJRHhzLf/w4m3gJeJkIeeS1Szd/qNWzSdRh1v8WDlN9kExqlZ8IBe8ZT/2x
Dfb9Yw3fMtHl0tPf5K2yzsesoyScR5Cf3RZRBdGsUUtFFsrxPhYWNeEBsf8xTBznYxENdV8t5HYf
iXI1FehCu5QsN/m8J2MJNXQjXk0Nteagz1FaeVE9ctf4Lg+ouJ8tcAmK6zQluLWQVW1qFKJvCVpL
MyTro66DeBMP3NStqdGfJ1dVN1ldGGsaor9umiN4hAjGZeqY/lm2IuWaXAREy5I0I9rNpx0hALN/
cUbbMy/gF/rF/Otnlm+oPGsNBwfyJ56AZvij6g6R/b2rRWXfWWGLbJ4K/pCqIEzD8YqjnwXWarAU
erCx5k25I1GadaTb48dhft17SBwTcO49UasazjFQqbp4iJAtPsRV4B7VNn3piDZ+MGUmuYYFwAKg
DyQ8d5DQYvVZxnaE+30+Qx44+f4XnigWqWCkmMtxG78LV5UDmW8KeVW5Jc8Y56um4PXQh/xxlWCs
jGVkYaaSx4Uxmb0+XTgDLqsWNzG8abk6L+SaXPSItw8EPzCJk6uwklaYb61dG2Pw/+8ve5rENvz1
10Cpz9Rcw6SCY1Aw/OttU8epGRehpX8HnFwtUYjH92mVXF1QXwen8ON7uehGLb6PQhDlObj2jRyT
x8q1qoFp3muwzD7tGMq+2XfB+PppfByq+K7oHz8Nw9OP73U/OjX5GJCVxpY8Qi5qJaJnmxjKx1e/
7XCMLl7XbTPzKv/4fn+ekU07HVD54tOODNTz2WdGdxu/fTFFA9SWacpR7pTjIWytQyCqZJtmZcdk
J2DRxAhNP7Y/r8oDPHtWon5e/eU0SH8lSvjPF5u3G6WAsF8os3BsgIupJuIs1/A46mY7nK2ofQwH
/5HYI1ieeV0uRN/mGytoxm5Be5p28bzHpvB6kpsjFbkNGaDlIo5owLkg3p9rXfsyYY24UnMjIDzH
k+8ok/qWIOxcal0Mm9gX2VOR6Ec5TvkA1UAjil0ahNqbbl9HnR4o7Hcbi3WlrORR/3BVDZbh6r//
4er23x8fLpYyiDCgSChhy6nvL7yjKM+1uMcC9J0yD79h2xuwyrS6OMfkSDcY60lIYCuP9EBdkRaR
rKkxN0s5+MuePtrhcyvPcqgZ1VCF1y4AELsgd24HD5PvfhxTF3F6GiNciABptmrPfUsHHB7it79D
Gi0eXFvwxuc4CEMy90EOZU1WH2i1RQvEEOIBHbV4KCa72qSRkq7kmDwubsgohGzRQmPmkD7xjylv
IHtRZRZUyN46yrXbQo7Z+L023KLpKM/HOXqZVB+r/3TeL7utuB93isv0PYSr8+n6nzb/6VJlDeZm
tNHN/P07c5vGOST8jI6TOignSI/KSa6FYf1C3J+y/TQ+zIfdxgxauwug5fPLGJXz2/mfjuvBOywr
NDGrTzvyvEQqJy9YIyNYCb5bZGN/Dsor2hQFdy6Vw6C1zKMX9+aRolx0nFwwnUCwyStmXO4UA8bk
BT496+O42xnUGx88Tx23t6HbafKagbkNvUfiHwjh43tZ03bvXxrdejPmYj/JIauGyspXu4vQmllB
ufWoy14GP1lXtih/EyMd5mSsmFO1pXMKagez+szBdClNyUKHDTR8ocz+sgE36M4po2aXRdj2ktK7
170JnapTvCh17d8XSfOWenn5EgELP7V0Lakys9miQCMFuSJRTx6btvge2ymaab3lS1/tFeeUhjkS
AnCcF2OIqv2o2mhuSWt47HOK+Bk55t9V9y0SA6iCEiujRzTpVZST2HeRaKm0G/MTvZ2uhek4CzvC
EyvHrKieLmMoPk6QQ7Q3WgRrGGZ9P5qu8kooSB7cIg/O8ohuyPkHUtRb+17ZL20XoW83c0Rhr3ID
xEg6EDnsUfcatZLiBfdDuZB7b3fG2w7Q3xtLpxJ/G8JDxUVuN9TbV7qNyaO1Py/v7bS9fG4DBeA5
3rhkXcvn+sf2/HAfNYsujuadb0O3xz9mrL+9Dcjjbi8Hny53O5cfAeHWctvU+uBfXhaMv02xZtaU
Pf+nC4vO4nxL/uWWa+CUr9wort/Nyt/rdlicksLTN20Z/UCaOKkbq6yL08eq735pCsUBT+Kp7+jA
npB62C9agOrTGyz3WLtOfeYFFwJxhQGnwpZ2dDDIA6u2u/M0GO6Tner4KlXxisEu23WOiQ/dCdxX
Uv++Fl5tXxKyUB9813+jrP/w358vcw/0r6+nMOMsF0IOL0dwrz5XToFFCH3Q1ezdjgaT3IzBvnpY
z6c4sC9yS1WFvs2oXKAlHUuUdHaOMorJmNyb9naFTilFV+A65iYGPwK8YgJ2M5YecBzWiA6579SJ
QtS8RceTtB25KhfWiK9sGtVDD3aDpoTtHUqlq45N3KiwSZuG1JmBRy5ViCe8IgQIuoW5QBYR4CQX
ZLB6VuiffJsFlVTlKNfk2GTq0b51PNTA7Px0mDy2jTu/XsjdSjVfKwy7O3IMy2dewqyNI8JsQ8Ct
8tKMqCcS06sPctM0tC+K4lr3ckvVV+UwNS/uoOKoLKeHWiFv97//mrTPbWTmzS5/kLweqLzb6trn
YqWnaOpQAF/9FioWIJBM+c1IuuxBLjwL832WRBe+Tfx9zP7Vc6hmWHLt7CG0ouyhav0Udky6dJXS
w/zu+fYFe14XduFIV/mr1SvevbwW0JGMktisdjWru9vXAHx0HAT3G3k9Oa6E1TPJEqsm1qeHtvBb
fv2ee2w9DBp51EybxLP1axIhqIJM1n/FrIiRJTd/FwnS9MQWX/XeJl3Wcv3HMZqaTUeS8RF3D4j7
ivxlrGV3t3aQOWHqbA0t/rVFVNlX6IMGQcK0iGDKtudEK//xpLBt1GQZcoIznyCvq4ihPc9fpQkS
qEbFCC3s9hUspbyEhDYvizJvrmlatucqrO7CWG2ucogPBTaNwMDQOx+hdW6+oYyCVHxVjo59Mr3q
BzJOaClG6D6gVHrs+VS9VnOKXDvw9MuwSrzifT/DWUcRmwbJfdULLM/zeJeixTYRa0FngIQexUm4
onKHaHNMAGn0xOn8uQhU++dm1QzPXtxRYwcf1BmYA/5Y6HOkbdJaEEJIrIauZiUrOSYPGZvUOAZ1
oG1jlZlzRZLIF/1dxlupTTme05JMQrmpKNAQKgMSul2FxpeKB+Si70jW/HkO1HPzqvmBvQWWWd4J
ozSXCf+M99o+T2qh/hYiK+9tBV1P1eaP9shkX42y38rRIvYkVMyD0zfjM+KHHdTI7DcEmNoa83O6
xy0RvkbIEOTxaaA5fDoLkxcsTnetxXzyW4ZDeUcht/1Q53xQY/+hXaAh8f9cu+JT51iyauUKXXx0
oX55Llg+tJ60rfJv+Ns0TCLCvtfmBQCmYdmkQCPlWN+i+VtUqr6rBM+J23GBKPqjl3insjeao6AU
QtTKoG39sXW/AGleR50+fY1c0g6RsfonGVxjjNneV/Tqklk2D6TM3iNOrC9yqDEjd9sRh00Ixx9j
coc12XyAk+7seZxZVoSeVWkOs1nVmRrhtR6OtAv6I2hvk8YzOhK56ftFVFKFGwk9katy1LZrZKO/
HCBXi4KeTxQNe7nVzFf7OHo+G+30RJBzbB87U6FQitP40RyCkJxMQa1vzNSrD5mGrFmiKi3EgJto
DuuSC48DT2OR4dAOoRXcxuSamPf+r2MGifZHz366HSUPpUc2kv7XYYMsapUWZOusFaVUI4wJDgQQ
29ORwDIT8eapjF00m9rTkKjMQ6OT5PdKCjh63pJDZM0mBxoT6PZ0D1q60/PYZ1pm5PX4VlYJSXQ+
VvO2sMe3ICRihdepJ49ccNp+Brbe+TB+MdYiE3F4BzbduOLIv8px1DD9uhodfy83dWY40ZS+WREI
x1mUHuVAcKy6XnRjEDwRAho8ddp6QN3z+DESoNT2sRYcAruy7mMo+sfAao760Fb8ClgoJr+bJOgj
/FB29VgHPubiCEiW3AtqA3WDOhZ7hReH1RiRQI5MpTrU2Nm2TRa3V31SsVOSXfgNJMMybEzvh22X
X2hJV1/6urdW6nxSGSg1EAR7JqkCvVqgomWiJFedjDnTxwJTMgSyedtQPW9bRNWAcjUojZVumYIu
lLsDtxGrW9Iz6oUg1U32djLsJbQP/HErGz9IFfs9ApiDQJXzhZcIgq0mNzl7gZgeKWiSzslE3vcy
i+ROZViZE45oC2PWJTAb96RZWODnrbLInYtcEyq5MJik70QS0pUQwwaQhIfncL7nCuDzu0YP3+R9
14Jj+3OH3E6ngeDfQj9+uj+HlnHt8TORYEDIe6emhIi4ef/g5FG+8rHVPCcujd4mToM3M7e/O7Fa
vA/5eOiIW/PB6z8oMRErbcwGICXvTi5EaafgUsDdOJ1lfOxQFMu7yzPtNSQ+CvH4vENpXf2uKDtg
Ta568saJhUi1k9wUzZyWLrer2q53pVNcPo6bD/nYK7f5eKgfp8jj+BO7yEsNsy+iSvIVmdjmcorU
jhwDFhqleWRfVzunA+VFENN6O662ch+p0/m50LpnudV6WfdYVtE3C7/zUjMoARbC8u7lwi2jeiWQ
oaxvY2BflPveczd+Wtun27gT42pWnO4HX4lkNrVkBsa9nJzDwdI2clAerGZdtK+i7C528maPECR5
HTFaNlZK74sS66Vto29yOArJUojTpiWNjKM6/tDR1QfhvQ3U6sltFIzHjDfCyQ900eMVzJDkNR4g
lo1x2G+E5jPts3Ptt1zBCpEX3AiyYXQvRZYiKZtj2L2YNjzyHf8B7ROyBaP3+H67foNtJUTQTESC
XMSAYgvY8n9sDwphpT6ZEKtuHkvlbj8q2mNs681RK6B1tQmJASWpmxfHVdJlXSnh92YC+9cM7/R4
B0AbYXufR7VNZ7XlGQZC4QU0zYM8MtTVF3AH4tnSxnGjEGh8cAP107WIssBTbhcXZw7n6hPNKeEQ
sGoOMWkscnUwyXUjpGGvglQ/2t176/CbqV272ztkSj+XKZBjm9TiXUeb51klaBCTNMgZXlurZ9Jd
+EEGGCflXjfFFzZ51pyDxF5HVPG+tjNzKTfrlFuaqQ0KPCH2Bp2andqO9xS5SerVyklMnGv/w9h5
LDmuLNn2i2AGLaYkk1qlzqwJrCS0Cmh8fS8E6xTPrXe77U1gCAEwBQlGuG9fe6pCAlVd+BPLo0Xr
98BcVJ/Qhes6X2I/p9JeczHkqGvlwfI1/4h4D8STGwa4KSz1dqmlCd6OENAfeq/QX0x8KheNU45f
60Y9tMJQviS6CbLHCF7sOnSvE0QoMmRxvSyU5NO36+yko4l+KdSoe7BaM6Dy18x3pGDHQwEFlNr1
ozxo5PtuZ7LZ4p+EEzSH+xTFt2GFWRQXT00wrjV8T9TZ8U8eiAM3BzOkVHnRuHYN/Q47PgWkBqCJ
PrzIQ+Fl0a7Lm6/3Lnk2KQLyQ1RoOEbgMBqZ8KIynWp8y0xeoGhVB9kfzP2xSolGMj4PnTAOPZKd
lcDGYRlSn30mvFqc5ZnqiOKcduPv0XFuyj456qVIYXqASx8mRT5LfVSts2EP9UmQAFoqZV19gzFG
qaKdfY5BCxpQz7qdVVb6c2kEX/WJFTBy0W3oNeIM4lic5ZlO9GvFJtteEjni/6S4DMsR145JbgWY
/MnmfUBePNYUoBrOmG/kgOy73cHSo2eHJdrG1Oujx9cYCt3oEvclOevKNW5NaDX9rUmhBQXmSnns
Adfvi0kAIaSOm/iIk1ynEl6Xqav86GyXF3Y7tNe6cSga0yKLBGlsUKRmVUToYNaK/2wqwu7XwCTK
Y/bVdwvexFVGmYpeRJ+dYQ7UX6EoNpvUXg9VYx6KlGoPrx1hqLpq+YhcA0RpZRMOjsJiwyc3vVDD
/pZHuboz5pbsAruSXlKnpc4CkOIafyHKaOWwtLxwAb8vB1Gd3NIOn/AYgzkDEGiNpLn9DGHgZ5Pd
vmhR5xxLCu2XelZ1n42T4unRRsMp0u3pudHNE7zi9lPPi2w9RJh8ysvR74BNyuPHSompHCJxT4DC
3cu8vTw4Ye7dmnKgkGn9+xyK4kNc46HmKK35jK8RxqBd857y+TxkyK2WPlC095gC7HUfKu5tlH8l
/p9V7xzlqJrXy9zI3BezqfxrXqHro67yVODNixSr8K8kKeNTYZPNnVuySx7y/HMcbONiIhS8TopX
7sAQXtUENnelZ8WOQoz6Tc8gBDeZgAA6Nyn7+tqMvXWWrdzXsTir4ifZcpWHwBnaZ4hVmM1U1coA
C3usKZY8zhmrblHNp7ItD1E/YMoj6vThPlEO/NVsncJAG1b+6373m/w197/ds6nICKp9G7IOSa1L
qwfR1hDAqyICK8kDpC93GQF6elCTd+pF7B9Nx8fKNGCXEUy7VFGqfNYeAIvJMIKnfn63dr0K7T8t
iUMXvbbWcC+mhouo76Dl2QGyFiIeniJfAiu+iEApX2R/FIJgkv25luJq1/lPeve1yaLwWg2E3cpy
EN8aqzo78RC8WX7NYj1nD1aP7viGafJBTlDsdH76mxTtj7F2tKe25PMR1N9ya4aCaO2XTLHNBxG7
xV4L0/7JHmIQg/O9XVwfAj0rn4egNnZm66Trmvf454TdtJxgCCiuQzOVpOZMBzgOoup8vrJPzW1Y
RP2CRB/2dzFacKkClwep/56dlQ/y7D7w17y/mnJyFYUJXuNDgFMPN73f4K/73V9DZ0GPMm+iCtmm
9t4qsKGrq7H5dMWagtDkSw2wfuOm/JtiDdd7gjz4HzkjsVBjQtFQUdw6T8uK5ugRRHnxbcx4cwNH
oKgZxWHoHXGI1KQ+3Jvd3Je4CnQeOSzbt4l/Lrn3lQVFykUicNiar7sPyBuGVKFshRUhKivwbEgM
3gW6p720dfw9LK38ZM4tMbrWMumB4zaKzxI54isrXBSUmuOlRECJP48F7CXy/xVycofoUEV2eAsy
uR6Rt7iO3m8RpPsFt3asBId6nqyC56Wi2Qqp6aUOKw3akL0j7Dp5NvcpZlz9Mo1yiSTAOxrguI9E
I7yjbN4PRYDwvdF+3nv+mjWZg7WcGopl5+1iKYr6KZm1cSNaIuR8TbuXTa1RTBaXibfCtit/sYUL
g9hUPuMeQU5lTFD6ilQ7KRpOvUrh5Z9pJfZh4ts/AKy9GXbQv+UBbuGmwJYtxiXv1EYV3sLpiCiy
xEpJB5q1c3x4SLlhKxfb7H4fBtN0Fz27lo2tpcFVDjRK31zUdi0bY2zilueMoseRq9kDhoYDFkAl
CdTkp4aFXoi7aheFPyPVJdejJOwKwmk6YS887sXUZ5vJ7csnpInhcuIL+ltK6b+8iDXStSk9+0PF
Yn3lQXi9tDZCcmMwwXEJiiG9ehUqU/MNuoRUPEcVlK0hq6KzPav6NMpyRthlj6aS9gvwJ/q3ZlIu
YZP4r1oTmRtLxQKVjLJ4NV3/qc7t8svgWK+TmhVPDmakT6rjslCoDND4c1MOKKKGR911Z9lFdTC5
bNJijfHObhkVgFb+0JL6XWQ+xS5OTd2nFwx7dUqmC1vDYRlHQ/4d3I87JdWPjMpQACVa8pj6SrXj
R4fPS/r4JWyA2skp9WhvcFvtPynlsFcBWIbj5OnusefrbtV2U/NpddlWvi4Bcd6orFGfSkvYD3Xu
9+fBnn4fCsROB0DrlFP80++5A5W0XYzCv2LbtLxPvs8Ze9IFxaj5izbBCc3H/UWWKbPUU1clZhDb
W9OtXWq/+SVkc9JiwLZ+Ou1lE4QyHL9a9Q4E08I3qyHbX2mJOMnRqPE/CEg7Zx6l0Rvb4PNsoXe9
3Yi0c5AFyZO8UDNsjOya7LHFe+32vZ0hOusTUIXyS1v2Yb1LDlHYp3uX7Eck11dEkxs72LHhi5sn
6j/DDXLNr1rTIR+txrTaFen0HeHwtG3VOrsAY1WRBhukIke8OZOk9n6MpFz1EaQnn7363BJJ/hLl
0DHVqWqffH/eCMKMxHu5zw8gF+JNqeXNI1F1FZOJBJjYBBfO9keULRVa69Kz4id58Np0p6ILOt9a
UU2c1lZ29pQmtwnwbqeNEcNldpoCyLUOwzYZTvKAETr0eHk6eh/dhAl5Hfhvhe+Eh76mqMxMJu8t
0kdvredOuNbnptfjhcfby9vJUWGkP8rcdM/yUiuF6gI78YXAR4mjoXWbZLulfiyNZFrIa4rATrc5
ZuJAZbDzMFmaTDP+qS9GT1uP5czT4ekEcRBXN3aFUX1U44KqNDlUQNdbyPmG/BdkYwm/Jc2wi59Z
WFrrdntQDI+yVVhBc/nPflXvR4u1H3P1NMW2gLlGqNe3aWhW/3UP2S+7hmjsj4SqXgs1e5CbIbJY
2O62ZJQdPYvehym99WfqoD/gaCt28GKj9/+cL/s7gd+tCNhyAL07tF2Linw+AzKoHPSUWh0lIVg+
jMq0LaqJB9OfRaeFjQyw9eogu1zczq7yLSv8fUOGb1eVuDuTXunf/9flnRzQG+tnWWsh66L/WE/e
l4Jt0mvEntt0UdsfBE36TyLgoCCt2Htw5iYGkxfioyyE0lg/BTWpHtkPm4Y3tpj4boM4+dKxzgdH
Ci7NeFXwuKDIDZqykqnKZ6IrX4TfWfDDDTidnmAjMPfb2GAB0M5LAlpe96AXnb3vVc/f89Yj0P2n
bqPWMOhLk7HZSqEr6w3l6sOVlS1Z+1HGqlgDMB5Wsi9zLMgccVs/aFX3gDRDvwrpS56CRrU8gRM3
1aTPBM3VQ4WRLKQNxXyWU/5cMCBuZKscI1j01OxlAFQ16dCXYCVT/yF4JhZZ/BIr/bSoa2ffUWk8
+9QO/jlzMp8yo+w6WHM1eBHu8zRtDh1wZtYPzWmcxWnyoM/7MqwgPvy+q3eySzr+hvMuzSaotUT/
mJCgIYWnTD5AfSUYvVVetNoeStbp1pTxQzMpT1Fp63vZEpPOA9V1K2rA/A2LIP9ZHhA4vhuDXVFW
4PnPUwKGgsW7A02WZuuzYjFL5YsJOgUEHXg9VlfjVc4tIs9bgl9Sbnczojnu7MQWtaSV8mzonf48
fR961cbNfCxw7jKjbg+NZyYwe/bOxO0VtcovjKxfNc9qPgKYHysHirMd4Yylxxnb6yhpSGKY9hlQ
Uv0oZq8uLWxvXTl23LcZzdA4Zzkop80Xub62p7aj3LIDRFBGObB7dMB1i1WkRc+qUIstCxqQVvos
e5DDt5mVNk2rwTBgqt2vlJOsIPiR9JB5MXWJnkRtPGamOX5MKlt9wkdQq+Ym9QJf0tmSso6m2yys
cK+Oi0VvH7FRnA+saXgzTh0y2j99eZDjeZGQsyiCxlRgfEx4JKN0HWKWpT14M3/Aa1c25WEqAkyd
EYAuqqJkKSw7tVQJw7U8TVCk2Et5Kq9s1uQ3y21T402Thl39FIDRpRrO6X4gFOJE776pqYoYQBj1
BQPOfh9ofD35GK+81p3yhdRE9wOaBpt07TFLVXWfBVkbbNrOIoUeke13cxGeiNWxoOpauF09MCpd
5MZrRwVDllrq1cpV43WglcwtOdZTcSPH1HnmPFaKRLuN/b/XyTFtVgT/uc7EaxQzFbzb66Ssl8aQ
k1Eb/XaH5rrf8DVQPhcGLNpiFvfYClhnYoKx3Ty0WWR+61EJLcY206/KJAqsgitMd1Cwf6lYm5UT
oJlg/perxDK6LkrOiC71pRzQjHBpa2yFRM+HRtShsY+sGSMPfGUh753G/WUIlOgtxOsLnySt2GoN
jEQkPQmLXtPax7MZXj3b4smzwS62vgKXFgzfLIOZp9xH5dn9MixFcIOAdH5mub4YKsP+CBx93JRY
JG8GL/U/hkxbhLmZfeVrqnnQtSzZ2zyeX/gzXW0efBgW+umiiqfuxRchUq2kVdfeqHSYHSYDkfMa
w/J5tFNr6hEJRxg5JpXEwOpl3xrJk0V57Qt18gSCVXM63O9UO6i3i/lS5gNtN8RB+El7zHB+nDGQ
eHnLZu3wz58PnWvD7ZWnt4lzZ6LEbxrvpI3svx+qKXhEe0apfSneeOzXv8Qcc6Cy4QdLXiCMkZe+
YOoeICeFqlIPGAIA7Y3BtA7nRDjDY+dk4+OQgtywEArILnmwZjZhWLcX2SKCPTzeRuUFoWCF0IHj
vt9DeDy+02rY3+8Rme4IYke8ya6MR8lZK3tEQnMpMHJt5wAGxjk08+HezJTgPVJxRQxkRbEcQOWu
Nmtzrh6WbXmocc+lWKmCMsYN/r7rv9pxFDxVuulSkG5lWw1FGegdRX3D8rR5sBut2/hBo73Bda+Q
3gzWHtZMuhvn4Hqgo1QK86hYp3kIzM3xpk3aYgAT2nmKTw9gV+wXMR3p1fQV7nkIT9EQi1szpEpJ
94pX2aoUtKxeJZrl5CXVQcRGdZBn94MSuaRIZDsml+XeZtYzXzRu4DhFZQt/R2lffA9IdRY0/WsE
D2kvBhdo5dyMbSs95HpuLSo1G16LEBSDb4KVlqPOoGDwMEA2SW2rf+2xqDqBlPiez62ccMc5jsc3
OdZUqXHxovIqL0wC37iOAS4Q88zUjKzHylHWcqwoS+fJDyANzGNYHivPTf5TDg1mmLxqPI0CrKyX
cQK0OzNf5Lx8bBcQBadn+doOPsKk2XHjaGsYDa2dv/r9CB6YVCXa+eJ1Cpt3tfDqsxxzY0Sxejwk
RznIxzxbZp6I93JUcaJihStBsZXNoiNOkA9ApOGIkvcv3UPul9EJD9d/H0Ys0tReO8ruqRUlEWpz
+j0j1qifAuGwaoNIr1dyjhorzJmaadqmunj83ZQXynF5dQyKcY3lUYa/F3yG0u7VPcsBYk58ZSPp
sVLcDlt3gFFqVKsGCir/qrmzx7YAFaacBBRrZaoTwUVsVE73wzQE6kmPsYtA4bfT5pYclP3ggNuR
OnAP4iTQZQw1Gc41qtgX90nEz6OHWrTzgkb51ZWo20j5olvtNUwHBzs9ykMYIJPubtVK8ui2DSDb
eTyr8qcIzCY8jj9z5KmixNnR4Y9dOONwSRzIXHoUlPvKjOu3qOLbffCsgHgMTaFXT5Ai46tsmW26
moxufGb1wlajOCZBBapBVMXK10mQR5NizE8s8zGsknE9AphaxV4cQg/zUWoZXVHAdec9t8wcMu2B
St7s1taEd8FZYMIYQzcf5X3cki/w3IBXz/1wD2nO1ugjwOYlZBflR9N+xE5edt36pxRmSQjdUP4Q
sq9zC8p6u6B9CDswxZrX4wkx76KSKagvwUS1KDBCzM1FfRHzQfYrIChCTTVOcioYawCo/KVuffdp
8qo/c2V/5o4VnHXe93gGjF/82XVBK9SPIXKa7dB6DS4m/a0/8O3pwxVTs7XUql17JpxFFirh0cSP
a9lUlblps657Gp2sfwq1beg25qPsYYWib4lzKgtn8vwU33d8+hTXqndK4HRP+JuYV439/20UQRCl
OFHoLeXFYZb87BDWrux2TN7aodoNeaY/GjhgUFhoU8bBg0LLIvc1/Co768htn0XnkHzhgnwgXFHY
Db4DXGCz3r94yvguxwLCtSddr/NF20T6k9tZb8Ekfuh+0b3EVWA/lzZeWo3XLLndq+L5ysmcx+wU
npGbFM1WTu1cY9oAK6l5WDCaTb53/HMffazlfeKE9WofUTpca/rFmHdG1bxbKnPjWYt74yRbgdoQ
CwIpCSSTzRLeGeI8z5eDYN+tZ4hqf88nfts/yEHfmAS8TvPiZCGipRSE6OQO7t4uQXyXfWk+8SVl
YnvEcz0ePXzaRWg95ZoeXMYSUuk8KKeF2mCu4PSm6/tVVv9cULr1KK/RS6PdTMloYabwz0WDJp5c
X4/hWPJKvlK44HR5YXOe8dcLy2YQx8dERK+23WkXYYl6pSah/wYu5RfE0ulnaLwUipFSeU3lsebq
02cD0x21ioH4iK+ZdSWsCV8in8CawiaoQCEJuHdslr3jWm9+mW0DQK1VNWTP9XwQQU8FhoJCJi/S
7NlzWUjokXWULTnDqWpngcF5s5NXeV0WH8XofXNMxwJc7RRsmZOqRanl9DuqgaHsJmFy7txB32VO
d0ERAXVRyGPkg//W1E8549ZFISIeD/MVFVkmlHHqQZu7ZL89sTnJ42pYqUXbXQoDf744TarPqTbE
qlK1cQ+Q1X/vxYub6eXnhIX3tu+a9sGKkooYZEqJSAJ2Era/uqy8snwq5oPpN+oinMJyJ/sMTSPg
yzaodQPsnP3iyScIi7qj6BZyTM4qAT1QplCdrL4zLsZ8sGB7L3vcQNeyr9YS4wJMwrg4ofPIxkXf
37sq+MrnSHvUa9YFC3l5iVScDzzo+yyhwOTHZCfWUR4U1yPUJU+LruK0wIUS+H5dL++T6gEMuGyS
74Uo/6eJyfhuIDO7M/34O8+Nn+DQyXgO03TUfNCENcaXzxT8gqJ2Vf9rbjsbHBmAvXbeWgnU6ts4
W7xlTWY9jyH+TZPiYJFh1No+gqc0y6qDR5AL+9gK0GlZK7zznM8wxVhGi60B6yKaCsk7KEnWu2v4
zi7ucEAoEpLsRQiSIp0gQlupYryDrnyl4M666thHvMDvXsvuOoEeqYT5sJTNwPC9VdZl5v95kVEm
OchmaK8DwemZi2+HFh6D0Eb5NIzBJciBnTdG+cG+8hNTtunamZb1BL72KLuFRiXxKET90EZp9ZEn
9oB/UG+TYB6iNzIxt6sHXSeM6GTtNXXxFiMZ80koBoIHOiEcvcbgEwuMq9+jyVN4jF4I4wP8nfuh
3eAqNOhzcDMIP6tp3cdW+RHmms1CY4pXYQHzE+oRgO+sOKo+AZSOHeOp0/RoqczZbTETgcfOiE8o
Z5MXvl4OMs0tohD3ZrexNjI5TrXXsifL89agej+MpQgwiSKZblALQxWYyC8mJI/HcbQ+5G2rAms3
EEhImeZXaWEq+tVnncKjcuwmfpCZdcCin2S2e2Kfdc0TFQq6vOlUwlq2UAfs6vGb1anxuNCM8TlO
QmNbkpssNqHuhtucCqDjZJFHSNrG26hNaFLW0HTNuekoYRji/kBwVdN458m+Ijo1UJKLuWWZXbdm
PZzsFHtUDqIs4Gj1mfcSVaNysbz0KFuJYU4vM/NkHnK7vj0URTZjTGNqayhYw2mBPH0Ey//J10yV
d1cRfmSu973sLOWH79dLkhVRiNlIsXZ7MX6HM4JNd9Rbb7BjollgVCHNHbBzjQbxPCn4bAnK9m7N
jjrdq6eGq1HTGsLbBmrNnIKFh9Dw/XOpu91zgLSKB/lTNPQ0+gwmswHkQI4pYTmcQrOiZJHBsE6Y
kWg/EpwOjgklBWtel6RWYkCM7dhfTFVmXspW1W4iMMCCv3J1zOAHkFRzWOBi5IE4TOuGdc6m/10T
dbk1TAvN22DYn6Ig5FrXX/kUDzB3Ka7m0foLbz4omW4F+REDHAxOcR3IY9xyFW1w9vJA+QaCTHnK
RE6LEaeSaj78Pf6vqffrjabtfl8vO+Xlt2HREC+ocv3RbYkbDZjcfnVUZCEOiMlFcnYr2BIItcNL
5CnhVz3I8YHrTO9FVNQ/o4RRL4THNQC0TQKBTUC+j+twYah2uheZ5T+CnOo2oReyYh4a/1H29W2u
LHkvG+suVwkMpx3vwxT+Tl5O1aZF8vwxCvurW1TJVVDC8JxnxibkAcFuFaufZLJRIvPcs6HNEyRC
xYCBo1737mkskTF4Yb+yRhKQOdqPpwaRxFYN9WKL7kZ5CmcngZJ106uR4BSmGXVGbs0X71OJnYdu
W8nJmpuKpywqt4heQf4gMe2cJ9nd5IO3S0qM53zWCu98x/uI8rG1kaOuZ/2iSNU7y0HZJZtN0R9M
6t9fh6Gftl6fuA9m32qfRMRObedbz3quBScnrF+SwXUWBZ72s8iBF9fxwmnxXHrQ5yYaO9wwfdxL
5SiFCcpe8cmEA7iKXo2oDM5aSFxfsT7zInxXrdF6qetcX6MVKx5q/gAvhj8raR0RLrtasV5ckhNn
s4xf0x4vPr3ph7UijGNrAZ3B/qx7zgHUIPCNk8M460OhSQW7KVUT1AOMynlxEy0FC8BH2epHHToC
BGbcn7xHRMIlrneNfQ3J+PO+rYfvWluxvcizL74Zhw+s7Vne6K56bktLX8oZJVQ5pYi/N0StlrVL
Pt6fUHU4wtFXkwe2qW4BvSvT2a6ioy/q/MOJtRC1WNLuLcPPPnrThWzLjqvFSurclyE5BP4QH11q
+Q+sRPWNIUaxCAPiI0C/gsWkIXEpuvAhBcf8NdIBUzimoZxjlJ37oeRrhs+/9aIH+FQYVVk+mmkY
bzNDUU7SO1Ye1LR6smByYDrxT3+D8jI1Bzwc816nAmEYPpWpuLRonH/5WbIStpp+xyBg3swjdqIG
MVl3LftEdVD7gz3bTKp6Zj81pe4vdMAt35xSX8e6Nf4yAn8/Eo35UuuFWKpj4B0tKw4WSiJaLB16
8Rbh/LMHzTMuZVOEtr1Bs0KWbh7VE/gUYYYnJvo08Ubitlg5eMVvx3nU1gkY2WZFcGceZTFEFW/D
f0IhOIERjQb/rEwe5Z1KcNV2UfcvyHTGFyyBZsUbL2Do+dYvC/vS4heGoKv95bs7U23qnySDs8WQ
aOUrFhzwe0eMSTKN4L4Vwq0eifM+qsgll2NoFV8TV2yp0Wt+ZZW16wm0fMEdRizzSEyPiR5R4qxk
GISV4Xgy1aQAd9Hqr8acqnUp3fyJ0Q3rv+YXj4AfEODVtyZNHcQEXsE7jgpx/Hz9zQDH4GphGLLU
Y2dt1fwdkfF3eyV/QTSqRbvKacQBWg22HdPoxKRIsD49yIMcujdtPUJU5cIt+9c1eUpVhVZ5ypav
j+Is5kON5mSlib5bQZ4szsSXkLDJYa12k3+NROzpWLEzR45S1fLqsZNohl3h8l18O1hFwOqob9ZV
j2+w7OsrH2FGXuufALP8XSub2JS6UAgRrM7XqhaOD8QeO5IvWnQgIy4wFphPx0CbT6e83hR+d76N
VJ0fYcjiV+Fanv5rfuheRqIoj56Jzw7RkfdJNfITOUUkZXMzajDHMwweDprfBe9qi0cEQZNpK0f5
psY2pMBhR46SVIfcpajP1lhVz/Mth0ZT3uQto3ZqFrIpb9mT/VrJZsDy5nZL2YSVsLHMytnyGVT3
0u4goBwLSJkaLe598qx3/Glv9WLIbiOy8685/62PBcu29poTGR6T0vrXBiOW62B07rUNHPfqUsuV
2sV0vPebw6AvshTNhJzB/ta9prMqsSESS4bqn0txD4ERYeN3Jufh/26QlOX5nGz6sHVPYj7T3Pj3
mexjq/R79K95/20UUYJ7u1+RBicfmmuS6M6+GagnhEREhazrmaa5lKemiTnYrfc2Qc4lmacvQrer
b5fKPiGvl6f/uoh0ibMvYfuvxtDJKBRQBMY6CHUzLGyuUxYE1GxoLCsFMp0q90g+/hkYEyc4U0y+
lNPu/V4CY5bnBXJ7QtXuQg43pn5CVdwf7vOUGEeqOho/Bstydg1GtWsH/7K9nnjDvrMA2i9ke3LT
cR+phW8+3MfNMmdcTpWdt/m3tm4GOrpARKBQnxaxesndfPoaFLZ4UHGZ2IdR1D/rWvMh+31RLqxx
HGoMn3KWeakeBI8ZdsXX3IWgxpu9WYnaxpSuCo16S+pRhVY3AJ2dqsY+oLK8zZaXsLj0Lkn5Ihvk
/riqt5S1R4rrJPvkwYCYvkDCy1NFDf1F59Zz8HSukl30dW4S5Ek8Plm5su/6hNLUYMQCHkusUtUr
7LqTN7Msxw8IAtAJ11VYqq/Nq/Cd7hUvPYNzPem6V6l1/n1uG4An8Xu/UKbtYq9U6OvewFo16MAm
IVn6KYzWOepROrxg2ljyhc3uKYr94YWlbrBtWYGv5KhSF+mpnrxvcjCtDI0l0gFdQopr2STWmhFc
jLFD0WhW3kkespYk98LyRzwMFS/GwH1u38flmVO1W9VM9X2LQ2O7aRQMZsqc6KoXl93B6ohVLHxf
aQ+y7cyd8uyvPjfVgV8RmWQhZgDU0E30Pq4RHZvOwQDQ7X8fLAdc8BBP1fqvAQoGoD5V7myO8c8V
xPeCC25j8Yn3y/KvfnlPPyyeMWDkST6/wmDr/VH4BJLn2iBZ7TNpfbHD45NarX/KfmS/xSaNUrR7
IRFzdgbz7l23M5fqofvtZJ+855+5suuvu+thcNDsqt6aw4Q/gxaBrrD8duslWVxSidCOpOn6ophN
6+dT2vIsh5S6wOfsqIclTx/HN84ArcyzqU8BRJ1xpXVKebZHHxCxFuXaCoOrHNH9PGqyfug7Dw8F
3iholWf3lzF6H3GL2eaYNz/IZu5bWLTGKNLQDcfYjMY/9VnaJAcT64lPifPKHP9KgvFaaUr0jpbR
29sdOEM5KRgqweMKi1jZ5GONs43p1gc5eQj9kyAd/ejaNvk03hOyu84sAZbWjm4/lG6yl1O+3KQP
Zf5ZJXZylZIG1ij1Iz1U8KTXu9IBDfpfPYX2GSddckUsXN/0Ev/7fW6vU1sf93v0A8VilCvv23xE
U0CgOTwI1R9xsg0VpGHzgcrGZpVPKc+JvGwpV1Ta+JhRsHqUZ43snCabzTlWj+zc5klyPKr15vf8
2yx5QZKRUQf8hTT3r5vI4dtFsRMmRzwZ2BEdEq+tN13rvRDgVXDnwQTrJE+jPg+osKJz5APJQ4Oi
BtR+Du6qCoWOvA8in2hI7CuHiOgIVi3nwfvRuH68msOIeIfOSUeZifzvSUk5hCCgOsiZioFbci/y
vekN4EIoUK30WU0q2J+fJI/s1v4zXKu90p//NIcITvVCkso0aED1Kk2GZV9ZyWHAOTrYyFvIQ4Nl
n3yB2CLLcv7TvN0Bns8APCbDIIpN0qP2aVuW8SgP2Je1p9gMkduHPL3w+lV2kSMy/net8ZjXqfmY
VAEVIwoWUPc+j2fwqk4cEq/zreRA4Qh/MepkGO99qmp/eMnUHOSdZD/P1VWNfpwyIq40tCK+Ko64
vZ7swnoyJz3bPslrYoeC267Rd7jIDBTvl8PRaHhedb7XsUKt4kUOsKPlhfuYoyoskl3zhNEPVjhB
DftgvrCUk+SpH5B41GK3frgvxMS8srs3/z8WbP/3lDqp8RhE/rIeOjY+E/oG/FvFxUfODG14Ptj9
NRitYd/yNW8hTKOvKpw3IrDmTracRIhLbmjVxfGqHwPW67t7l5yBE1SKkgQ/ltECRZx0pXKCsoqp
VNiN7+lEOeXQ+s3TgMHaQ1oq/slrOtxX8bLa6wCcj7U7BRujaMRVMa1+FWNL8zpNFZvmznLf0nbo
DkqLfdCCBImLTJNDkA3ZsawOWh55R90PGAQV/HtQztD1MT6aerhQ2RirqRVfizmxGEexc3bt7kG2
5EHhKbBPjeZHNwZJjAw16jelV2EUaPv2qrZTc18HFJsHUahszHFyXzpFsGnN9UODxa9DSvvqRWfH
shJgiBwSvo0fG9C9mes0F9m69Qfenr2gciQBgS9zkddffDuy9nKGmqbpowt8eUHq2tqaTqAGSwo0
kCTUItzc765mgED7nMT5va+oU+VhMtJsJW8jb9hW7bghrc5vNP9Q1nwY8qTZlSHmm7cfwVMN1ga2
9mLW0xgsbcgUp7DpNvefubUxDC8In/7nb4e/JgCZDNH8/GPL6XDYb7/dvevPb3j/CWLTJSUSB/b2
9pI52w2EKiwf7q8ZO3h7GjkZuPurdpHiP1AK9/s3lDcUUf77N7z9taLQBfU7/3a3e+tWwHqH307O
lveXv2ENRuz+Q/bzb5g1t//f7c/SlxSBJ8Pv305erTrWXglcVFHzH0JejVnsl1gX1v5+e4e042IQ
eAAhw6ue0R3N9a5qeSrt1n0iVfZc6473SfENxDmcYPe55lfvhZYvS1vJ/oe181qOG9nW9BMhAt7c
lveGVtQNgpIoeO/x9PMhS63ScLq3mXNuEEgLsFgFZK71m1OmOvrSGbESqK3szIPJeEyF4fbo8pQJ
IrKesa4eJEV7F43iUADG0AxnuPUvW0jzNQHQlciHdqHfHOw8+nHv7yjED3nns+C05UWjSaz1ikmm
PeknBy9befC9TH1AUepg97V0DKfSUFjdzg/5aEWj6Ga6SNaz2vZRhaSLW/vIUdhIHk9ziINa5/0y
aa38jzoX31rHtKrz7SpDWBHzd9WZuIwYVesBriBmnuxEsVeG6gS4+VYSo/oaOaPCLBDn/H2/vtqB
PlDsi6gKEXzYoCCRze/3i2b4z0yOq73oEWMweLTU6nanogptd+KgfeST7eMPEnXaW+S1ze0jAeyf
r+UwAcavfe2do+am6amSFAisgxecxZkRJ1CncIvdiKJlxCi5FyoIhEDHdPtTbyeS+20J2/E+gegh
DlzBTYdfV7hXm1EeQsb/6wr3hrhofl0lg4QyGXCZc7lFI1n2sRxSJULbLDpWqiFpUOq9aMtyHjHr
0en3ZJ1t0u1lcXIcrBJ62a+vGuiCBfkc80nybW/eamn/xag6f6b02vAtzOpjabfuTwevYiX1e9aE
WHkilY4qeWyrrE9k/7ulKx+15Ulf/MSx0ctq0mcVXg92UI5+hbrE1lTT5BO3q6yxVLT2ltTaWye1
y20v8c3VMkvYsLDyUtzv/LiGA1CtvJlV4qiw5K+1NtmKll5zJsZRSi55prbJcLjVWpoz63kRLEFU
YLi3qPkvp3hF18T7JSVeNQrLk3mRTuls5YpXof5QoD+0Dqp8G5RKQMzU8c6yAx4EfLGEHGMbzyM1
qY9jZcoPoVw9i3rbi3AeG8t6x9NdgVOpLfDvlN7AsyorR3VNEskM77tjpjZI0Ha6v+WnoSxFNTvE
Pba98lN4NUbfhgZmxjVSqA48yxXLRIKQZHxjTMD0eF9VeQ1HeTodVVQrbEPZdYqXEV/0F4Hd5ssR
L+hnxyR91vSYI9iWid+ahK2CmYHvEMW2gXIVZvJPURql2j47oXMUI9F8MR5QSZ+jFMy7eDrY6QZk
CV6TU6GL8jXK7fVVjE3C8Vn3AvkkSvwl6PK6fngQXeMOEGBDqH5L+EB6Sth/bvkp5PJMz6uAWD0H
rVeCuWylGq6Uwa+6MYHPhcJ1BVDYIOwnOoa9+lfz1NFsxnznDhl449/1uTEFGlo54kE6vkS4rQCr
LuLXVhpU5P9584siDsv42IS6t/MAab2yBniRjSK8QFcfXxpjITopqROftbzle8wMthrCZzIVVgLT
kNg2SOdLLiiBqXVQeDh21mgfRetI/hsckvc8gK66Glp9KjEYf9UVO9iPdVASjmdQ1o4Z5sSduRKD
jBxDxqEJ2DzgsLJHvd9deRNjUhxC4cvjTD488cTDFJUaWEKio0jBjF5ZPoaEtYaoUa9NpJVoDwfR
MuMTXonGbrDdM2nHW0lUlU3nzdN44Cc0DXdIae+V2iDj1eckIJEFfZYaL2SbwEwEgp1tCLkABPNP
xai+oewA7CeYaOK6lV8ivTDWpjtOnLkeEUCJV7bTmNXErHZmSHvn75UFfUqZ0uhKg1kU0KXvplvk
syjJ5OfcN0m16KpKIFt3Nh0KUVtHGic8SR4sUVbNnquYrRlfyu478bXFbaYijbZ51+rveD1iStvI
+mNTE/Wq4yA5anJG5i7qvU2AieXZt7RsYStR8hqY0g9c6YyPuL/e5sH06iphtfLWGF0N+KqVrg6q
Dwt3HHFp6uPnEVurpwA/iKe2wgkqsuDPTVVhpY8zWBsgq6fGokmKVUY4fSlaeTZGh1bvgIhOrTnq
wk/1/j4X+bgpqhXVB9FuOUmybCy+ZNJb6jTt09AmiwI541e8tBTgFziqiqKWG9bK9JsCIeu6emUn
hpVT1EOfmDpribsi8YECipuUD1CrbtW9mfj7NJvQ0VOvOOM3B32kXw9yY+w7Cfs+3ZC646RPsZAr
v5vr5tgfRZ04AEXoj/F0GMPaXGDpRJdpRIeQLa71U4soqzKCpfdmUSdakYMDPZWae7nCDbXpRvdU
mZ51rDML90tttN8Jwe283h1f8hEDh8zFJRdOZvDF00e8JWL7XYLQvEjVUT8ErRJeUtI30HpV6z0N
h1cF8wlM4XEQcdMOXGMXXO4Hq3aPFQudPWTGwp5FthNtR8nEY3DqFwfWr85egAaxLqfHCF9ed2YS
qpsVRl3x+xdldherIuHjwXh+uFQImu3GDiiPYAfgT/i9HFFWEsyBmhKQHh81J1gFgxN8l80mOAl2
wNRWTz3/P8aJWXSj39pKGZzlEaqAVJGId43IefCNznmwK+AjtnkVNYNM0AeZnHoh2kSdader3qnH
syjFRhRtqg7lMh8TuHRuutUF0dr+GE6TZa5qr0ZcpALVMB98PFYQvU/YmGi1+aBmo32NLWAutIma
yjSkpQuffRFnFaqNYRQuNQggRwVUtl2W4TwMo/JFyXC7F2eiDppV8zj0eL8TbP7qdD81Myu/WLmZ
bi0IbktR7XrB3rEanWQvTyusY5AySLrgazjK36Hst1c/arLToA3WTPSvUg2piMzqTo4mJ1dX1T9E
veHkLuuAwkS2ht+ZYxcHUc+ztUY7M8Ge1Ui8L6FOcn66HamT4nWMBNtaFLk74/fddZ3dL7PpLlCY
2ReN9evuWpZS8051VxVSKmHRZR+FpZyJyGZfxjAzFmbUy0e3dop9gZH2quuC6HlsgSgQRsk+YIPP
o7rXz42mJotG11ykLj1MQKaz+yFppGFtttHBMZs/60VfXdZfPN32n9tW3yuxqX5x+wIdsjTyj4XS
QI+X3WypJq712qvx2Q1s5UeoZQ+g4pJXzePP6spM2ofa2B1Rp4A5qvvVG1j5rcfa+4fi5l+x5tKf
5VJKV3ZO8F0LavnUeWMwiWa6XyMJe/WpK3JIODo5efWUwf5etXrj4cQemGfUo/q5qgz8iAe9RYp7
cEG1jbq11UJnwwYjEmJBr2Na1vihD/FXIw++4WntfiOScMoQ6Pgo1HEp89j3Z057RPQkC2eNifwN
jJEZ1I+VniXlh+PLF8zUmm9aG3yMrW9sJNPpVjLOI48u4L0sf0QuIntsy4IN6OAqK1HXjnp5hji2
SbMuu/VArtCbO7FOGAOHuSELHvw0dM55YIBins5g4leLJs6CZW0jJ7L0URjjP+DsS5WkNK9X9o1G
ET3cWmsXXlKIl+8yshAvIt3dMM9fQ251fKq3IWJ+X8nw8e2DehXbrTQLJcyJXbtT93iPYx/kZeV7
G76AP7a+xWXjzpHeVo78F8yjjuzwvJwamuF7Ag/5PTS7cOmV7APMAYhKLnfIq0Wh9W3UcxgZjf8l
76J2FdihvJVyQ36wQ+xaRY++NZ80OJjPQarj2V0aNuA9s3xuEuVRdECSKJkh6gfkrKpKDNEDlY+A
fBFQTOB11RcLTPZGipN8VWIEYzWR/4L+vbqNdadb2r1sfDUxaA+sdHh1y17f2Cq+IaK+lL/VfRC/
Ndi5rRvgR2vFCcyvcZIYXzWbiEIfy9a6aLr4bYi/ibYIjvOKbbW2wbJlfB20aiHqFYONalglKjGv
3n8hoLwRlyC+Yy0CTKA1M5bmpeFjdcZeYi/O8ql4rxMNOEL/P1063dHhUzT64tPYHqT9DlV3HC2R
+BOHMgSnXAS59kddmnTZmZsI12QK8CL63TmeGlDrt1GdNn58qldrKLe+Vx8/1btelh4bEP9tZA7z
CtbyvOu619SoymsxMRdtNHz2v6tgvVdXzGluVWTZSoJIsGIltrW+jqVzjqPe1csMbVnrPYInreOs
ck3Pjw47vQ2s2H4v1/w/SYu7W8908n2S+e2mQuXzaLgo6tRRTgZDwsUvQgv54ocVmgBu6T0mSotC
bMhiNFTlEzCA7FyamrwyldadpanhsrG+fRbysEEjgZ2paaZnUSfO3NgxdjCDTqKkOaGHlFHiF8eK
hFQQd+n5VheWCRaCiRwv/GGQHyGDe7t6LAGwuvpQsNfz5wCgu6toNeK6WFgB9qCiqEV2d8iH7FtW
JvJjpZfNCbHFQ+y5qPaqYUBG14g2oqjrSjdL89C9tQbduNadyH0ge+o91WqzEL3skfVLqbOOl2Er
AvxCa2YwRvKEnRse/FKvXwK9nEeDhhyzRaRw1NtmKYpNHf2AGz9csJeOril7T6OOAYk6uAbnZlGj
e8mgBLeqjIzJRs7wd7VMo3oobaLAehwcGxlDxKg2gmPLy1+0iYPX1eWyUf1yaZrKGAOEbi66Ycpr
DwTJNsW5/iwOil5EC7kwMbTTsvRWF9RjAlvJ83EBNYEzTp1FnTiDwVlu5IYE573OlXx3gdqLMgN5
mI/LNu7JjUwaPInTJLsQUtM6pnxhHHJ2bdPwgHKeHVVzfwbxjheG/REW7k+16eWXpJRGYEmVf66z
yt6gjx6gtWjqp06Bv5trefGihHlAfqNoP8DyGprm/NTK8Cl8SktZ5w01mLdDnVgo1LXJtYgyLE3/
7/p2avxUR2wD/5FmFhv+z8LwKvXkgGeGkiGPSx1gwTEbNQVsZPiBJdGAqssw7MXZ/WAZSrJWogYW
NS5uznTwWYfAepxOQ618alUyxHejN1GvSvD0Rd2t8+9+ovXeuS+VYhnLuruRYKOtMVsdQBuZwauq
SBLagbKxDSsvePWj5D0wnerMizt41acseFy9eK7VExpOHsWQsajUHSnDbi46xexgQX7B9iAKyztl
4LUxdjCLjN7Sns1QVxZJNFTnWFHjjSIXCfgFzTwUYRyv/LJXHixIYvMOOslbN1oPBNknID/LL5JW
Mxcme+CyDPF1rZxDd6wf9Io3SFIo8kFBq3aX2pK3GQt5POd+OiwGjExfuo5dcv6FZ05y0I2cFEBY
dTMCXHK0AN4aH7yJJuU0UCFnoiwOQPJCEA7NiEdj9FeLmEN0F31uY0RZlVBs7dq3odKTqz9JXyt9
lx36tDiLqnCqAoFgHMOuXosqceh0tTkTK5iJMfd6caZOmti3Onrcuv6eH2mw9W1COSFOl0TV2fbT
7CD6y2MgrVxjrABiac7aILC1H4uw2NVZ5xCCb/yjXWnaCnxbdMHJyl6wcRkes8GoSRhrxfTOzbEq
0ryF3cA70yNd2aPYgohBMqmFKGUdrURlqKQ2futTu+2h0OwSTRv28qACQVPYT2deUz22XQwSXHcJ
VidyspabDmHEPte3Q1IW23SKTIYoMq5Gp4wvuSRC2ar3pMtZMjflqviCj7CPTiihxRZhUticKUvl
Ye1Om6gZwMJl2xVIjbmZtbbsYWZMgI+2kIIdG3D83qai5TfuDL6EdAjjpH353a2xQBfaPYyZzNd+
dXMr08W0jG4Os4l6MZs5dQPX8mc3ViEmOIExPkR1Xa6l2Ca5Hw3qY2Ca5dXnCW7WvlHMXRVSQIsi
wa50YvXRMlN1k3kGTP6ps43Vy2MKtWfqqudJNlfAum1EV0Wu410jAdcWRd2qMbx0CnXTWaSEkA2S
HxMfZU3DMaKX3GPX04yq+aUOWQzz71feo9F4DP1a+SGlLWuuGKFtYhUzmzBXOPPKNdsMTFfB0yyr
KCmuklTp86qBal6GLRpNTULokCTAOyTyY+Y3xC1Ce+OVmf2T/Nyz24fFW54Y+dySCv1BAyW3qtFR
PZphpG2bIdE2mKa1JzEjUj8polwuqtlt77+XGatT3l1T7Pg2Y5GA3plm1Fsnnw+TSKEOLGor9jh/
twv6VEdGrNj5CaHt0dj4kBTDTO9T/GaGZJmgP4RKt6TlyTWo8+y5aIrnrNPU0+C26TN3mQFuNIjI
TI2jlCF1Z2vlTrRaTRWi32m0G9FK1qNA3ck18edkLGFYY1UR6+6r5gSGpgD/rsVvdiAfjMmDxLTY
nniu8yXVzUluNGhOTlgBzGwVl+15DSEsKtpZpVn1x7hyPSn/KOO4ByCCJJacd29QO5yDK5W/DnVT
Dcs4i7XZp4ZPRbOs2G1BjhT1Y5ChHeJgIZiMunPwa8LQiK+zaQ0NdvhF0P9gRYYgc9/9RPnwBUNx
/4uToBMMr6g7h3FvbCp4OXBd7PyckBBeILNtrk19cOa83vjYp0MDwWBvKjY6cr2GvbiozHBFxVh6
iMhMGy7vrzGYBbqnH7qqcp9cr5t+KGqNMSPFpHXKZdkYWF5MnXEJMNejpiO3MRX9xkHHGTPk21RW
7jQnX2qexdCRXfEDgkdza+pq1k03Z+kTrGL2E/AivTFa5DEbz0yTeu21SXj8VAv2Db0/A5Lc4/wQ
IDpgLPJo6D7kXHlMyTK+u61ZzVTLdF7w8xrmeO4mj3IjB0uEp/dOYqET6A9otoZjtu1B4qB8okjZ
vC7bHUsNGzw7rYqlx2vJsONFFrnpYzIdBjILZBquokZ2vYNjjVuZpqPvm85RVTJjxLcb+rRsuskC
iFAnL0R7ORARzlr0iqvGPYbE5eeF3tuz1JefIgv2lYkkw3og/bQy3bScC2UhIRwUTgTYOssn63hg
rfJY4YgYqy+Wzp9nR+pZlGRC6CCvn/BUrS4KmsO7MkvLhZdaxtvQZj+sxEiuuVNJJ+ShSXobHb8j
fB6maOSVbHL1LfGbHwaf2RsvlwbvS2ABodYEcxSbL7jNd6cMEtMysG2QxI6FZabSVdvSg27tojc5
4J2D3Y48Hvi1fFVGHpD4gOD/VrfeynRAWKL3Fvxw+MdopaRsIiWUNgQAvw0lwuaJjgB5gR76Ly4L
CpGpmluv+Ii6a6xO0rVZ5M3VN/Nj7A4qplwaW/8y+S7XKLsQdPYvVlhcO8kPt30fmHtEvFGEnA5G
fPby96zwa2/mdfBFs6D92akrWZPXfVA4X/zM7Za1Jpd7mw3E2eMW52HDIktDwWGF67Z+LsfGm3fE
ImELFSFK0Y4fzeomsqB9ymdNacZ3ZbJYRTwlnblWnvONGlaZbL/6aO1+s+0AZZUOwhkvlHBtliij
uLLRvTomcK1S99vvnjGsS68gcddoT22qO7D0pKtnpptaR2xhsBAdGSJ1XteYTHeJb68jNMn3WV/1
G9OWdu6YpUtlcPZjXLUzmaAHgZimX7WBZq4yt/niW2mNw7sdzKp0CL6hy3SxjcL6yPnxIOWMBywy
6CtHqusd0q87B37ziQ6TmTkMhVM6gEuPgIH0nh9exQGBMmUvRajST1WRJCErltjGktyOcuysQTnK
Xf6lt/NLYaZE47PyCfp4fEbYWX7OJOUFlULrpIZ5dRyM8tKFQHnyJAz3gfMRyk16kBGdcMJ+2HoW
6irA+zP9IJ3cBqaibyZvHaiMNdh0pJmmojSY5ymy9WCqbXdqzBriugSoTZfCYFHKjb9Xneao1I2N
Zv2EOJyAib7DGUuEH1Hug5EakC8Q9eIAGQs8vegiyo5ffWXRn6KiPTz3eAudizh8rpWsOhFo5Zc0
dmT4uqp9ke00nEGySNZl0P6wyYRcsQnWjn1vQW3U/WDOaiM7cHYVjYjGd1d8EYArj9E3wvr06BRj
2DpBlM9u5UC1+tlQqTGgurRd5r1dvBRa2CwxhczXomhqJq8fR0Ff1hvhvzn5MO9qaKBE2bR0fzu1
2LXuXR2m33wCVewjT38gFSzN/Q4TQt/ZpdVwKYbQONsJqNauXuqO9oN9XTGTw/pbpxvtZawT0k4Z
Mp9l8DaW/A5DSZ0PTVj97PTHzrZQ+Yl851CQZpqhQtUu+gjyTBNiRR5IjbvBKI6AEz/nS4KS5yWd
zkhDXxI1LiBxUiUa2wyiVNfxrBRFWdWTk6SU3yJQPRm+X09lJLe8g5CFEkUr8MbjYBMs4z33BOaz
e0iabA4NwnzKMzmZBcAESJz3f3qrjVMxjjTeur75/nfWaqKHaHB4PWy1gav/dnCzUMoegvhn4eb2
ri/QfrQb/G1g3SSbQIdhBT8TZnKJNhlb7mGl5VpxHu3SgmwpN8RwvItTF9kmY6m+T23ycj4//w3v
EJJzGVIKCB6OZ0SZs6UbBPJDM0YWLkOd/JTH17JkATrZ9V7bNgw3rY4jfOg59XkIpuSLE5dvqpse
5YJfehT3uK0DZyLKpc1NC8t1rTH0TeOO8gasNE7mmRovFcMqtorJbIC7p1dGV5CZZl0Ka3mpyqX5
YefJozJgE1RlsoxtjbTsjDD/yS7v5PMsfPNa7rDzowyJpqDZlEN9svkprSPV7ta9YQ8X2bK9BRrQ
6qtMglI1k/Bnah7JZAEd58d8MfvaerN8dE6LVqkeSDA1qyKuM7AuJdhowlisuapLVunNPK2s6FuR
9XM/K+MP2S8xQUiD+NkEGrhqkT7Zj6OGSosBltd3OoWc/nBUa91+sh1H4ZG9IspVvAe+Ab3Tloud
q3cWeMLuQ/EiHpS2BRTfqEyA8E24R4o4XBK5GU6JY+az1jC+hUruPUFFHDYKwqlrRE+dZ/boSEWm
3ndkLAAQpsnwMCR6B+2nlFdl2jav6KLuRI/ArEGMF8Tn1K7K1k1fbWTLi7doQphbhfzDgf9lROqv
Ns9ITziLACH/ZdMTdB/UYDikhH1nfeC4T4auEw4q+92EPek0FIKLHrRgX8fHAKAejJqyXpYGNtUe
n+XCxP9yy8tFemnC0Z/ZrU36e2qtGhvHGUN/kmXER0k8sCiqeZGWQCo0ve22TUP0erSV9M2JrY8O
pOmlcEL9kmn+D8zaUwjQziwHRz2Hx4fCgiObW0ykhnXfRumDp06R66ypvpuIZyVBo3ywy/ko5MB6
LpB+WipK9GYPZb4g7+lckukAZhklVXJHG9eUVAl9j0pZjCWYJd8tnYvo6Dgm0PyQJPa9Lpd6k+gv
D5ZpFtEtJq50sW9z3yaLTcx1mnPfdgSbJc9f2lmeHiWvwoBgjBF+arX4AOriqwVg8hhoxjLzq0ck
qIO5OqqHsXL2ekIc13Js5Zhj6j4fB19ZGHXdb5y4Urf4kAznfDoEm3Qg5ALKINjknhMsdLNRX80B
Pf2y739Chhv9jh07slbPJfH2WVU72bJDIInHZeyNOzIIc1+XDIyicm0jD4DY4sJUiNV41saNpHTO
V57fqxJ/8R0VGRgbExhNzofDCFl1nmiko0NT6xedERGhlwcLSl3TtLOobh4RC0o2ou5+gBX2V5fK
VrtlZ3XajNXIUSdV8GpXHWEYSw9eJjXKRZsY2iVyfGflQ852E2NNRmo8QDBKN56B402nFij+BPWx
K7XkEUUF1tW47IG90vutqFMSoC+oywIHlewLWwHrQ1EJQ42THZn94GmsknGbeJcladj5ejbuwGPz
6bhkMAJI/YcG7BELweiLVJF26CDhLlsEmDdJ0dtXGXtP2VJbNj04zcN7JVYasMfxg2Yee0lwADOc
boORgIUNzGNRWKO60HzHRdyle/CIhjuGSQp/DCXzWINQdOGrXaXMy66spSe2M7YRo8mqyQO9+2xi
BIAduc8iL67LZ1y+CKJH+hPfHxOMzhyF9/RiN5NPb/NsQUa+EPlMboeCvPSiQCFsOUy9RENYVO6p
zr+LAkan8pKEabSwrHK8oDDlzDSl7smyaOPlVicb5lqNbR38K11EA7sF/WwAkZxq8i6M5rKBgXst
NeWhd6zi0DTxr7MYqQUUupFhRPQakLLoczvlScT3KpbbVcyb8FgauPtKspFj+uy4sCo58DVwtk1t
Eb9Px6NRmrwAkvBaF1LEz5/HIitYC0dYFLoxNoFCUhrWVdTVdkagsUK2NLRVtkmVS5KOqC6ov/Uo
p+kiK4ZTgxzQRUbZYK65vnf1ues1obmYbGGHar43XmzARAd+dFWnLNAV1HlNu/reydVkXYf6W+u3
0dFvfxAEL09xM+Qrx3ZRiwlwIKpcRDfFGZrKyOSI0/uhtk590Q+ETrEf6U3ZxGjCQq9ait9cNE6+
GthbzAxdql943ivzOnS9x8IucWoLS/dsynwpggjRniDamw3evGpj8GqZiuLQIeoBC9LJ+mwmmtSe
uHXaLaQuVi9a9RAIcSbZjLHn4QO+aTfJhOO2sMJIX4yQStj1qlOoDwM3IbAkDoWvsCzwzWaleLJ2
E3Aq6wYz0l5FX2iScBL9Onyt0Is2D1GGjkAeevGisRR9Vwfw9R3AXE+Kb1YPbKdncp9kTyg/LoFJ
Stdpoe42lfKqxU5xKJPAvRWNPEnm4dCFKwRc8FhJ215aYl4qrWNgug+Vnn2HOgFGLO26Hb+1YNaR
qboaWQRezonHteG4AK5K6cXH2+qhG5K53pTVkzcM5VOW2JccMeFT7knlk6N1xrwdhoYnLEXbVtw1
KYpw4dbuycjy7tjmg3tKMVtHnzN89ZKw3Aayn0Pc8KJXMyI2SRwy2IjWCB41GHlSZaLVlTCuSiPp
UbZ1+YH3x0ZU91abHmI/A9nERhOA5Ogj3kAG09CqeAEfwnw24ggBbxXtcBhV5nNSEfsGaCYv7Klo
DLKyzjNe71JkGc8JLCUgoUq8FGNVp/XWKHw3y9vYBuQwb3sNhV86s8KrVtnoeuikMVXU9gGi7fC/
RFHFpHKJMr+8Ep3TDky6juzorVX2opTQjZ+vb2P73l0g+COvRWcNMsWi9G331hqbVbOwoNlvRGc5
6AA9tVMaVlx39KW5XtfRGtzoxrCc9tx6g7VKgjE/2NE+I0L3hNtXq8jd08SkeUrK/oX8nHPMUBbY
oPCAur7Wd+emjrdQ2p29pUmosYi6WnkvRphZt6pW66KTDlLBlXM1QLo01fdkR3Z2h9u06J+WQbxg
/xxgX467iZV2LPEC8sRyGGNbR+4iUfrvaW6073nuq7jaasYZXnq4CdCNqkmHXRojem5krMJMJ1V3
xMzbeej03mtJ6HiloXOwEq1Khe1HXcS4i0ytmQ6kr8raixfY2kvzXhWJt1H9DNHyjrBdmJjlopKK
cg1ymfeW7Y3DzsGmwliGhvXXaTyd6kpSqPM/OvxxqidKvoomtpdnPLhD572Y/HmQloeFhAzQi8a3
7erGGBFNJcno9HPoDQ+iFI5pdipA54kSGCvjoOHQMwv6wn8ZS0Se7L5H73yaFYNObTWpay1CU9LO
gyv/OujS1pIgBN6rWfDnu9gFTDl1utfHOpqL/hCY808NmRfKs8JNhvW9s+hCPIK9jonW/O/LuS0b
RqNUlGeMCVbwu4c3ezTdxVg73WFQUvkoq4S7GhXgYMge2R8QmwgmRyFxKCZbIXEWa8akg4Ex7Gjh
KCTqlN9ncTYlmVvsaT81iM6iFdVeTD+mmcUwPH89dBQQsliOgKhvs1bEloE9kZRqZiCZF9Ewprus
Cn4d4AamOyLf6U6c3Rvu/e4Nn/r9B13u0wM3Q/BezH8fJ4r3Pvcr/QddPk11H/uPd/mPV7vfwb3L
p+krT/rr9v/xSvdp7l0+TXPv8t99Hv84zb++khgmPg+lHfB39IMHUXW/jXvxHy/xj13uDZ8+8v9+
qvuf8Wmqv7vTT13+7mqf6v4X7/Qfp/rXd2p7fsnqUMsw7R1Y2gXTz1Ac/kX5j6ao8hmVkiO8jbqV
Gz3K/izfBvwx7G+vICrFVLdZ/l3/+1Xvdy13uNAs7y1/zvTv5vt312czw9a700NW5/cr3mb9/Dn8
Wfs/ve7tin/+JeLq9TBejKJrV/e/9n5Xn+ruxc83+o9DRMMft36fQrTE07/8U51o+A/q/oMu//1U
tlMinVtq74NkBPtGaieFRMBm+/j3QbREw1DsVO0iqkWNOKvEgHtf0y3DvWguSSBtnRhbNq3zHjKt
0edeZcCtqg3pmgUxAmp1/8QuGCHbqRTnMAlb8C1TuxgzBrq5I/v+U7SLehfZqNVYoogl6sSh6lHL
MHVAYDVi+wfkos+IesTnwpbibWc7GD538HxtM7odUKiMj3mKAunUS4sinOREa2BJwNk8+XCrE81q
pH9gR0dAxGqQlhFT5X4PzzlX5eWto4uq5KIyAhudZAN+STZiscPOHhwmZqorP8LL1UbvxoA/3xVn
naABefsQds9UHAKrOBdKXJwVpdHWnl4AXRejW60aNm4BsuGP0VbvAExOmzfEBZlRDKzMHFsio77e
5xJT+51WEdT09rf5gqRoDmEaI8v71yVFt7Tv+qPKwuLWTR/ZolnqxpHLHhIzfkHeZGB/M6tHHhmK
+h/G9Y0M/2ocurXB/20PKNc7+NXkZS8M70WlGH5vLsCJOJKj75KuAVVh5wWk0xSlj8za5oXl3wqO
EjigYab6HDguAlcEr24jROV9mGSN0ZykR738Y8ytZzWUyy5O0v3ngaMy+NsmlK6f5hJFIzOPRLqN
rVIZeNXHGK2NcuedgibxTuIMsJeHb2vprV0gs+S1ab03iH6d839IO7PmKGJlW/+iiqh5eO15tA02
NvBSAWyoeZ7r159PauMyXPY9cePyoJAyU+qm3V1VSq1ca06uM5WlInSZeVvI6D+6bpKSN43Mk2xm
UmcnlJHNk+whmDYdMyVbSWf2FiaHvmkGOQUnzCgojkZsVln1ngq8DLWxEOKxrtLvekXR7qS1R0xu
C6bWWEvHzSvCZW+YVVLeenCRsUsEJ072Timh9ACv8Rq7eBMtfERkSCdh+4fTmAvzYOrut8VugyfU
4dPKC055fHUvPcuLeWgYgqoboDAR7/rtfd2GOaV6lBq6W/kmLCfQ+UTqDIYt1z/JxioKFOtv7WId
EhtrQU0I2UIRm4FsQfh6QvluTgfl3QJmVZIwSIdUuS14m/RuwXqE61WBoWGjw4x+NkUTx2V3lkPZ
W5q/bNTpQRvLRmy9OP6fFlim3V5DH71dAbVdzsanHi8ZW0QUkPXsIVTD/CG2cnZXMYIS0kG+LUGD
GpHaAo50eGndE6UAc76SY7Cnr0bHCp8QWlB30g56zDstM5bYWgpbymXk3CXmr2EZjFRjeO1xVpMv
SpdzklFaMLmZcfIYAVA7ug5JA5Vv2EvVGwcZQQGXx57bCx8cAWPPC6rrSjutgVQ5UPgLOEkv4CTd
BKinnEubo0fRlcZWeGRviZFTmnHnjMg3LaHS/K9hJCEqy0qpOt/5fTt9mD3rwWyz4aliw30qTb3e
TnWafwtMiyMlAFakziZI3sQRlJr4nysL4GpSQb8Wt62/UtrpKMHGEoUsm7Zx/bVledl2sUnYck5V
3TYDv7WWjhs82ff8eG+4fPXfgZ6Dtk+OMC9+vwV2VHE3EYy5CFz5J6/yvBM7VzNfya5s4GK3gBA0
aNrfrDVl2mOlWztjiYTs1EeGU8RwboRMrGjkdLdqIwCWpAVKuxlhDM0hVFfnoEU2J2ru6hLeZ9mT
TTllVNvmJqgOv3l1JG+9NADkAJOzuZfBqmEgB52EcKK2TnM/5ulz7HsO5MMpkFMlRQ3rzRZzlHUv
HaHo/Td7NubP6dsaSf9E2rK8tF6ZXOH+T65d7Wwaj9QnpF6vJumcq2EGT9Jo5RES2os6u9OwkjHN
AIKac0+U4XMvoT5QrJX1bRPtZTftrJ9upBf7dzb5UvGvEl7wi+wrpEzH0cggujO9Uyaa0dZgpFzG
sodOMLokdnP426703ulfttEK/ZOC6BOa7iLmtqq0yrGcI5t+ovRkLT1VNakHTpV7y9YeTDMsn1vy
zaEKkN1OQ/MTWY/W7srnIMhVFNQHcP1q8awhIX9vDfajnBGXbnqtSx4aS5Nsrd1xoTEpuT6Heeif
ZS8byq9T4No7ORqmyj8HDZBkbu6/Q+K33mIbgJmihuOjPiG8i+M2Wa4jV/zr5VqqdTZ5mwlO/D/m
LcGvcyMVFQon2qlhVOyr2Qw+KGoNC33lpZ/J3n2xRlP7hbi2Z5kc/bpB/Jg6SfvF6xOOdOI+/BjG
LtdMK1bOdmun57/W6SD9OodDDd8NX+KLpjbOcVBK8k/QDqxaxHMuEfIS07WDFXDXx0AvwSLY9Uuc
KN42ha1r5ZAo58A0S7bwjnWXTjQc1r1vFpsM0VRtm9SuclzscsIylGHSlpeGfZgTD622P5a0yvn9
KyzzjZjjiDbLHnzLohAqRdzBgZV8L4epWmZ3XpbeAbBNynWXo2YRhKhthUYLz9eIApdmROMKUq2B
g/M/mgK9XvReLbi9V9IVDxo81rJbBhkqsBVptXdGvyrsrTHEoNy8pttFWqKJkoPwUTadCYEEWvcf
5CioIMBZIgYRNhAROfPvCJ6awD9qyHtrVd5sOHYMrrUkSaralMd2vxi30gh1ZnidJCFSKoKk8b/H
LHOWmEbQLklHHBvBQQWrB4NQaXyCKyTxtfJT36BE93vw21MplbLLqY6iGEZc94yg2MZQOazlZXC5
KhYTzLihcCy223VUOMzJJ5EuLquyWZZaHMu0ZakluECwiXxtlnNdb+dHav3HlcuJ+2lO0IvRMyfg
rJWSotTxu2rdwFUSdvrHUTghxnDXnQYyW8aOim2do0bo3RZGX3GsEp3dWo/upTcq+YvkGTTmcuhw
Mn9nBqMQElIf62nbUx/TgKQDsiDkzt3C2PidHR5zhC4umQMLF3uiMtnILsTiU7NyC5CdlKHWu3bK
x2ZVGepr6M2/TJW9IRIcDBN7FTkky0410wgIL1GKjy7Vxnd+a2hPE4eeayNxzCOoKe0prB0XtvvA
R3G6hCpMNYe1LU5fLSRfj5ZR/ahm1WW7KmxgGgNAYF19nMU5rGzMQDOPUdv+kKNOnNnK2IjSnX/G
ijWX6bIn19UKpT7C0pWex2SoqF/neUrjc7g3awAz0tZrVGu2nu/t56pQ7krqdLdT26M2Nwblemwy
7TTLJm0AOBVCTnAlDe9cwl/A9XEKsv61J0PeRRtJ9Dkv1PoAeqc+6SrEkm9qg1JyUA6LqDhzLBKe
pamVqoRNxtGZreaCgv+3PqEMrm0q55RRB3qMZOG7GaNWni3bCc63BaRnWWXOobvevL2NqW84KJ+D
dG1F5U+OUstHTqCqR0VJv3LW319MMdJUazwAmUTKSkSUlV49FlG3gfp8fpDxWjUjRDxSIiWdimU3
H/SW1L2YLif5fqoBOELr+/YCbppds9yitt8oy/VAqmRlJ15xlsGgCOajPlEpJF8fhQj1OLkcS0Jc
7fTGS9fUxtVRgMfKoRNAqjy3VOXIYeU5zUo1E+eaB4r68jqn7zXjqmTwjPuVZ7wsc3iIjR90HbW/
EE7LyEm/Z2Bw7gvRcISp3Yd6Zm1HoV662KQjMwt0EhJUfuRQNjIkNKPHEXTiaTHJHjWjo01yZlmH
s0P35OdQ/r693C1Sp9bcHz2wruItyGZ0TBjU83A/+Ep7tth7lrAN6O1ZH+uDPQTTwdXaFnpaTKlu
G1StyLHsSuttjpxuNxwiAsWtmm04g3/u2uIfEwqVms8kUg5axxZCNmkf+KCuxLhRFf1mpNzl1b0E
/mWbxYzO7rzXydJtGqm+18Dl/720lXpuhrbnH8uWlL4cjAn+RnhB0k2C4sxnrfMG7rQmIp12UHzW
3E+QIjvPEJ3V1yZGMtAZ0/xz7k/l1g0oL2eLDdFzra6cQtU2nkDmIwWdny2B3JQ9aZsBogMrFh7Z
FG89OYQmDbdnpdDyDOLGWwxHlWfmC7zU3YMWZv2Drln+ZhhQvFlstloF16b099I0UHQJy6ygdDUm
dzxKo2xiiCH2NoAOwXPdPSyN/Ri3fvEAOtNhq2hRxFk0tQfgnhesYlu9ZhZoNkpMNzH0moeS0+rn
ruETamILyWGhxEz9L9XVfteeTTEcWhCsVAj7F+m13fDbMHnTnZwKAvY+q/XqQfpcs9x3pp1+lL5I
aVcgcNInzdO8TwPywzC8eLbyFMGU9wBgszkXPohUMcqgNrj1Oi9FhEDrm6N0jFZQP3i12x1g0uJ5
RAQvji5UjqpmdgheECZjwbEFuy4AmLLEytURkauSMLzNvvnCGjiGYmhbJQj8nTeE8BCkQXEvG9VC
GmpuEdCVQwSNXx1N2UBNo6rBbgnOhRfJiWETJiXUc2+rJKNW3Aeh7m2HrkQg6M0hZ1gDWbtYcSBj
MpWdDdP2kdexj7mGaowgp1SF1B6yXGgFS1rLZby4ES6E8FKOp7atDo1J8XKYzPuC839YnoL+wTd0
vm+iZyTXGA3Ae86UXy2xXwwi68MfSAYIR1+2NRUMgEnJFm99JaVOP/bgCYSA9jh4rfMwiYaqXFSA
a7JjqRY5D2FmOQ+W5jv7dkyc1WIzNUW7UOF0liY5VcZCY7Nqcz0Eo8hq0qkFQXR7mcW2vIzXU3Hc
w01z9kKnP1KYTXF6Ws4vNo/cm8zsyEeKoQsbFWX75oexV5rHxHT2garPYE364JyCMF1Hcmg6yTbt
guYgvVE1fot9cVQPOudTxbdXRsGtAvE9G0JEK1i6arR8By1HtJfDOa5AUWqhd5VDrQbxqeQvuRF2
d9yp0tsk9FlgHoapYSujSsNSVnUNnl8OcwfCTh3BbbPia2uXBUoL0AEdm9LJ91x0jUcOG7iSQyTw
n8iGfhtC/O9wBI5rB6nv+79iTXgC0GIhNk9ReefxcUPxrrdp1dk496KRPdlESFGdnSr0KzjQ8SjA
rVa9kbQQbjJM6uaj4bXxy5C0XvxU5l37UqrdT62Ldq5TVR/KQdWfKEsHHlk3PClGofE0gvbYBNbg
76U3Mtnvo1piAMAgeEL5+5z4wKQSEVyTQ3ygBPwknXJ+XP1IXXZD0hKW8ZegVmC4FtFKCbH/DLG8
alnqJuWn9lE2FF+pVvhxsPryI8WcM7kkFbLL2U/StZuyXc1NE2LUt/i2L/ZGaFl3uqP/9DMEycZB
S++Hgislj5Ow44NGvO9EIx1jntvHYMw+tXb12yQm5LlbXms7Xt/iOzs4xeF87SRFaYtUouwtTfsP
25RZ/1vcMi2O+f4XSjtuzDRIwEr7MO5MJhXDoqZUb0IdxiAa2etLzklWcvyXGyxodAgj/yLttxXk
lL/iFtu7mBKujh2/h5+aWuk8ZPDC715pmSJ7f7+b3CQ3NPJYt/qvgXLFZW0ZZ4SKta24qsDUjUbA
enBhleZbm5Q7S3BLyzHUJhHgYQCNi20YDTSM3o3FxE4a5ZylqV0nPpXloHwAOGg99k3+Qyms4SJH
pFz1HXsza9PzvXlEOOQQJcV4yTtXQyWHSo3JjnX0TXP9Xtpk0+cWJJeuXmzlsFRmsLtVPx/J2fL9
7+rwGTR0RIWa1qEVWOQ705u6a5I0HnUqUXBSBPMri5K4BiAUznUABj0I72XP0rnbFFoHO/KfDlTG
yB771ou023MWQ0MhQrT0VzNwkCTXyAo3hBxi1LnMKTYKstSG3haWsfXEgYH/I0WY5Jy1aXF2xvhD
ZFrZPn4zSXtl12G5+rs7UtGOlQ/6Nlv63wW9rSZt/33J0vd+r96WwR6Qk7vVBi+/NmnUQ7RApUFJ
jckqsvvwZw7MkyKiX/xlPhtwY73MWtFufM1N74sCJkHI/fTDZFfavc0z2sbuu3JN6b7H4UM7X0IT
ePauDiklchpn3Lwzyq5sjACAet8aPnAtMNtgu/X5srgnKO67VefzMaGb/G1xRNDDosSG5qWaFR+5
23I5ho5UjqiUMM9NMX+RI9kMpSm+NEO91Zup+ChtagQRTD27/Lgx+Yhmc1QbbaXPFCboT/T9rBjd
erFlWeuuph6w+rLQmHz3NbTLb6tSDnaiTC5eyTWkLffglvXTMd5JGw9H0brSo/YAz8h9UU5IfCCz
9LH37PEKb+Y1FiPK5KuPEyz8O0jT5o0cyoYc/k+A8jHZScLSxvLufU685SRpaqm23sNs0K9riKGp
Ex4nkGQ+0oxjqd+noOPNco7uWjGSdj20zTPPDic5ctXZBKWoT9XeQXJrJY23plH1e19HKszoYJqT
tnBQjTtzildNVsdb21Oqu6i0OJ2FmveQOppxx//bBfDsaJ96mwMUtTfD/0ylts4gQ6GYuzdPuRkV
38KKwlUXVirIjhRlm8yVczFhKDl5jWruHZIiDz31kBsoWNQXq4i+c8JV/3LiPeIawY7rTL13qJ57
6DzdXhdVgM3uOm9V8Gx+6VrvJL22ksB4n058xdEatQ8qWMhjisTNxtBr+0LZ/E8oFUIKKDQkvYVp
aRabDUf7oVA76s2JkHZlnMoeLuvf06jd/P9Z7l+vKm3iHbLv0rcBSPlaHF+2ounEyatsKDbaxAB+
L4tJRgT6pO06XeUPKmKlTc6XQwpBP4J3t45ytKxLlUwOF8i+oFzq1AErFzLL2VPVpxSLOl+hsvfu
G07YpiavDoWuRnf50FL9axn2B7JBKE95PuRK6JCukMWwvo5W9zgkfIOVsVlbA2ec7PLPN37Vd1Sr
sjt5mb6tK5NSGcGsqhsWjeyJRobMgp21E1nraM5+zXo53XNFg+Z6DPvvFKucKsoqXwLIjfbUl/eH
KvJjZGzU7xbfsUPuOtDvFE7xPFKAtPfcedrKYTO2/Rahpnwvh/48xBvVMuKjHHq6IL9C6OI8cal8
DmCyotwI6q1KVZUr+s/gmnPo1yrV1T+NWv46rEW+VQ69xPOhIutfvXKYPZTmdgrUn/08ezC/2iqq
Q6kJ1rfNE9DRAzsYW0OxhP/MJlN69SpHssnCTBBZ6D/jwciz7egcdZtEP2kDg3IY1bj1xMM6hTHV
wCEQhWbSYSLlcPPyUzMpURLRaW3p21If4J59c3uVZZQbueJtWSprV1PuK9sWqZh1n/bFyUoydAKR
i93M4M+/qxYkDLr3VZkHaztrYXTqajd/NBLjOyKe2b4MAnA6XVBcZeP6Y3sZ3Hs5mJqq6jaL01AC
bW3VSCyNXTUcIDR89vOKYkKv1lee7ih3rZDz4DQguM9T2JYszXhnL6s8MFeDC/lk1HbkDQiTs2Cg
7Y9zj9Ilxxfxl06Ho9K23G/tEHCjS0p44nvqMrqh7eGMKLxv0AR908q+fjSNKTnxqKRtoXgeviU8
HqeG980kU8dJbamChdW1j+bs/pTz2Adw+6bs5MNIxSPnEZ3JfTeybpRk6vhoarb2lYpStDuBiBzl
1lE2GVuh0Cm5TYndpGyiirJPta0QCM8dF6bhcnaupWdv5CbUjYVcWx6sNb9V75skVu+Lxv9SR4F2
lCPZSGec+KuB2rjrYjd03bx0pTFXSFWqjfdsz8Z8tf1oWvUqooIzJHNbTx/dvRxmivUJVec1aqxo
YgjaGlOLQz41PbzIXjKHWbOS3SBwk2a1uFS3ZdNSayDDmfIu8LWL7N/KbG0PNsd5vMSiCcjC5Jva
GD47hd3tpQP1LR/pk6h4sc2cisOyDhv+1gPoIdkNBe1OLEQtxA3ncmsEk89tfAvqOHLT0PqCEEtg
piUquoHPTWP7GTpojMJLrZAqRs911g+t0O5pgMtzV4+NQ5vp+ie191+9UN/Fp2lAGY7nBHdFLV3w
fXaSfR2b5i8Y9o9N3JHkg6SB7aN/tBuneJCJ/FSv5pUa5OFZDgMtDLeVCjWZmzifmnFGHymZv9q+
W+7SdiT56Dn1Z2EvKn36SskstKx8hTneWVcgpE6FOkafTTeBzNhrnroJFsgs6n9Ks5sN4b40xpWV
HWz2aCeYu2FqFj3zz+GkjIOQL8R9697CQ+BWZsWNc5nz1zq3aA15gXy1rBl4zgeHOoh9nTvDRQmK
AcF7pKysQbvv0DI3EfPFJr2JOg4X2RR1/qSMgbNPmtj2r9IGNQgYGr2sV3IGIJOI9LRYtcrn5KBx
/lMi/orWNzVJZTrskrdiLv6AzrySXiuKvxSN2h3mVtOpahAzorDlJKi0I6r03gJlFRiUPvbFar+x
jU0SqC17HmhKHkLqlkOMvVIn9q6Ezwy2a11TN0HQ/ipLUvlKWqETSN0LlRW/xd75vyL73g2vDikA
f7MJhoy/HG7uUPy6LCOjpUr8TTj+z/X/tcxiu8nHv83ILZhV+O3ybiLxbiIhDy2jl/dqhfrHwMyN
laY01YYcQ/GAwlj+4Ige+AIKmOx7aZHNHKIiVw+28y7US9uJ/dDhNuVthbGaMi5jfreVM+XSpqv2
dxO5LGkysz5E8cIySSNHYbybYyvwVhr31WvpDltNDuW8rEwLjjNVc6cGlI1T5td3lwhE6PLO5KtT
7+twwZ/7/eLw2q4/NyQdb2/DVIUImLJByNn5kJF26jwSpbpVuR/SxjOv4F5O0qcKUzE4EHUYE09H
YigdbdkN21rzvI0e8xy+Zgfnrxr8Qg3aucXwR723Ie+5yFW4KnQfULNZ/GD/2iOsLlfHTQ5u1Fl3
rVWk3F8zjkC1RgWiA7PBXTyb1p3suUFtHIO2fbzFySnBkP4n9/P5kPHPIPHNDIefxKFtjGhli1Vl
3LKUwIVOTlmcbi+pwZURUZW1GcRp49B3ASV4ZXmQQ7TOEQK2KEWSQzeD6qPuHhEMcM/oSzi35q+h
dEhb78XRrpzCGOZBsH9GPKQr9G3qD2jM1R+imDMvs9Sp+Bqmmo+ZhjqT9zYZzF2w3aQDbB1yKOPk
3Dbm2cMkwXyb+9d6TRO2+7KhFltD9fxsFv1r43XOeeChgRJ4mJYopvrtEJLlFUII0HFacVPUO7jL
4ZyAZrDSqmAjV3jXlcvKaOnxYRDhh4Y00qwiHoX4JpKYZYYmfBt7F0qmSbINFmrp5ZCpm9uYKlT3
couavAAGCzv8/s5jyUmFmA/rOdtv6gR5DE95XjFrXznPVBXyfEVjJaWCDDOnfhD66NopGcvoElHn
Cvu8cYqzdBeQ4zzEDmVVc1lZJ85s7UNgDh8VY6DKGlbklTH37Y4N1PQ1IYtA/en0WQ/gROAb0u7q
tL/Zc7ueb/Yh09/ZZfwMnOQWb6adckVVEUqWEfqkoaruaqGumyZsj9tyik6z0N4dHKQFNAT0do0Q
2zXYuBz4RYUb6Q2gZr34dsINSsyt8sl+UJXo0IlYpA/ckxv4z1CYzh8auzdWTQ1rD1xwKxi7jW+G
1iGPEfQRdOYmJa56o6/S2Evu+qhMH1Fcuq9gE/8CzCrf2UGjQLDmlV88KpnJH5UU+6HRzoE/qonZ
lRLN+gp1NQJCFSJAg1vfTIEdQlDESX591WqFXFoGPFsGyxjpkEPZlA517H6AIk8QCs6XJVD2FEHp
XAw/luWlWS6y2IYw+to5X9KxmHe10QTarpptihYVtmsbhEirNdfRhsco4bLipLqMncFVPPPidEcC
KVv9H7PAUsUnwzM2t0XkercgM+lfNMWoD7ERR3dLYxegqIdpvVigR4ru4LFEK2GOrCdSksFR2pYQ
2WtKd177mqZsFoc2uUwjaxrsrT6j7lC82M0ou0UNsgP2po2Rmu/fheGQiuvK7ptbJ8Mp8Kf+5KnO
ayNtcigdy/BdSFwp6erd+G0ZZfbNtY+s1lp6l8n/dS1HvLDSluEBzeYj1B7zPhqdcFULCq0WZn+o
ANxyUyqecc5DD+otSbWVQBp1TTjfWU9WRLLXrycVlUvmqAV/lGnWzzIE+oEIZiUEmIKgtA5j6jg8
PdbKl2HQjlTOwcathiOHX4K7XNirufppJDB1RHGo35WteWrCbjco/SlurOJ7mLkNd0lD+RTFZrUZ
G2V4sFUr2jtwa5xdpCfWXTqVSNvpkN+37besceJPRqk4DwWFxDl0b598zmOeiuAkXbKB+gFIs9qg
G0g0zxUfmsZcobn7o0Ir+ClB3BblCmUtRxZiRk/OyI/MTbrNxLP2xjFWthIlj0HY9Y/JmMUbN/Pb
fZrZ/aNaFPGVK+CzdMpmDPyvLk+LFzmCjsPZNya1m7FKWmjNYq5YzHPC18XmJu32JIKvU9dy4DcX
PMMIEp8ehmwwJ2II88nWafV9lcIGFEXKwE34txKPFMbR0gZiZwt86eKomvIbMi8OFMtkAZQs5JRp
TB4k0gqU4X3VZsmDBGEJXyNG0hfE8X2jpupqannqcKy25LgwUVdg9cuPTmEWH3mWplgin/O9HEqH
UVAnHMfOnTQ1Vl9f9NZ5usWLSYEi5FIDNj3p1MfpejDb77EXdGcZwkmGe9/O9nqZoKntWuUieWk0
c5U4PAQnZdRbUAWn/tHLlPu4DhQ2SwA/75As6++yoeH8X00pWvGh8twbDjULaBTVe9/XDD5Ev1lX
VsgRmbiZpnoCt3GM7I8YyUY6CxGxhP3fbVOPCt/YUNybKNvCdmEnZE/tQjeyneLMPY9jWN2jUVKt
UWnNfvzvERlrjH+u0WkVmiRGERyqJG0fm0n57PMeL4UY1XkXHuZh1NaKYjaPRjG2j0n6WTfT5KO0
WGiMoGRoDTvpiybPuTNHeJKCpv2Qxjqw5sq8Y2+KMnfW998HbtmhpcSfW8czdo1nRMciUe27jouB
Pbj+ueY2V1OuS3ecPWXrlgAgUX13ocOcEVuaW/3TBPXSbaj3tv6p633n3XDxyuB/zc3J/R3gvM1m
vb3IxlNhPuCmW0Dl+Nsme2oH4wWpYJ9TkFwAPKcMWV0VZsnNzdgJNGncOYfMNubTXMKOLUnZOxSQ
uCc5T702K4ep74Dq53r0Ra2MNaSf4XeAk8DBIveT7sRIJJZgcJIeYlcjurMGRb9LYJChuImfySUL
yu3Nacetc7QD9SWkpIGjHv+5aLhEePbc7XsEbDaFNxtPVWg2Z44/+pUc6pCDP0RNgkhPrXRrw3jR
9LJ7lL4agoVEqcI7OdLKqVy7d3PEpfwBDhz3PCVKsgYAgLzIZE/XvpqNNXJL4XfHcHY8KVkvfVvC
KqLDkGVPSvhcCkEwESBnJkKYpB5hdJIzebSOvs+Vtcsnx3oZhqHc98k2DKD+nkEM1/+JKnQOp1ZT
nu1++F5bdXIvR6r+3HSt+glIXfeBw7VrmhYof3c+J5l6GqzlUM+HbA8U2N6C0/ucUR9/rGo7n0HZ
K/OhBHWtp6SGVNFY4Qjn1FtvzGDKYDMw7KRDNlqZ2rc4B8KPM6Rh62V+2nCIgvxR18AA4Yc7J0dF
a3Q7dsb1lNx5napzxUy1jzA1D+ukbFw+9DlYNU5tQsdljOvSDYqz3VWVe+tmflmcNdciBe2UMDIq
PzoDdm4SbgVSQyMw8Im7VGEMyOJ07fCo+0IzPDPjH6nvr0k9dr+yuH8wIaP6Mk/8YEyjKh9aLykP
/WCTI9Qy/c6IK3UTahzYw9n9TU6a3GMJC9FPxxqyVajm9ae8R2i9dvx+VQcogHM+2MMoym+umcz6
0CZ290ROQmiNgW2X3roIAw55zB/S6RSB98gHI12yQe78Gf1u7ypHht24a8MdQJyJpaEu/uda0lkp
s/vnWhGCJ6aheVdTTJZrxfpTkGbmRqbdeqtLUTeK2td83btxPyruOutgHGrEs3Wrw/0xwwdzgCvC
ekq12NlVfZ5sW/Gs3cc11LcKV+BeDNXRmO/IWnPuy0jRSv1xTD7IiXIxxyqPKHgM3PPwIxBUUa2V
eWe5lmqM/36l4FMZRNx6jMC/NYHeWkBHwyTadX3TraTH66tXtxzeYtSs0Y7gPI7L5LhkZxHAH7TS
JoPLaA3G7azbaJsBY+UsMOX6Kky+oD1XQ22KkGWie4vOIsC1ihafZijyVFf7YqkhMOO283dDUExf
jRnuqd/mroJpV5pV55/mP6LlIrnI6f0RLc1hHP/HK+A2HlW3P7BzsvYJbPRP5hT86O16+gFJyEcF
AqJnU48tiqsslcrNmu1PN88rGQHN4m7oPao5/bAE0N69GLE2rg1O4K88TcK8qiptcZXjDtz4IHih
vOEHj9bIdhXmrzwo79CVcb8Meo3aUUVW2yGfuq/h2Tk5Tadc+t7Tt3MxNE8Qmw/wyjXjj6I2xIXH
/EViaA/r8KrLvfmpB9gCP4kKxkt8alYN3OMfdjTUrq1Zqk+BCxfsYFmv8RFCUUv8YhfxvYj3HeLl
+vID/TN+ed2Adf6Kl+/nz/h/rC/ffy3evzMV25EDlCfDs36GRjf86GCBnpMUfRh3RSVdBOG/lR9I
Geg/0E//zxibzgmS254HTss6wB4U73zXn77C1wYVW628ODqcx5WwI148fYWRZ22+2XMK7W52ET+7
Zn8ge9KuMgRXzo2Z1PUqzRT7XA2Gg4BHr2+kRzbSsQxlr24MpvzlLuLu1IXjeFjskzZYZMpC9RFZ
Z3iZskT/UvbNJ5dT1V/w7WaKA99YNw+HEY2a9QgNyy4tvRpqPxr0tOqLHMqebJSB4/LAbBuYULgl
KZRolXN7lU1Seu01Eo0c+tZoraF4aTeLrTY78thyHChzvDPMYF7JeXKKdEwlrLLUdNbQ+zvql342
kHqrg0+Fa0WXfnC0m32KoTgZUxs5TRVFEvYG5l0/QP+SpNmpcjpU1FPQXHsvR7gb7nblQqKXujmH
UuTZEPx3+fw4RmxvvILtljM9og4yP7poF1BS2iO+KGyU3UwIu/LAEdmU+dn6A8Vt02M7elDgAsuA
+dirq3UwulQUpPqd9NqRqLMCJbbVjHB+7CDiErthHibbtaEa3uc4nF40eAl/pcmDA5NhsLJt8BGz
qBOEVn/bpTy36AWwg17tvupUuA17lOfCOyigxBbTGJDyhYlrPKhOCDJAg9hNrcqTHI2kRu5lr7pv
+mq89RXusRtLT/nMRoBA1PBTNZQFlJ5XVCZe67wci33dTzwyQ6i35nByvFqUbeVwQcH0Y/Tf/aZY
j+VkwndbKttAzaJTog3zx8aKoZyFWO4wqpa3dduw2bkjirGaEozPbSIIH9s8POpxNz5Pbqyt2ADm
6DDgnauEOwoCeGYWjaiUVNwx3hpEIF+H7I/ik+JV8NHDBXRHGVT/qXG6Nc8inJrEGpeNJEATRwyp
s4f0rs838WjwXzIcwa5ZgCUmBb+1y0b/XCpCQ7xJvHsO3OqzCboEbSilp14yDHcs3q6qluqI3HX1
D7Lh4f7eUDWoDAO4y252aAdMpXxoQG5/KFIKUyJ9hnb79xQzqgbyhuHnxTRD0nlQDRLayzKckyJs
w53xNrWBmHKdzl2+0XyEkGvAONdk1o0XqPirQG1fCksP7lzIPFfSrCY6Chqm/VmD1ZLzfneHBDu4
qYSE4kbRBVxZzY91UnvKpotr9khFbu7mXsvu3STIb02G1AnC0FBg20BR7gqQlXvVQIfNarrpPgt6
m+obzfkKRfOuNIPiZzG0n4taG59NRx22ih43FxTehkvRFtVm0Lv2qa8yf8MReXRotGh+Jr8AjCao
Kb4YtOk5dLuvCliT/yHsvJrjRrI2/Ve+mOtFLFzCbOzsRXnHqqIVyRuE1GLDe49fvw+yekRJM9Fz
AyFPZqLEMkDmOa+BJkhL9QXrm7R/NLPGfFLBTvHxTi8ZzjzXYHIf5KBy/srAedAWdojSsp61W0Ud
4k1pot8H92V4Njr3pPDc/Wo56GAaA+CcMMR1EkomunRD33wtRyh0uZ049wPKYsdeAwcwgtT+WpJ8
M1y7+ILyfrLzbT/c1o1o3uaSkRyASy8auGPWHapO1x/1sHxpybtufXIBu2oWfm1cTXuaEUebuLLD
A6a/kCARs1pi9qV/G5Q/S10ZvwMo5e4HX/whcO1wZxShsXNqT71vfLS9ER6bvoMfQkBL+aPynQTc
Ta1ffRvb6rqzsZwF6pDldXR0ZwVpefDGST2B/Uk34wyt+IzdzhxEpp2GL9StR8wDA4232DZMgvaP
6/DeWBihYq9WFtlw8Ceb1OLvp7ItD7ppDgcVGsm/D1IbRaXs7PfDQUQlVwHAGIARQipBBWRmhFp3
9qtQ3BfV0F0j92tkGtiqJ2mQnfzRe5B9ttuI+6Do1F2VgUntoRREy1gE5rrLLY0a1tz2UZldcmvO
kX1juGui8Vg427RE5W8sdG03VZSkIbPbrIM1Kj71BP4bA8uuvdZ1COxf7c+yheBtey0shwxzFutr
GZOHWU8BrwLtjJEJl5KxxtNfU01pDrcR4lVP/QMZigkt0Q7uVg7WAu+YGf9Y6vY91fvokqguJjOB
c58apX2fpaI54KkdLmTTtwf9gpsiKbzOmb7WWn8YdJAuihtPu0YxzQ2LDvUNACLyp8q+HpR7Mk/d
/WCX8cERurvwPf9Ps4jnJd/sYS0erZK1SUPdbDGgoPysx1Gyqr2y5vUTjABACd7ZNQsW24ayrqaV
c2wDtaZim3cXb7YrQCJ2fGxbUIKjqaSvvo9ts20jVGdZqAvA874vvDr+houfv+hSE2OPHkm12Kl1
zCAioBl2lz4hF4sXVhvZ9y2Jv/U4AD+ENq5tmrKGjQHwYGdlunHsWPTu/Y630VHne4RqNTtz6uM7
6N/ciqwhvmC1yGORXcD9OJuZlH4xPWJvppIewZBtsB2B9sqgveKfEMM45EdtI2TbBHb53VTHfZHN
IvyegDHcTlgcpMG4sDrNfp4s7HHDtmJT7VcwpPV45dZ+9QoCCWcII0d82LCr1yJZsBfyX0fVyk9I
iSRLOSqx4XwbiYPtyDwJyZeVk2TIoup1dxa1V/GbtiqsUEvlxQlcSJEu2Ylc7x6FryzV8RSIc5cU
IZ41Q3bQsVD6wyiy70IV0ZuqAV8MIwdfWc2i7pokE0BZC6mL1K/O0q5HR7TftpyyMBZqX3cXZ6aR
SSatZNyCxeyQw+8enJmOK0N97KPOknT6wXWS4nGCu3jAZLpblFXc7QYwcRvskdRL3IQh+hXaWbZA
ygJMmQ8oFzbbGH1inpC+Ga1Lo9cXSpFaD8ix6ItxsLz3ri0vuEA4/oJHrTUL2vKqd2EWwxwps3CT
GTlPyt6IFcBRCZ6uemRDzGjsO9JUxrTyIVyxTmxPt2bZefqmEQgyOZSl+RiiaOPEmqoe1LjGZwuZ
0UWie+WdPKRz8abinR9uwTjboV5jnmSnmpqoj5AjW5cCM4/EARXSmH50Tox0YylI34/gwPgZ5+Y1
6lzjGuRdeYZgiKrrv0L1fNagMOkNo338jA+xYi6tuis2Whj76ERj2Lm7XY47ItidUdwuJS+M5Wh7
qqv+T62e0NYfgvwjPde903wosWgXplOOj041ufylZn9gZ+uu+ib/xgrAwkWDEnKnZgGVMCh2svnZ
cWtSvIrdOrv7LT6YrbqK0NVeyWGfhzwnhWFmVxkxnbRwVsOotUvddLP14B1U3e8e5CFweGs9vVP3
solSuYbiL0o8Q909KHwLH5C5zLa+4+AuP8+SMdQ0Ya9rkXuQ4/oG4ks8eZvbhHlYrgfZpp68cSVn
9ZXZPVSV+oIlaX6SocHBa7aro7OcBHYvx20k2BVUKM5aTyJu1HCuNKqeZCyy/Nw99TfFT/2NaRn+
gbSy9qBNyLvKEYNdfyO7pT7WqlPtK1H3G6/BK1jNo32dF8LA5EX3zmUD3791xQlVEiRc8RJYCXMW
qcKacIUMbLUnb+m8WjxcwsI2X4JQi049GLRl4VnOqxHU3ArVKmKXnYsX4WF/kjrBsslBzGuaE+/r
1NBO4NPCbRRF/SVvmmKN2qj6QLbeWpp1Hb2UZaihL5OiS2+N7wqGEH/UXbQvYsPg2eaM29CbPHgl
HNqAm7ObjTq7G7LxloewfjK+eSJxls3kTscy7uznMLHWQTERR39lq03oporMGN4ynax0h6yrRyYC
F3KDEsg8fcyBhQXFUFzaYqruvaD/KqcXjm6tUoEsu071Og7TO5LNxt51gZq3xdCdDdvO1gFuu0+i
1AQU1iz8Wlu4R8stT9Xvw663/kTk4FlYcf4W5nm5VGtNf8iG0d/IK/ZsPW5XtNFtPStpj/nUYOVP
5TAIoP1a+FUE3Z0e62yiuGIGquK7RsVr/GP2njH0wHmzQoPPo7eMk5EG5mPQA8PoE/utN4CyKKgP
7E1UpB9VP2EXiUDBVKgZhl7ZDUXnZ2Z75M7RLiWKDlRruxyzb55ThhhQec6y0ip957s0+y5BLKnv
cU0mXwOGujG3oYJFuOwdYnZoAZDspew1SkjtNtRCvP3EUXF1Z4Vmsf8tCdY8/LVvZas1mHal6kmE
dXIZFTObqWrD04wwK3J9X9XW+Mxevzj4ehSsJbDs13g4xyUQ7dd4wXrhP8XleGUoKiqSqdipSeRv
UlcLsKA3ouegM5RtG6N/YHtR/NzrSnGwdMwvZW+uJQr7jpEn0tzrujpu6kNyN2lzEaepv0m4h6l0
yaHvkSn4RH/IGPVOyvE/0B/KYCYHGZMAEdlRC+oCNeBQ20Do2MWh7c6ZDMrISqS/lQ539lq3sDwp
3hocr1+qWUCfJCAKZ/PQ5EPEmzYH1SgzBebYmmd5ps9nCPpfBmVKDjL0Gc8zq9n2P2bJDgrif031
GvHTLD2YvldTbe50TYsubRrbqxy6z0oUqKzLmDz4UBt2euHiagWJ51JXXcsCF+4fPC9z2U1xx1/4
YwruYFu3bJ3jbZy8ludBmmxm4spPQUX1rJU9gXdoRR0qq87Mq12F0O0icesAw835FWJeQV5bXuc2
e34Fs+jsVepp5J2M1r23Jg2mnTZU313jo8ij4ZsoMmPJ25BeKC2LQ4BB2EbHbvcSaLHAI62210rq
srPUuuzFUjvYOaXe7oa5mYkK6eXYqQ6yFzGHDihT0J9GNcxeRJu+u1FvneF0Zy9mxFaeX9WhCfja
qAmvWk9q8QaGD3mjwIzOkeKmjzCHLjIunDwHoQFpeMJR6c3ui9XoWtkLtu/msejDv6Z7KRJjISrq
Z8NK/uN0H1DLmzXlt+mIsJtH33b1pZ0aoDGM0FvGLtme2BjZCzht9KVuX11EjZ6bqlaufkIhPXWi
L60ROAdSPA2eNkX8ZWDXulHtGrQUn8nCVax6q48eDnNGFZyHBnf2AX3oXT1ikaT4Y7dqgkK8TKH1
Z5HgTlEm91CTWWLPJAz4GovIys+OYQ4n6bQr/XjnEN937DjEvyx6f4SqEs/CPo08IKxVu6+S8iFC
nVrdwglofmriHdPusYp6KFs1PwdxBcPQc9OVYZooIM6HNG3fE+RS9mNXYhw4NlF60VAcX0a23W5k
U45T54501CkiVkZ2u0A1VCvXSEDhdcb4NHhkESKjfsWBsKRCPooVaKQ5oYDgNprcyd3AQ+1FNMki
FnHzahqWevAGR1nKWb6vt8tUYBMte9XXEXm/VxIt4SlNcFKD492weo/S1Vh7xaEOVWtFWjPYdAlP
cDQGOgseIzsw27yd5gh11wByT+CHyJJ0VP/joE73xiyTs2Lt7SyavuL5jkbZkuxj9Ow0McgsvFI/
0hqknmd9j4AhkDa2p0cjw4Z2GEz/aAr4bEhFhGvFhnMvqhy/ool0M9V09BHFt567MKVBH2lLbBO2
g1fYe7jb1rkO3XLljon+WuniIl/IDINdDBcSazgepIU6ATXIvegiz6y6/K4ogU0h8Jd4WTUuBva4
i6ekPneDwoazU0V36qy6P8mzNov+OrN7oRzVEKg4Az7Dvw3FHb2/9bbdrKtiFSQmY8pmcRukOxcr
q1vZrOcDuiv16FV2FjNcJA8XY+IkT7L4ZSvmV5ZK2Z3swj8gW+n4W2xlJ0uQ5HatMnSVQzpQTg5i
3b9iYidWGDUBbQphs8uYN5+Rd18rqk65GJfCW7z09HrXUb1dyBGfE5IQaSnXHkpQmv+6SJjyX3FC
RH7ml5FxOSvuHHPlxtiRy46frs4LmpcwUot7thLtc505d+HYgQSZW46WPitq6J5ly67z7146a3KM
afds4+iO12QxncTcLMAzL0rT6YFOMFNFtGap+253aOupe467YFym+OTt5Vwy3lhLRua0k3MHlRv2
2Afm9vZ/0FAY8TpcE+RchyLXpjXUZCN7+9gTQB9nf70SC84qtbBQ7PrixbOi3aTq9rtlKtYqAfwA
eSgonuAPXm9xVDlWMfv5kzpkzYNj6l9lXF4nHGvUOd1muloZ3OuumZz3oTU17rZNdQnC2D1burBI
Q2hoCDbpsKoHbCVLJ+ivsDD7qzLT8ysek5PqAjn7ERe6CFYULgUrNEbIDl9omFVkKLDMIb9QFRdh
1/GSYVZylLHUjKMFd0yxKvdNBPhbYxW/Ll193McUNp/6fLpvqh6foIZc4GjX3ZNlQ0bEIeDUz61b
KEDNpEJzVrYi+Gp4mSf9UTZHL8rWfhKMGy8Gg+i0rbXJJHNHDbx2UcynmMdvzKoL5iUMsXZm92jg
eotVEwWAcGYcrjbF29SdDllhK28Nt1SRsiJna71DZJRvF4jItyZ1d5io5c88JOojCrGzwy5xNIL+
GHG9UbVH0Wd5sBqvQVlqx5Bl9tGAJ+O0ZMh1btoL0Q/VQ6Zk7i4Yo2E7RMn4lOrDH6T+rT8ii/sI
eglf8sJMNg7IiwPJ9PCKBC5yMlZs/eFkD5Y6tN8aHYtf27OSs6sBCqhrUK+KnZpHtBHqhce6h9sc
TXnw4t48zokZ4P5z8KdTV0aNtkw31IfRfJz7G6HFS3fearK8X2JI4J3IX5vOqrfVcBUqir1q08Y+
4+DdsueJ+LUERbnrDMMGX0OHL2oAo50YIClys97JIBUt59YtggCyiWt1iwGlrlWroXeiGtb0gHeu
2M7GUlh4jU3K3Xj4wNylwqYhmh58lw0nIitn2ZITqB6qq2HeqqpK0aYsbNtlmdTVVQ7xeIbtp1yz
FgZqwA9iPvg64ht+Frt72TQ6PzkH6g7G8xXKPWn96kWgvuAvIM4/qPyX3wI/jrFLCvNHFe7KWk2x
GChQZdnb3hTs2S3558QN8UMi9/IY+KWy4IffvHdl8tcVdWog/7pijW7W1p0ydY1VqL4ztRhNi6ry
XhFi/qgso7oGMAmwe3RfZHg0VNIr6eRunXlUYRtboYfaE7vtCdN3XfBZE+/Qx10NYLkPOFPVr1m6
kv+GyakfLIMtL3Q6Oy/gYifDz03cLZUFRShrmY4TRku9WZ0iBcLpZpxPu9kKSB5qrbTxDmFMgQBK
s5DBzzEGyr1bUaTqMsxIO0pnYE0fd1lDoSriN7kQYDSfRzvRqQNN8ID93F/3VeO8NNb8Dcq/YCzm
nv0+/PPWArS5q1ntrQKzzb+MZdpwa/Wyve8p4crxvG6jlOCudRenrrTjSeX13ZavbP6aIXrSzolb
EwrMKi5i7D8Ror0Xvh0vsDabvrYgSXmCpcm9HscJ5VMftuIPqUZ5JgUXb6qMtx422qxyvc3nuC7q
02VopcYyw5uvb7P+Os6HpHTIo/vFR5uiASJbMm74ISzScmQtiv7ybZibVOWlEK9y1Ge4GVngCD1P
d58dZUECK7IBMMqryder1U4D72pk8dei99cmt4ZzUg/4XLVj+JCB5VnqFijUsQLA0Ad5+a5pzQum
l+FHZlAN1Vvuuq62zVqtYAto+gfdqTGVUsSHMQbGq1uOARmcdHjS+3hYZUVpXjskYDZ6HdV3rQ6j
RO/NmdDZd6tPvHwXDO3SKVwoehTMqLD0QX0nu2v4oDjD9B81G8RtSToYKZ48xiYuv59aCx8dDRhX
phTk3mMd8zeMJvm0w+bQgsd7hZknh0fkWfZxVwfLqu7zHXcpZBfryFwF8w1XHpomKoJbOxZVVi2M
Gib5P/7nf/+///vH8H/8j/xKKsXPs//J2vSah1lT//MflvOP/ylu4f33f/7DtDVWm9SHXUN1dVto
pkr/H18fQkCH//yH9r8cVsa9h6Ptt0RjdTNk3J/kQThIK+pKvffzarhThGH2Ky3Xhjstj861mzX7
z7Eyrhb6M19UcveOx+ciShXi2WA/4YmS7CggJyvZbDWhHyvMd3jL6QWZ4F0MLzrJVl979hO0d/BG
t16DlSWSlxfZkesD1KoyR9fMQajL7JJ12xjFq++Ezt6ZkmYlm2gNZsvKSaPTYBbFa7sCUZ2+xgbF
oGTSkqUcpMZdt3JJhe7NLHzOnOw8NUN11Uyv2Ll+3i00I4c+LoNZ6UBXC7yTbJFSra6VpozrrHbj
lVOm1TW3u69//7nI9/33z8VB5tNxTE13bFv/9XMZC9RQSM023xqUc8DU5ffFWHX3vZI/S1N4IwNT
lE3C2kiL+ahTX+QodhMJm2l2BL6WfRQzZ0YeRKe1ePrEH0Dzqns+cuJR3B5+jBJzpuRHSPUtE1Ve
tV0WfjS8JOhWTB7lAtkCGwwZJXwJmqR9yCYHMi9jfMWrz5EwyYpc/8ubYfz+JTUMXdVMV1MNU4OH
Z/76ZgyVlzZ+b4uvg+etjVkNW5sP7J9aFm+cCSSKPBAG/wqWzhCsKoocP8Xk6JYa/zHOFRPO+Dxb
tuVZMCAOrE4pKcTJQCCqaTfkMBIWAlZ8roIkuR26IYtQPZcByLGqipwCo2Tbr1yw4X53lHNk/DaE
QvAzqiQ+ugi1pi5ykcFKMLAr/fv3ybJ/f5/Yqzm67hqOpmuOoc4/9p9+zDrg0KljS/1tqupmo5lt
ujFZQ+9J9ybPUZ9fHDNSv2ZOSiGqFSF5/yC6BG6iLGRH4ZjPaBB7j9Cyo0OXuuM6HkrsCKvmEZNW
rD2nJHjomijZ35rBXGKRdRaVxPW2VSIMeoKkhav6o0fWYkZ07+MeS7fPyow80xXDvvucK2d9XvSn
wcyXrytHfMa9AdgvEovcF4C8HIts9I82jPz81g4M7D55t7ay15qHfI5DSDC4zXDljM/uJEoza9kb
uv9f7ra6Pt9Of/1Zu4atGUK35ySDY1i/fkK1qtXovkOC75Sw3PSp6uKyhE6S40I8JR3D/h0LuXPk
Vd2paFzEDLq8ebVrPTwaSZfdhyLK7rUEl9Skd829jN0OHQwZPygwbp3HyRgiwCk5nq7dymY7Wtl9
X+gOyeak2YzyxT2voPidl90a6oyHXAh07tg0smYxVAr61UbMaQnzgFSyUy9jWytOblLAF/rptEGY
eRdN3tVTa1gBUcY73idixz3MOk1DGW+H3ggveZToa+C1/X3EnWOFYWX85Hek8shmeC9K0UPFGybl
LQmCb4oKSF/RnRO63NMTnLWHytSa3QSAjHRwG191csJXeQan6DsXQMHyRyhvEIOMmvTFdKfBuU0o
Sh8Gawp+9nN+00G/9EhXhgp3rXwWxpusvIy/kn6CwG0jRuWrpb00RY8fsi6gR89nsT0haS9P6yl0
b0HZBJBvHpo/RUyN3F+CaY/ntGmydpsAqLc8+PHOdEZlTxE4RulbqY2l5gRYJSA2cMIqwDslStMd
ycsjFEBLxi2/Yq/x0yng7zWq9dPhc0zusrhdybalW98i06+3Xt7sQ7UIngO1LVaCGsUpn0zn7FJH
XxpzUaBNZ+PNRLzyKM43VFnNPcbl1JG9lrpuZY03OoNkMAyej5WhA+V1JjyMnUs+ugaWJTsBKUeX
vkIXQXhTsTSrdFyMaoRN2DzYaFzK0Vn4bht2c5rcXj2DKv3rkGUY9ZATsLfs5yd9UXepeo404IvI
22/kOEv7UMcmuNhN7NyNGRb2g2cF724POyYeBduyrhZXe0Dvzs2N8L3qcghanpOAIzKVR8pxZ7Pz
vGdyV93CjQ7U0saz4lWqv+7w2KT8C9zOLYuLocCvQLoXi/F0Ko8yloF5RRNUKy5kdJ77Ao2Nip26
v2YrTAIMDOxuRMzZXxeCxa2SgR+R8+QUeeYGEYSjhL/m81qTg3B+wo9lnQQJb2wEBm9tTl6wstlW
rLVGZ4WDuv4ZNkh+FF5lXWpbty5jBOrw758ccjnxy33JsGzDdYTluJpuOnKZ+NOTQ5QR7saKVXxV
zChb2mSFtnlZ4C0KkOmtEyjYoWv3kjtOeySfjH7BHHcilBLVQkyXZFK8qy/M731hjfjUsn9hOVEf
hD6oX6KyWMh44BnhjmxosZFNLcMiFATHE1k742QGQ3W7bKkVLMgbNT1PIkg3ia71GC8k4UZ3fId7
Smx/6ZE3imdQ7G/x1F+aRZu/+2PsrHuMgfYJuotfQjW/AYwjtEpvcdzM2y8J+WQJ9P1tfEZcAobd
UInQcTiGlZM/znXJVZGF5kY2lbHJL7BSdzH5rgLhZR2Gd9Dl+6jNi0cMsqmwNPXHOCra+u8/Leff
nvM8Q2wKYYLPS+iUMX59ilRlbThUMYOvXdDiBK3lXyar9u6jtLTPfV71i0a0/dvQBuAHfNeCrexo
z2jkbLDE7t9ENyRbp9XDrTDTZl0HIF0M8CVHbT44VNaOsinPZCwQOrUa2z5EepxdeY4j6aKy4Crx
Qr4iFohd7MCPpi/V4uRpY38qMMt4bkZxCapouiBKlD+7uvig3tHcyVYwJymbIqiPspm2Yb+sXLvf
V/PM0mer5k+GvZW9IbjxtZFW9cZ39fQQzJAzMJDtqZv5RNasHd8um7qvT6D2gFrKiOz7HFX2OjLi
DruFrEZpqo3679zMrLm+l+oW9TFymw/cn4tdHNUkUxKVFEasMtSIu3lo3fg724OcWbujfWcj5TYt
hJnbd3llnqtcjPty7pC9Mq41lv1fPnj5wf78M9XJUQpNtQ3VZLOm/b7A65Gi7nrXN95H3a9WuVWA
qBVKfzvEfOFRI3Ff8iqyNmwpojurdKz7dEJ410ZgUbaogycX0ZnAQdkCz6ZS3Tr3zHCR1eBqxh4p
M3lAKyo7Ozb3NL8xFRZZeI47qE6RahnOHUu9/d9/qc3fF/m6MFS+zoYKE9YwDO23pVFsitIxtEh7
tzXvSw2p+a7hLvPTYehR54PvqLFAmexFirj0HaiRfmVmnnstUz3fxGzvMVJCg1RkuXcondA6qEBo
dl0yTXdeN1SbAmvmK/SzftEbY3MsQo1cvFnUO0DXoISSae14qbc3we8d5FmhRt3tLPtx9p96P2Of
4yisxf/lVv1vP35duJbuaKZjCHfevP+2GWJhMrFnH6v3KE0/suxCet67G6LIOoczlkfic4SexisU
j8TqMybP4tbRTxoGW7cJJRo1C3kaTTOI2CjHjbyAHCw7ULKZsx/ecaRoPf4F9e5QGCiDMUBrxenv
bvBveaoO9SzVNCbrnhwouAMIozqAHrhhen2xpY7JHLPDVru7DQH1dWsa8xAfzZUFWrMjMrB1dq3q
9El3hHmQZkM4EWdXXxXNTiCiCwGLpjzIsXka38am4P2dhSiDducrw6aP9Bq6r9Nqi3Yo70DKO++B
mmBP7wDGI0Nis4kVr2bju+9WbzdLmAuoi2i9c60SxFj1uQOxIdLBeZBdQNb4l2LyEN2cO7KRtUvj
jZiBiyC/awd1Tg/REU3FFxNA5N//TGz5O/jlHmCxG3YBttq2AwjR+D0zgGRloqFl+24NIMfLOiT5
hbvAOlJ6+6U0vX4l6traBXNT6cFwq0aT3cleHt2495IVHgshnjKWTjI8WmCneLh9Qw3Ufmk18B9O
bqpL2enq2LB4/FQ4zL1Ofh/0/RPuROVZlMK+E36oL1uUlb8Bc4dRZYyvU12A+sM1ZZ+FfvFUKdUX
OaBTsnphtWNzj9xjfAz8KVkn3qB8bcKFHJDrmbsq3GA8ekXm4hPv8eifL42f3hPrW+uJVYyxGwwF
NzJJvHRSi7Sf3/P5InO0VbWovh/nA/Sfv2JVZlb38oBUys8xOfhzrhJ19W3cZ0yPUEpiTfHLtX6/
fmmDCmKbpFM9f7Rt9RzACXlLDOyF4nLI9nmt2K99hG58bb91DRy6pFMr1Jo8680usQOHssjCtANX
gsEIImfEoVdCTagz69plA5rXCdRQ1y33XUHhD6GQhJ+J4WMXDd0/gj5Xjf2RhUcfvLh58+joYF/0
vH5xIQjcTWbjPAJnM9a9i7hbiBvx4+hXHTZ3+B5FSFcsWbiAMB/aixw7TDh4JZXiwVplrK9RDKvy
KVnI3tshb5amG033CRuikxg0Y6v/EEqReie/yZ98iqxgpD1tsWK+fobkhN/m/9b87XItjL5VKXRr
IedKmZXP66VYjh3UAkuj3G7WXZ8bV1FoDQUOXtaYz4Y5JnvVwtVvZ38/LkczfOOq1Ni8GeNuSbi7
PPVz79loLfPWQW5aO7kSIS97nXm0PCsGH3AK42JqRJMBCWJiLQaKWo3u5SH3GsQMvDBdzmiaW6wR
5rS3sxkuPI9r54PatPBbYv3yOTWyW+WsT+2yj0Z9jbrRs+m4472tTvVS67t6K5vyMGRau+g7J913
TTHdy5iWAg9WID3JlowXo7vPnWK8+wy1IkI/v42umSGaq8g+PI1ScZ3gaESqdXzF1uuDeqN/dRXN
fBi04NyM9vAqSssATYN6Ew4pP4/qY+40UCvPY1qAy4cxuIxGIy2XiX/2kDZ7cFVleKz9iF00JcOt
303Do16OxmnmHzpul5XkJ/GAAucCUpCxXa44kFF4OGnxo84zAl3+8Z5tYPGoDmm7trReX8vm6Mbh
fTaWS9m6jRhLbWn6urKFsUzqzGePjLCXXW0MzzSOod6x+uuzHTaR9k6YVl/vZYc8JD2wz40rjFnL
qq8WcrTsaWz1LkiK8kFzEc8uG9Hfxbajnb0WQBIg0vJbggBZiqzjlzxNs22GnuJOqHnxjPXXvRzw
Huq+fQjsWglRo4PX4Tbm3eA4AzmVcbhAgU3PkAEWtxEaK5mjEpunzxFymF9kuKhZDchkU3VYLFcO
u+MAa/JBDPN7llRHzUdEPkhpJlbj7bOsN9aoNZQoa5KosAcv/WYgoFPG1vAdoyKAxVhqPnSTjzxO
2lg7L1JH7r2OfRuS8JtzLfsPi6KyZFdcsywd9zyPUxQrvrQwvTDpGxAArPO/Du7c/IwVqcnHOBMt
NyDc3EVALfcVq76lVA5IKxvdPRUgZlTm9iVQeSxLxYBpTB7stNRPRc+7PBU9is+oNr5PzkxZ0pTh
nKqkqkzMRHSTTSrI72XRaOU7vCHQR4Gbw6Vp2zeouVaSle8TIP+tV0/FVjYT/VAMHvCwYSx302jW
GzkZSchlDs/tS68oyDt58biW8aAOd02kiediUrtD0ptiJS+jVfZZTUiDeVmPdECL7mQiLBO2oDe8
mdgYL0pbGhRN4z1G7u8yrvlgt8F3S2OD4TUejsE8XG8Udedi2LeWowpVXMzaouQLAvrOsAoFxc5+
eBtFgwRAuYjxW1v2sSOeLbW1F0NTT6+NX8e4PYXjVxH58NYr/bsRZTvKJD4gTOXPHG5kRKLiUrJj
DxaUuTd9nlYfsZ/eK0Nn3E9+mMGYFsM1Aza/hDDhbeJYn7V9ldbbjXqTs9YbgnrtRcmiQj/x4gol
8xaGBkOw4i3dxJmPSn70pgeqyw6rrJQ7r9eUu8FGByzWy6MMfcblmdp7PX8UC87fOszAUNYTL7at
BguHrim+OEmIbI+peM9jZiQgml3l6uaFf88Ox1kYUDioxBKz/D47Cz24p0R5ilSjPxqDZl7UxhcX
/ELiWZZtLUPykAK0waZlaA+UIsnMtiwZXFULnvsYwC3QlxgUSRs+o9RhX+Ku5H5Fp+XFw6NvfORl
GD4Xql6tnDHF88gdmrthPhR6hLxDVu1UL2vuVMfmMJ/JTjmsNI1iKSDxrWXst3FlMmB7aT1B2tFO
la5Ox95NSwx06uhpGiiD+4AvPkJ8MxrT++hEEC48pKeot/rT2gcxdpsEga/cRIm2EP+fu/NashNZ
2/St7Ohz9mASFzH7P4DlbTlVqXRCyFThvefq54FSt1qlHeqJOZyODkSSCaxaC9J832uASh9NFeFY
BUZah2Cl1u0k0dy8FVGVF6exRh3GMdcCvt2HJsPAoCp4TSI9rT6UEAXXGIMFW8s3yg+ZhpwlvbqJ
WwxFtRQYiVo5opdzMTRNcxegJe0uRavtygMTzOitiKKifYSXCP5obpxOhnxWC/9boj548SR/Bgr+
NQKi+TzUpef4lW4+JJVar3LLCG5h/+WbqB/k8yCVA8HrUT4kIz9SYhRIrODn4xqy2t7AsI13Mv/t
DWVsLpDy9JVfjQqL7O6bogT9K6+GVCXJa8TMzomxRngswzFYVwUQ4VcrU9NVbCS8AXJk2Ke+VHfY
LPICFMJ4zMpMOxTeON7MpbIp+Kb8IPsACjhxJEWbEDGV0w+mL4BE+1J1WGptJUNzEV17IPHUqt3Q
o3JnT5ulSNY42vYE9NbTmKUf0KMSTtpK8cnO6+CqqsornWH3FAZpvivg2awNhCmf/NxWCPsVMqos
1NpdcFKDJr9rMnoQ3UfYZj5slqI6wmZeOtTuqUHvdl0MtbxdanlYULlPqgR8Fpfs+1UFTOlRIKN3
NXvxt/tCCkzXyzlaO2xU7BkNuavvcBzLgSaXWHbFRnjxkVpcWVVaPyGX/gQziecz6l0y3vYXa/IA
as0n6XBPtkOgYxU+nxRYILU0bI2fpiB5O8mweteqCuuL36cIVJhRfefPd0rV4O93AgRXP2WV/2RI
vvSSlt3f7gSrdzdJhkNfqoMSnZPxS4p+2VRps/mHRd4c68iXZP1bVp70kCpkg8AZAKRf4zxt5hWB
JMOnMKNAQ/izjY9qlamPqRo9T35UXxH+Ux8DLQbBWlcPQ8nUpx+91dIILja2xkCt304JmvEQCVBF
S3EGTG5RodP44biENUj9Cm0SbbdcEYlIUBZFTPJprh3D6BpjQXOjsCo/EP0JL3nuZbsgwWeB2RrC
H/oUnnw7yZ0gYkmZhwPs0nTAGSsxHpYW/vCE5lt3v9QH2I5w7+aylEKFoSgd5eQw2sGjVdsGgika
q3HZ2HqVJs1AQusEtxR60FyspSzaxXEUgTeiaCflgLymbe6WomgMmKFFox4Da7ynI35ULSO7M+Mu
u4tZcoDEJELfFbwLrh/x8oZZelxqQYy059//gor2SziLDJ9tyzqxGgOWkP4unBWZ9CZlbfWs8IZx
S4Bw0shKTnSMXoo4VoOZdnRudVkcjSrjoeJvhWjnkUA1Rv3Gy76oshXdFVUe35WYWO+tWG9Ij0UQ
y220RGWEibe1HErrMS+6j3LHwNymWnP1awu1lWLaJ5LafZy6ftpNOjDOAHG4j6WG8sZECOxiCBxy
wIe/nQ49pNlbNa9OP1+taGHI2pZRnnvsSR5H4NnL6XUx5YeC7DAGXDQrZzhFJtLqlII+fbK+39O2
6/ho2Zlwl1a+jqCfQu94XK6BJhLJunElWdHgDkQCb1QU5m4KzBd8urfLj0O2DiZGGxBtW44tGw8r
no1AXfftVOSclZMojScZE92Tj7/iLtdS9N7mvR/H/tve79uZkf39evZfe++uEoe2vgU6TQ5Rvq07
ydtGQRi6LNCmeZU23SppkGz0tstXP475SjutulbR1stpS0Un1NIVqdltfxwzdQvBtFEtN3o/fQMH
jjxmrei8eb681zXCWJPeo1Rdh9Yd+u+5a2RB+6x2+gP4sQAQjrTmAAQm2SovWtnVn37/fP+SyNY0
1ggAMgxY6IRtl/q/JYwyg0VOqDbBM0I1YXwwzF2tZQ8QvJoXw2q3+lgrn2Tf0t1ANbVriab+vgom
YwvZPz/lqN87OcBBB4QVD/m8kZD1XxkxSNClqNbN5fcfWXufNdFMWzc1gpuGZglL6O8CZ4Yi+2FA
VurTNA6ryJ5qoA9sRFLg+WyazY5lcuz0svf9mDyYWHzjZ+eoqeiezaw+Qu0Dbq5AsSKNAHkqTftn
H7y+k+qpfO7RDLuXxvRqpHL/XFT8QCqWMrs0WEGbLvxMPY9NRWhzEPhr5wmDvGFbCraJ1Cx7y2Zp
SAa+x7cqzP8BgqBZ7zom/nDLNBBRNkwBngaEys/JI1j0IAyy2X7AoMPUkzI/kZ/xZyNvds15k6p+
fvIKOOcEsPfvji/FpcWPtsuxRM/Rak0EXn/zRd61+1H8cW5uQ9yB1RShCSv6Ow1x82Og288QB4iB
1GLEoMH09Y0lamrnJjBB3QHm/M1yCLTWsKcnndCmpXK5SC9j41RbodghRzfcyUXZI6Zxo0c5l5Q6
nk2/alFtmU9YLiJ5ZeAAC/CPy0VgmI2XGOu4pVKv23jtFb1YEiXHhBghU07S8/G8WfaaWuQOMsvt
+l1FlqLV7iwNDV4VV1UQkq3awkROL57cQAu7BzMxxgtfyF2bdqh7zZtyeIYxFd+/1RuERpkk16el
DnCGmmXNKU/wvDHKBi1XP1DwbNDkU6KU3/eWY8smnmvfNV6OLbV1I8y97qNO009+cZTtluDDmNzq
SlEQF/9zs1ROFoL3m1yMxXEp/6iWIySNSRoMJGlt/HalSdpo88irzBsZXEaktOnFmsdh4CHxeWqy
a/82DAOS32DW2pJ/n2tnNx8kODMyiaAFlot0ZSrf6u1mqVtahelU7VFdHZmozGP5f7ur0o370BPf
7xqlg+xagw4UIZ0mFHQxaEyQ3HuuQbLASivsK8RN67oUe3WUntWeKL6GAMOpG9TsmmbNZ/yFtQuq
8uKy7BmeYAWIS4ZRFoJl4gS4ZKmIWOdjI1GX66X4Y7OcUaHr+uOQTPLBaZUYmZSml84AXBBjUzNr
E8iGdF6O/dgEhh+4fhEmB6LH8RENLxwA571lU0vemDvLLlmrZIM26jVqg+QU+RkKWFaRrS1+hlUV
FdU6RWYDVQn0oAlyDRDf2le/zNHP6Lvsvm6IW/ejKq/finXb3trYBqma8HJXzypCL2XR4UdH48Du
20sWTSeCP8nZJ4eH7KluOV4jtKdhUI11q9fTdinmmAM6YhrjaxnU/mPFjEWxE/GUTGMHYfmns4zu
JoUkw3SziYgLqPUX3ubDCGjtyTPyapv3LH/yPChQtAzvlgYovY2OGXjGzRDa3VEvciSEB7v4Ahp0
voBVSNYqAxB0RFhIvWlHMTlLBRCoWyIlzYfO8wvUZRCUjTPQ66GlHpYGeokmtUTQpbPwUy3cOPVE
99DbLFo9NNpYOVebmYTzeVghnAh4KIbAxpRZ23mhKh5FDeRoro6sGDS3wXol7StjbQX6cJjBxfC+
kJ6TAulYLopzg7zKTMSzFmKGX8T7oC5SeLl2cxxy/zthQx26b+QTils80MZLVZakp4BgPtdiWith
I13RWxjvRpu4UgGGdBdn6nCnorJ424rTUrccqRSzAHUTGO5SJHZxK4QwDngqBvs61LRNLCv5xzGr
N8t3YQxt5wbNVF/SpCSFN+r629eLEPMqy/LsWdF4qXHlkfdDMJT3OoZPy5mZEiOBVuhwEmoAOJLw
7bU9jMEnuBpvP4TqIbLXW2h0anh1XOWkzFyjQhhB6pC8zATapnUJTw5ya2m/7YzLDk5Cbzt/VY3y
/0ubX2/BdbK6reZpwY9bSL6q/8OwrP46KuNMpcmAN4WpGfb7UVnX/cZOjXb4IMRkXeOkvWLfUT4r
Lf6YHRot26WYIdthVCoBs4rMoNu3hCDHfuXlvtTFfD1m4WYI4kESlCIg8X/uScK0mWWM0XbZe6st
jX9ITSJT8vOydZ5ZkZY0TAxygRBp79c8rB3qsgBD/SCqHuFNVHflSlN2pkCMc9n7ccz+L8eWdnZ+
xTXUGaWUrBSaMck+JDh96KaSyGNie4dOLfZjNkXaVhk8czO2jDxvZdxpNugZo4kyJM9d2yQrra7M
Q2kjKKrX95EpJczKjGwfBmFK90wxGrtvuC8qN1CZNEh/4belFRGAdK1ZOJktxcp7MIG0PBXABTdd
bVXGJRmyEq25sHhSW+YfddDg/zgXwyJf+ZpXPfjpJG55/5jzzQCd0cR5Kbdx3AxY6Vmxl2wDlJyu
PVnek+kNm6U0xq19Xfaq1pJRGcNPLzaRn3aWg5KRPqOg5e1/NF7OJ0q1kedT39ou5yYto/FysBtw
HQ99DZaspnhbP5RL5ip98UQI2AQJUCSH5S+JbPuOzKUgeBt2H7omI8LLX2TgV+DCKR9Q3MpM/blI
w89BNKVfwyl6FlUumPYPHg+oBbIRc8iHuUHIOPEh1Eu6ut4GbD1Pl952lzmUOsb8ssrY1q7Q+BA/
JlaV0hae+2MqhUIpnguw47ZTK9KNFU7lnvm49UCa+FbTQu1zoXsxiom+dtG0oLj4Zc0gNFe0wXQp
eLE+2HLm782w6jZlT4dTR1+XelLPwXpKsKQXjTx7M3j9WmP6f0kS5hW9YhefVTt6guXVIeun6gcS
udJqOc637kbYA3+ctVS3fWvWW7OwpY8B4jVLgwT/qLXaa9UBffXoIQsJ0MwXlH1RudY4WWfYw9q1
LjpSMnNF65HwRclKulW92jtOaVqujFS3b6Iehgu6pI91ldfIlxX+B521QeEr41NnmsVprAT6SWM2
PkHzCDdNqGUg8qkNC4RVJayfLkttBefJFNkTKkvDpcI2gSUJreJwmrajLyGG1IbTUxO1sStjf3Nc
TjJtf90i3fYg1b10Y2Y4yS43hveyN+2gWy0nYbqYrBrPMvZImtXnKkKbZRongB31vGoKI+3DjyI+
Ud+LZeFVR0JLfy8utWFFyGE5t5ndlcLSJ6Sbknu0BYl/PfAOod/p33cZ+rrZn7r0Dgo0bmn9S91y
huTpay02ZDAh+zjzPP1jOdQVkh0IzgHAJGQfk6DpVGOf5LM0nVfI+EqZ0bEYPf0+nqy7t+OJbRB1
AyFrNYN3y2z6ZTleMyVx0xpBAEhLyU3aFI0TzFATacSuJQ0scTWmsr+A/8QPIkJWt2sB1iDOuzaz
xjy87eJXYx6WskcyZovtJho5DLKI4YhzNiJjWZdY9bwdK0vjHMqTdPgbuGY+5iu3I1Btj86C6Sso
ty4Kv1S9f2dGXvjS9eUWp+I8cIr0S4pBeOQU7ZWVsR44eRyhaOFPL/XoXY3K6r/gvvNtqnLlWZ3E
gCoYAncDYW8HlXhkdj3TRFIwYQUBgc1mHJI99DQ7iyDXvLs0WvZqrcEryrJSdzkmVVBmHCngGuly
DTII4Rb9ztel+sd5Vo/1WBBM+brz0sGxkTmHaxr7a8koxYU1rgybVVH2mR21Z3BbyMTpQX0vBcyV
ranqPqEUd/V80IqOtPKzrntjN4UzqWlhNi0sJt9PlWMwgfyZ+U/NiDWFoaW501WDCQCNDcE+6A8F
nnW2HzERgcyqcvkbFNS6gx/UH5XZn23Z2DOTuPXTMwbx0nE5tDQ1AkQhPXROVz/amgHOg4oe7JKo
0leqOvpXNW0m3KuMEWe6RJybSO7Wqp1nD/hiqXBvNf+LNgCBqZlDO11crGJkfb7mQzwr8Cnigx0i
frhcqfKV71fKZ4NWzZDUrSFV+pnQVq6HwdmaCwnT0HPaTwnCbn0ZbmpTmn0RqDETEcFDxJ/TBQlJ
1CRqduykp2Hei5QyPflF1exyHAjf9oK/jr2rzf26X8tQ+UEHyAeb2Cisknk3MGT5IOlsluKy0TUr
M9ZvjVA21FWMNmhqxYbi5koR3nRIbyaWljwB+VEPlmjrlWpAdUYvA2WwgOgAdLX0xko0fFjnCvTQ
ilVvt9ah9AP7sUpaNzHEgEcK0P+s78bNUgT3tcdJTn/A2yciXQwBLEF9u8XPla+a2Xce1t4nTNtD
N81ngTJJqzZZEmYnZHnBMiO7uy0nv7tV7Gl0gwD2upyQfNDmCJM/x5qaPhR7K6uefhxa9qyyF6tw
djOUMfxR4tQ64UhuseiHN4fSnO6qc3E5tmymgpmLA+cQi0gLcT4Ug24rAmCuQj4MId0CKYWlPM3l
ofZBMS1lRvE/y35aPQk5Q/Mrkz/K4IfTSs5eWSAi2pnprJcAGgSxMO7AChubwCrCo2Gm/rm15oST
1FQf2jxD/QJl35f2S5LE+WumgiGtKtX6INHtARxImrPfV+ohN9N4m5RteceqE4mPtEy+dBhuLmcp
XXH1R3orgHueS9e6/X3kT9V/pt2QJRS2qcqEhW1d12Qep59jXsQog86SC++rns/yB5PmH1NifXA7
XtXar7+k8bT+qLfIXEcYrLtxeB5VrPGUGlqxpCvhtVWHPU5IWP6VnsaMLL+EUVXvW3ulmUW4TYs8
uAuyuyRurrnmi4Ms6dqBaAGGLnmRuGHXgoARkA1YNYlVLo+ofg2JTNfB5WDQovG5aZ8UIYlVM6Lf
Rtyu2UKrIJysVVBFmgBbC+VgzOAbU4YVhKD0R1VBXCvTPkYvIGe1myn/gBmdDdIHBWOV/CbOUVZ2
khVP2aZV+0GyJ4yKfBKYcO31HdnU1IVYKR3N6J6gB6real9f9REnLq+DZhOiIn2UZJOUOwqpToZP
6yYFmbrqPfyprCBxPV3JN1C45E3vJdpm0r+2Qs32HaGWtUl83NURMt0QAR9csyqYe+vt3pvCZAcX
F6zMBG4o1nMHiV4InXioSSEfuc7J8cQ6Gs5p6QxyON33iEZHEu6NY8CYD70XTRE1NtfgmKQ1wLti
M2qW6sRBT+o+bsqVjCAbzg9oyUi9+jnOkezrjKxcZ76XOZJUpqvUV4u7CDQgkAL1jIi1em7gOMVK
2OLIELgo3AwHAMf2EQdDhM9rCFLkDIP7GNKkmwwqIUd83QAhltUeHb4Vepgk86NmP6Fjj1hD4RgD
EYNoar+mcqmdgM988QNtawbMmYwyjzLH68byQDTcb/z0lGricYgM7eA3srmKdeR7mbX4bqTYDd6R
Rk2O5YFVXXqCzJ+eSjrpMUD0tYWRUUVecR+I4kHXm/Sgh6SqPXEkfH1FFsv4SN+7DyzM3fEdt4Ls
nGtG9FRJyVYx+x5Tq7B2c9KRtwIwXVcJJwlM0A9FgAEcDnowZSOn67rm3BqHCRjEelbz3GDqe24T
azoHOQAVySQrDjXrVHi4zMowsjbmIPRDUUaPeer1Z28kKBujmWEplbdrR/XWYj3q0CVbe2RLEYVW
h3slqtrLslFNlBOHMsOCL6gAXZWydtTGGqicZp4KsrHXHiTKajQC5PtNbGgB27q9NzmNfPZLS3+E
fuhYQXAsiWIfpFQa9qPdPafwx89CHcBGa/yMGgBXV9UwFmZFD7gR/OSqqxBI8CZL3Q7MZFeparqh
pH2V+3KthirDyzgMZzlLbxo4ebjTg6+FJI88xqg1qzhrMUJPgzUBC3ub+Ga+QkR5ZQz+Z0PVun/o
1pSfl9v0arqimzp0T6IGWMC8RwKjRJaZdmVn34AdqU/5CJ4K7xizkyDkNKbEogvSMhpS68KLoNZ3
evGKb4a5DRjR8EmJsU+P40NMlr0NuxHWMO/2P/S8Pyey+YimIBoAXFlRyUSY4h1TRZHVpErLInoZ
cIZC0hvPwV7Ob8tEyfGsHfudauKiUhAHcgvWjptEqR2tB2m1yAgXE6oc0YiouJZsNMWoNyRcWLaE
TXqby5m9lqdA3UxzX5vFfejaRqKtRarjAZQHT80o/9M3/nOUZvnGAV4rOvB7SCG/0DeJZdp5DLPt
W4qg2QHNReMIYmeFj3yEKVOCHhZmLZ6TwXd1CNd6OJ8nWJqrFsxD3XJ//+Xayk/hluXT4MuORK5t
KySb33P3B0D+akeH8s1mFYLuSVth4J2/dFYwk5bGZjUJO3aMCKUWa7BeNSn+2jbNcGp7e9rnwtqW
ssmahbDhjrnhcPCkAMBZE5obJSjRlZ9Qk2y74CMYMPlST8Elrk0FcEcXntNWTbYtThz6egl/YFX5
JOWh56hF9BC25T2jmL32iz7F0SzRt5WsPYUJRo+RQLVNGDGqcXOCIWrtlq8LEaK2NOS14nf7NK1V
N9Dlzh19pcKry4RGNBcrw0jWdW8efahf+D6kTjrgBolQ56vdhMFWD5tnNZuQVizyu9wS9kH1lUMf
Svdog0WPMW+to1j2lzRHLFAbW/kILkfsMp8BJJeSaKt7anXkTalmXHPbvuqjuNIfwIKrkvXYox9b
eXF7UuWmAVNrY9ogF8embJtzkmLHbPh566JXHDuxbIXEiZQbzBMk8jchTqX1OL3+/vdXfpnV8CSS
wtN584Vqmta7WU2OUqpZ6n72LTPl4aar7AJ7LU/0Lnmd+zpQWRYVRNXV+eksyjy41ekLfv8Z1F+e
wTn3C0aFB1Ejpfo+D6xIZj1AZ52+KXnyFVe35gR6I0FdLvVBqaIUsySn1bg6A/TYsgLz98GoDGtC
2sCf+9zahLr6BWOC9jxglos0zCgdEzQFojGTV33fqaepxxb09x9beReqXDombAaEbamKPedC38Ez
lJjlJLgm81tY8fDJsf7Zbnt1hfEgIiGeX+4z0wAiMzWPerAmeL9HPF37lFvDnqEbsio+hExCiv4i
dYVD9NU+1OaYOJGFNwFmBq7Cb8ZU2FIewlKR12OQ79CHkldN7R8VC+0JDwtDo05X+KcY+8Gf6hWR
U2vbW8T6+iZBZyXFLxRzplnmO3nypCHbmD1qzAG56mMJfHRdeh5KLH7YnUxjJJ9DGhkqLpakbR7V
ThmNXzJBbjOAEenG0tiuR38wN7luBaxD825VR10JG3K0N36rbYJcr261vknhzifmesC3a+MJETEj
sZmt6n5PdG9q4Ltp5aoSfuN6BRNXO/oMMTCoyy+SEPqZnl1fSRL2vYqFcWgJTd0xo3AkFuY9QJWz
970IX1vmfbCWlrnzMO6R4C12Rd2AJibqsmXGoBzQ0A0RDf4qa9j6IhCiVR2+WnkT7I051yZYbuN+
GeIwGYh93fvDukfCjCFAz+5tVNl3dte+6EgppkxqVGWnQIi7KWpmqlcASKzvZHCzB2882WoR74Ky
V5yxE+FEtCRz9TJxR6zPbzRTwla2RMuyl+0gc8hcSLdh9jETABhwolDSI36bzA0zZeX3r4iNp/d1
Loyd6OrJbQhBy7pyg8D9bHMEmzCfmvofhoF3hKC3R1kg+2ASfreR3XtHCGtlz+a9NL1vRhUGzKa6
zIlNyd7EIJA2ihy2JJ277mIYencRvoK/Z+Qf8wRqO5OHzSC6+242HIS5+JDyo/z+Tfu1g2AGYOs2
gAPFUM1fBGY0tZ+meOjjlz5sr8CGlXvFBu5egTB2Pfrt1dhWyU2DGho4ic5V1BFGmmIpbqMzhZE0
XL3rWsk/DVYLgjY2NUCQUXdv9g92bn0Z/bF48Mn5/xNYxH4/tjJX0VQyMZpm2YI37+cVo6GEdVpj
WfAi+QjfTEgq9rn5oUkiBi7kSzfGoA5OIHn5Hs4O6SFgsfeoDd+YiX3IFEPfL4upTtbOUj2A18v2
ao9bVt6y3lHwp3B80JVm09dnTSn2EYHDrWL5sxAHxBoU0+xD1U+yo3n1FmugryNIsWcttgCuNNU5
Sr1qS2w4fki7irAZvU/TDk+//+XeIdiW58oSLN4sWVfButrv8DJT2qIIMMTRi5Wq9dqODZ/xxIP2
XVu3WljER2NQjDVcqZdRwiiqHQ7SWOvHdKjWsJcQIO6DszbI1UlPgwJ9a+WjiXH9jWZJexwLO6kR
j5B9cYOErLECvRg6ZZ10LkEVND0iv7xMmfeplVs6NY9FFTzXDx68nmPVokX++7+V5+eX3xv8D0Oo
avGQGorx7iWq+lSvLT/LXhJdl1cgafsLbGAbo+3ON/chk55rGsYrcDLZ2Z78e9EEr145qW4sq/om
EbZ/Xja5TWgX5R5EDHSQldCtoraNb+mqvH1h1c9YMA8niXCv1aTrUKouGCoPCDAQHoXdeBF8thuB
4FDIs7WzhY+nfSKJm4F03yXOnkNzj6VGgpslPg7o4WS25uiFBd1V1j6URrv2yNFrsVCOmJKD5W86
GaVdXMJacDMZ9PjCZCwh7rXz/ChwW0xDnNrP5uQHS6zpTk8zZxSGhKlJigQIBJ0rcgbZqZlVj/zU
LrGwRxAcLA0fTG+lR2lMyhUpiiv4xfyiDg9NM4U7lpw+cXoDUneaFbgMd4kLEFx1J+0DExQgnnX/
0hrt0S4rvHzorREDd0gqxteESZ0zAWhdRzieOOmsw2/oFVbFZXZhBmkfLSMPjySxcqeJhb5TAm84
jNb4OoStStYhUw7e7OjqqdlL0JZIOBDHdDANGE4FLh1eiS9lg7bfQFe40ZmmQJEj4CEjWjOHQoU+
R+C6znSwnjkOXYWoWJQ8GqLC03J24FUtYm5ghuDGKMc6GOuz6F5J0DfXhNmDgzzGHq23fiu8Kn4E
6H/wKmLE+fjFSiT/xKKn3Aw+qt4V0DonGlEdIjYuH/V5A0PawaG1OPle8QXtnZcKHvhOyfULws7i
TrTtsDNRU+3Rpb2qIZDKQU+/Zm11Fgaq9I3l3/T4bN0glurWSnqHc0T+avqMhcaF2L75lCmT4Yyk
Ho6ZrF4GXVHvRyXYjlYR3/SseNA8G5sd3RLx7T7osRAKYNKC19sZIaF/5EkZjIvUXkcM5UcQ7+PZ
bwlVTZZd3/j4n/3D/NL8ZY5rGoqu6awfTVsBb/iuH+5wpuSpE+2LgX2MGwcj054UXpZlt/ShTBmu
llXyQNYbFS/3wol8hDwMxV8FGDNujXD6mg6hvk1iBOcjHeHxT0Q9TAeZLHsfR3OEink8498Jh0jI
IEjh0cX5Z7gZTmxkPe4vnuGoGjRpvx+tleKPyPen/XiS609xku00QJ93SATkGAhm7Rn1Kn0T5crr
ogYDa2SLd4m21wdyQMiXxc9p3SUrqGOMIm3Awpx79Wmob+DEqFvIA3BD/TA/9ohqxbPfZ1ZX7X0b
qYo7dQ8pmS9014ZoLWdIAwVT9jJYII2MoWu2vkdCKZ4fYa8KL13UjefQ0G+aqajeVvX/6yfVuHpR
kfuaIysGGKx5V/yfhzzl//89n/NXm5/P+J9z+JWMZP7a/LbV9iW/fE5f6veNfroyd//+6Vafm88/
FdZZEzbjbftSjXcvdZs0f6rfzS3/byv/9bJc5WEsXv7zx+dvaZitwrqpwq/NH9+rZly+rWg8nn/J
6803+F47/wX/+ePPc/6Vv/7LBc2UfgmRfXu79I/zXz7XzX/+kEzj37ZsA+gkHIutNc/FH/9CNHCp
Mv8N6dyyTeCZdAIQAf74V5ZXTfCfPzTr3zaypbZlA2S1hGlQVWNh+lZlycSCqIQ4oKpU/flVfBcC
fPsN/7sw4Hz7v1EQdAEEBfC5hhyf0DVwHe8WlyPqLFgeDPIOHwEHnZfUf9WnY+v7G7lmHZ32jiwi
FDUs1kwveh04dYctXQBF4psKO7uWvXWIBqmfRru+p1fayeGVfLkiSqcJb/72NX//8H9XMYTx/18+
rWYYwPD5elRbeddN5LphwPn3+bSDfFACvMvrtLiRTeK0nvg42sWp5mXykX3WzZ2UyneQt5xiuozY
aJZS80Wle+iEusMcYe338Vok3jlkcdprxn4UAI7wew1JmbbkN+yrqb3UxehgQO4EHloAlxJeezw7
y2bFzXw5khmuNx+jRQwWRpT517kNmvWonkSr+Xa5bu9623NJ4HJpa9Mw1hfayera5dDcZL4kgJrt
/AmsoidJ0G96HQlyq13LxVfB1f/8UKXIVvNnmj/g8oFLEDiyviZj485tQi7nl6Pj9cYKbv2qziUH
EUCHoCaWHJJTsl/3ngtSD7hzvKn9eB1a8nVuE6TGutK3ZcCpVCMp5/jQCcu5qc+xSHXHMltZzVWg
K60iYluSWigrZiOcLUJ7J6feJyCRyXq+RpjjfhMUhJtwoOPcUtCTj1sWSas+tc/z5dToiJ7TTmgg
NijGYX9b0jpvxhgCLT9HI7+qVuX4cxRXXPX6KPJNzRkxkCePeyyfi5uXirn580+d71dLA45XyrZB
IjvrdnOV0ILl3wHO7RdU6121hMI7/wFcBzUhB7nW7fz1zH/7fPPlOLpAZYZZ3HwvvkJv3qcOeSn0
p1ZR/ADyxh217FHI9PxVgJVeIky+L3mbajD7Ba8GKwh8ZFCVuImgrAHtkjEFkJtDiLqlgebSXJwb
18rAAGfh/YO+rZQ4WKC5Iuo2bZS6bZsd5+MeCZuuQ+Jm+hRyj/m6ddxtwphBk8vNl8Bl3bWJi2cI
gs+fymBQ+fNUC3xySWI77iP0AYTjsT/XlfNl4arxl3G1WISY3ivNvZx0pIIUd/4E82l9ssH7E+Tf
GnjjrkNFpIP/4URd/jnFndFGwFcYppsyUjfFSfVn47Zg9bkbUrdq47tB8h5sH6HLRCs+xTXYLASP
7VG7Acn6iFZUtAqxz8ks7PFq81gjs1NWDIg+qj9R7OJXyeIDEHE2S3yM5bZn3e2olvUQZx8RHoVh
jC+GiyjvLEjWf82Ev8IaDodJnxcGFuNNAh+j7nyesxZHXMzY4W4WRr1ucfELY+1KJ+a/rdr/vxlD
/zbc/jKI/h/mzmS5jRsIw6+iFwhq9uXiqpR9sJMoSSWOUzmOqYk1JZp0cSTbytPnawBDD0B5U/MA
lE8m1Rz0NHr5e8HRjogFtJNlX+4f96XFQD1MKLDKm/3d7lZsPO7Pbm1VuRhwZS2OlKxH8CUK2wHH
4e4Ku132pgZGbWQEml0kWrb73Rv/8Q99bzIZp4ldcZ9jdPECViz6HBO+vL9Tf+WUTrCDz3ombSOT
JAPPxJI6ZUJEYsUE8Sy4ti2rCrpZWUTIaybkWW3qqiXnQVIkrd3nWeaeyTmwXxCBz+++MPhSJHUy
/B5ZEFzvvmtMV+GOgXU7EQAvSowJvLZvPAhf4gIxHpqRnN1DB6ErDcXfpPHAhBYupcWFtu1x/VQH
ocoNWVWCTqJOu6KD0CIqlBM4jz2t3RcSNWi33xrkvM573vLyjtcngRoa01QAA03pxC0hNUgHVQ5K
qXr9RFjMwqyZq4ZakQXB9f77wlQtJfolM6XtSs4YAFYLTKLiQpWZvAD2xh64XUJwzYWuN/yMMIHk
s132BxOShbyvCBJVTCgrY4sryPa7PUZ+QZ7nBqPBPL6aMkUWmiIthSAJTh5axYWqMBmpJW6velgh
9CXeU5YBn/vP0zsQfe3ejMI/qAzHvcvAQ5woROdBtELJ7A/AYSsJmZO9hM5Dx/BMpSTgJ2dMmKFU
6dOhXyuFtjYVGD2gkVeNyTGBOgWBhnTnoeJVN6hGfA27Yq2QZaZgQCvDOZMzkDUvTrn9sjUFs83A
Jb2nHLlHeY5/wFTgtocFdtkfTOgkYLQq7VGoWsNNFKVU1LvzHnkJXFJhmM4sFzGkFy6BOcc49vdG
i1VtSoQAaNirgugQNL0pSFVWWA4nBMkdBcZWSMGkShUUnampKOcdc6rWmrDDHHRtWVHY58QjPSHg
6h9t0FxVhuIIQPTK4yKRUczzyjQ1F16AKaSmBPBeO+3rxx4KIoSmczIuujWQgsYQJlJd1vtIMrlD
QOFeo1aFhelLGVMlnuZ6+7gDjYASHcGkXc4TTcgSEC9KeKfSASVwAKOYmMT8GSHAHNbwgQJJpwrS
c48bbgvScqFD4UmpN+ON7Yq8gp6omgowHOhP9gK2JyQL4hpqrWJZktOlEJtbt49qf30iuowoAvCM
wNEJS4KyAHiglYXWcL8ROW3JIcviiAVcqFGLyAljJBwXklOLeY/h1nIhM8xuIl6qobTefp8jBHJN
F9l6u5LbPspKjRpIoYJIQR3ZRMoeWop5sBjeMUzOM8KvLdy5VMAFvaF4lHLC7JO6W8uARY5aZECq
NMT+JKQIi6yWuzlURhHMiBCwJAICAlhvvAUxk/5LEGYn/C4aT2n72AGtT1A1REe2J8ejQbE1rAxd
ByUBiPulpLaf91rpJy7opOqbIebHl7wWgq4mg5LhNyebT0U5N1qgRPJI1BKXbevA4dgMklXGPkim
LVXIEBSrVGPoaEImlnMafCQcHQXun8U/rksJo62z4DzRhE4E/VUeyFPYA1wijF4m3p9dkU/Qdqbp
AVZlcmmaXEAWehe/PZ4LVWm44KnJ+yWzGnNBMq9wgXjacSE97cgwZjUXSK2VbLEu/buO3OMW0IRo
kgtvnfLs0/MPS7rXlB4CuTWEvaQhyGvHSBbyrDFUe8MoadVIzEOSUhHl/rEOTIYu+iWLLGULaxuJ
o1RT4ZtJetEu55IlpBdpjsrdq3m8RiipKeLCppahHG6XMYREmrmrK7nWOFmNgNbWygLJBHr3kHRf
fxbFTOgJEmvS5r+ohORORIV90HKBTZJAxXH2EFKkEcDUW+rba+nYdSs1LmDWvEP/+BOB70xDu9zz
GG2fsqOGwJTJil5Ikkuu4r30Tks9fvuiEJgpTbmBO+9xFWKPI4VVyLIl+eq89JTUYoWHoz0K4IhM
N6a+xiNksUKw2UVgRJ/ST2n7YN1aIaD4qOvJMHudf1KK2ramKzv6Y9AHdiUHItAuIw01KgyFo9Bx
onpKKo67XHsIlKSWVUkuPllvmUtc9TVYOaZP5vUvkDpna80FouiSslxkwZespicLJH/cQynUIvFh
VXAdDEGkXZGfRGKB3ifK1zMfU7gjmJBeoDmrU/tJREYYP+LxJeEaygJFiaQdQBL678+6fwOrjm0P
zKjcXtmGh2mcV52HX/3C0g5wSmDVJSj9DMEXpSvRkR6PXYpPghpuCx+vPlzgZPs7/s/9Bk9/Ovit
ZVfLfz6fxsNw2Fzf2w/u/WO6dscft8Pr4e2w7sVA+pC8T09y0kx51IhfITzfRHSlYkVN9zD9t9+F
hG2VqJ7wzbCbh3l5RGn2zG3RoZby02E7/bs/7MJGUlfGpabNxQ+H4Wq/fmrXSKKnzKCEze3EOKmA
uC3O1xJ/Nm6HD8NhXFN2xY1qyr7n9yv9u8dD+DjpZszeYboKpdDVImmfn1bqw5tQUqhDk64QLeXn
cHyaFjpWvEuqGpb/eLBv+puO+our4ToQwNzVJWkf+MWWsauMY12e0D6yq4tXk2ae3hBpEVdMpKa8
/xCKhave1pL9+VQ3uYoPNWEI3G1u7gMm00B0BlX9y/5umk/Y7NLy2se+ZPh8oD3IxZ3DvFwO3Gs/
7K7W7PCpdP0jz/Owub6bx9vbQKZ9slZNf9pcT2+GsK+SIpUznPDLCVvAXK5AsguXZNU/9jxP/Hv3
LtBNvqzrHNT3d4eYtGSH1aT33BgU6hDfu6Wl/Ov4+jBE3pPPZupJvx9Cu+UThHrCHy6eD2/fzddT
aNZ90ukc9H8aD/MYaCoqFiWXcw7il+PHaROYMYhLiuQcxP/ZH24WSmLGfM2mmrQMFLl4Ohz2WMrw
cDpg/zw/8IzxytHZLy1iriX/2/UUctxB0GqyN1s8kjCq8cCmmvRh5G7a4FU6rFBL+Pdxt5vvt++H
KEwoHBanJf/H9f5qvHgxn9g2lwbTkv9Txtc8KIi+JPM8P3AqiEIeYEZL/iXcH+d5DFwKDwDqaX8M
o0oPqWnp/nU7XC87F53ia960ZF+Nh7dYtoCyy4moKU9ENpF4+8IMLem/B+wOQ37Do+mbhNTEmeh0
8eqhh3eooJr+NG/2u3kK1IrH2tS07/cMwnoTvM2mL75qMx9Cmo4Vjqf40zIF46E/C8E1+cZmOw6H
J/8DAAD//w==</cx:binary>
              </cx:geoCache>
            </cx:geography>
          </cx:layoutPr>
          <cx:valueColors>
            <cx:minColor>
              <a:schemeClr val="bg1"/>
            </cx:minColor>
            <cx:midColor>
              <a:schemeClr val="bg1"/>
            </cx:midColor>
            <cx:maxColor>
              <a:schemeClr val="accent4">
                <a:lumMod val="60000"/>
                <a:lumOff val="40000"/>
              </a:schemeClr>
            </cx:maxColor>
          </cx:valueColor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6" fmlaLink="$O$1" max="10" min="1" page="10" val="10"/>
</file>

<file path=xl/ctrlProps/ctrlProp2.xml><?xml version="1.0" encoding="utf-8"?>
<formControlPr xmlns="http://schemas.microsoft.com/office/spreadsheetml/2009/9/main" objectType="Radio" firstButton="1" fmlaLink="Dashboard!$O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366150</xdr:colOff>
      <xdr:row>0</xdr:row>
      <xdr:rowOff>99060</xdr:rowOff>
    </xdr:from>
    <xdr:to>
      <xdr:col>13</xdr:col>
      <xdr:colOff>1438868</xdr:colOff>
      <xdr:row>3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81073" y="99060"/>
          <a:ext cx="11447641" cy="62542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32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IN" sz="3200" b="1" baseline="0">
              <a:solidFill>
                <a:srgbClr val="FFC000"/>
              </a:solidFill>
            </a:rPr>
            <a:t>wage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IN" sz="3200" b="1" baseline="0">
              <a:solidFill>
                <a:schemeClr val="accent5">
                  <a:lumMod val="75000"/>
                </a:schemeClr>
              </a:solidFill>
            </a:rPr>
            <a:t>employee</a:t>
          </a:r>
          <a:r>
            <a:rPr lang="en-IN" sz="32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  <a:endParaRPr lang="en-IN" sz="32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79498</xdr:colOff>
      <xdr:row>6</xdr:row>
      <xdr:rowOff>100191</xdr:rowOff>
    </xdr:from>
    <xdr:to>
      <xdr:col>2</xdr:col>
      <xdr:colOff>57661</xdr:colOff>
      <xdr:row>8</xdr:row>
      <xdr:rowOff>136030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97212" y="1356996"/>
          <a:ext cx="2758968" cy="3920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Avg </a:t>
          </a:r>
          <a:r>
            <a:rPr lang="en-IN" sz="1800" b="1">
              <a:solidFill>
                <a:srgbClr val="FFC000"/>
              </a:solidFill>
            </a:rPr>
            <a:t>wage</a:t>
          </a:r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 by Industry</a:t>
          </a:r>
        </a:p>
      </xdr:txBody>
    </xdr:sp>
    <xdr:clientData/>
  </xdr:twoCellAnchor>
  <xdr:twoCellAnchor>
    <xdr:from>
      <xdr:col>3</xdr:col>
      <xdr:colOff>1082415</xdr:colOff>
      <xdr:row>6</xdr:row>
      <xdr:rowOff>14194</xdr:rowOff>
    </xdr:from>
    <xdr:to>
      <xdr:col>8</xdr:col>
      <xdr:colOff>587829</xdr:colOff>
      <xdr:row>8</xdr:row>
      <xdr:rowOff>32657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925072" y="1657937"/>
          <a:ext cx="3239214" cy="3885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of </a:t>
          </a:r>
          <a:r>
            <a:rPr lang="en-IN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by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Industry</a:t>
          </a:r>
          <a:endParaRPr lang="en-IN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1028699</xdr:colOff>
      <xdr:row>19</xdr:row>
      <xdr:rowOff>130628</xdr:rowOff>
    </xdr:from>
    <xdr:to>
      <xdr:col>10</xdr:col>
      <xdr:colOff>174172</xdr:colOff>
      <xdr:row>22</xdr:row>
      <xdr:rowOff>163285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871356" y="4180114"/>
          <a:ext cx="4098473" cy="5878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1">
              <a:solidFill>
                <a:schemeClr val="tx1">
                  <a:lumMod val="75000"/>
                  <a:lumOff val="25000"/>
                </a:schemeClr>
              </a:solidFill>
            </a:rPr>
            <a:t>Avg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IN" sz="1800" b="1" baseline="0">
              <a:solidFill>
                <a:srgbClr val="FFC000"/>
              </a:solidFill>
            </a:rPr>
            <a:t>wage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and no of </a:t>
          </a:r>
          <a:r>
            <a:rPr lang="en-IN" sz="1800" b="1" baseline="0">
              <a:solidFill>
                <a:schemeClr val="accent5">
                  <a:lumMod val="75000"/>
                </a:schemeClr>
              </a:solidFill>
            </a:rPr>
            <a:t>employees</a:t>
          </a:r>
          <a:r>
            <a:rPr lang="en-IN" sz="1800" b="1" baseline="0">
              <a:solidFill>
                <a:schemeClr val="tx1">
                  <a:lumMod val="75000"/>
                  <a:lumOff val="25000"/>
                </a:schemeClr>
              </a:solidFill>
            </a:rPr>
            <a:t> by year</a:t>
          </a:r>
          <a:endParaRPr lang="en-IN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absolute">
    <xdr:from>
      <xdr:col>0</xdr:col>
      <xdr:colOff>192676</xdr:colOff>
      <xdr:row>9</xdr:row>
      <xdr:rowOff>168189</xdr:rowOff>
    </xdr:from>
    <xdr:to>
      <xdr:col>2</xdr:col>
      <xdr:colOff>500743</xdr:colOff>
      <xdr:row>44</xdr:row>
      <xdr:rowOff>10886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1136469</xdr:colOff>
      <xdr:row>8</xdr:row>
      <xdr:rowOff>87085</xdr:rowOff>
    </xdr:from>
    <xdr:to>
      <xdr:col>6</xdr:col>
      <xdr:colOff>391886</xdr:colOff>
      <xdr:row>17</xdr:row>
      <xdr:rowOff>108857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919842</xdr:colOff>
      <xdr:row>22</xdr:row>
      <xdr:rowOff>174172</xdr:rowOff>
    </xdr:from>
    <xdr:to>
      <xdr:col>10</xdr:col>
      <xdr:colOff>511628</xdr:colOff>
      <xdr:row>34</xdr:row>
      <xdr:rowOff>29773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939437</xdr:colOff>
      <xdr:row>30</xdr:row>
      <xdr:rowOff>48784</xdr:rowOff>
    </xdr:from>
    <xdr:to>
      <xdr:col>10</xdr:col>
      <xdr:colOff>522133</xdr:colOff>
      <xdr:row>45</xdr:row>
      <xdr:rowOff>87086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12</xdr:col>
      <xdr:colOff>111282</xdr:colOff>
      <xdr:row>8</xdr:row>
      <xdr:rowOff>17304</xdr:rowOff>
    </xdr:from>
    <xdr:to>
      <xdr:col>20</xdr:col>
      <xdr:colOff>576943</xdr:colOff>
      <xdr:row>1048576</xdr:row>
      <xdr:rowOff>97969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23962" y="2021364"/>
              <a:ext cx="7918021" cy="70301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67734</xdr:colOff>
      <xdr:row>10</xdr:row>
      <xdr:rowOff>26610</xdr:rowOff>
    </xdr:from>
    <xdr:to>
      <xdr:col>10</xdr:col>
      <xdr:colOff>141515</xdr:colOff>
      <xdr:row>15</xdr:row>
      <xdr:rowOff>160867</xdr:rowOff>
    </xdr:to>
    <xdr:sp macro="" textlink="'Data Prep'!I22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7034591" y="2410581"/>
          <a:ext cx="1902581" cy="1059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91EE8290-D9FB-4AA9-B0C9-662269700039}" type="TxLink">
            <a:rPr lang="en-US" sz="4000" b="1" i="0" u="none" strike="noStrike">
              <a:solidFill>
                <a:schemeClr val="accent5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2%</a:t>
          </a:fld>
          <a:endParaRPr lang="en-US" sz="4000" b="1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3</xdr:row>
          <xdr:rowOff>304800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3078" name="Spinne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510540</xdr:colOff>
          <xdr:row>5</xdr:row>
          <xdr:rowOff>167640</xdr:rowOff>
        </xdr:from>
        <xdr:to>
          <xdr:col>13</xdr:col>
          <xdr:colOff>1143000</xdr:colOff>
          <xdr:row>8</xdr:row>
          <xdr:rowOff>60960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2034540</xdr:colOff>
          <xdr:row>6</xdr:row>
          <xdr:rowOff>7620</xdr:rowOff>
        </xdr:from>
        <xdr:to>
          <xdr:col>14</xdr:col>
          <xdr:colOff>99060</xdr:colOff>
          <xdr:row>8</xdr:row>
          <xdr:rowOff>83820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Option Button 8</a:t>
              </a:r>
            </a:p>
          </xdr:txBody>
        </xdr:sp>
        <xdr:clientData/>
      </xdr:twoCellAnchor>
    </mc:Choice>
    <mc:Fallback/>
  </mc:AlternateContent>
  <xdr:twoCellAnchor>
    <xdr:from>
      <xdr:col>13</xdr:col>
      <xdr:colOff>89887</xdr:colOff>
      <xdr:row>5</xdr:row>
      <xdr:rowOff>162312</xdr:rowOff>
    </xdr:from>
    <xdr:to>
      <xdr:col>13</xdr:col>
      <xdr:colOff>1245356</xdr:colOff>
      <xdr:row>8</xdr:row>
      <xdr:rowOff>37803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10679733" y="1627697"/>
          <a:ext cx="1155469" cy="4323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800" b="1"/>
            <a:t>Avg </a:t>
          </a:r>
          <a:r>
            <a:rPr lang="en-IN" sz="1800" b="1">
              <a:solidFill>
                <a:srgbClr val="FFC000"/>
              </a:solidFill>
            </a:rPr>
            <a:t>wage</a:t>
          </a:r>
        </a:p>
      </xdr:txBody>
    </xdr:sp>
    <xdr:clientData/>
  </xdr:twoCellAnchor>
  <xdr:twoCellAnchor>
    <xdr:from>
      <xdr:col>13</xdr:col>
      <xdr:colOff>2210028</xdr:colOff>
      <xdr:row>6</xdr:row>
      <xdr:rowOff>16430</xdr:rowOff>
    </xdr:from>
    <xdr:to>
      <xdr:col>17</xdr:col>
      <xdr:colOff>54429</xdr:colOff>
      <xdr:row>8</xdr:row>
      <xdr:rowOff>31982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12834485" y="1660173"/>
          <a:ext cx="2862715" cy="3856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800" b="1"/>
            <a:t>Per 1000 capita population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29145505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codeName="Sheet2"/>
  <dimension ref="A1:H1919"/>
  <sheetViews>
    <sheetView zoomScaleNormal="100" workbookViewId="0">
      <selection activeCell="B2" sqref="B2"/>
    </sheetView>
  </sheetViews>
  <sheetFormatPr defaultRowHeight="14.4" x14ac:dyDescent="0.3"/>
  <cols>
    <col min="1" max="1" width="9.109375" customWidth="1"/>
    <col min="2" max="2" width="21.6640625" customWidth="1"/>
    <col min="3" max="3" width="18.6640625" customWidth="1"/>
    <col min="4" max="4" width="14.5546875" customWidth="1"/>
    <col min="5" max="5" width="10.6640625" customWidth="1"/>
    <col min="6" max="6" width="16.6640625" customWidth="1"/>
    <col min="7" max="18" width="9.109375" customWidth="1"/>
  </cols>
  <sheetData>
    <row r="1" spans="1:6" x14ac:dyDescent="0.3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">
      <c r="A2">
        <v>2023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">
      <c r="A3">
        <v>2023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">
      <c r="A4">
        <v>2023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">
      <c r="A5">
        <v>2023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">
      <c r="A6">
        <v>2023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">
      <c r="A7">
        <v>2023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">
      <c r="A8">
        <v>2023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">
      <c r="A9">
        <v>2023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">
      <c r="A10">
        <v>2023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">
      <c r="A11">
        <v>2023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">
      <c r="A12">
        <v>2023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">
      <c r="A13">
        <v>2023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">
      <c r="A14">
        <v>2023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">
      <c r="A15">
        <v>2023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">
      <c r="A16">
        <v>2023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">
      <c r="A17">
        <v>2023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">
      <c r="A18">
        <v>2023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">
      <c r="A19">
        <v>2023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">
      <c r="A20">
        <v>2023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">
      <c r="A21">
        <v>2023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">
      <c r="A22">
        <v>2023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">
      <c r="A23">
        <v>2023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">
      <c r="A24">
        <v>2023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">
      <c r="A25">
        <v>2023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">
      <c r="A26">
        <v>2023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">
      <c r="A27">
        <v>2023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">
      <c r="A28">
        <v>2023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">
      <c r="A29">
        <v>2023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">
      <c r="A30">
        <v>2023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">
      <c r="A31">
        <v>2023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">
      <c r="A32">
        <v>2023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">
      <c r="A33">
        <v>2023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">
      <c r="A34">
        <v>2023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">
      <c r="A35">
        <v>2023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">
      <c r="A36">
        <v>2023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">
      <c r="A37">
        <v>2023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">
      <c r="A38">
        <v>2023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">
      <c r="A39">
        <v>2023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">
      <c r="A40">
        <v>2023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">
      <c r="A41">
        <v>2023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">
      <c r="A42">
        <v>2023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">
      <c r="A43">
        <v>2023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">
      <c r="A44">
        <v>2023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">
      <c r="A45">
        <v>2023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">
      <c r="A46">
        <v>2023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">
      <c r="A47">
        <v>2023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">
      <c r="A48">
        <v>2023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">
      <c r="A49">
        <v>2023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">
      <c r="A50">
        <v>2023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">
      <c r="A51">
        <v>2023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">
      <c r="A52">
        <v>2023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">
      <c r="A53">
        <v>2023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">
      <c r="A54">
        <v>2023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">
      <c r="A55">
        <v>2023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">
      <c r="A56">
        <v>2023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">
      <c r="A57">
        <v>2023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">
      <c r="A58">
        <v>2023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">
      <c r="A59">
        <v>2023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">
      <c r="A60">
        <v>2023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">
      <c r="A61">
        <v>2023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">
      <c r="A62">
        <v>2023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">
      <c r="A63">
        <v>2023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">
      <c r="A64">
        <v>2023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">
      <c r="A65">
        <v>2023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">
      <c r="A66">
        <v>2023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">
      <c r="A67">
        <v>2023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">
      <c r="A68">
        <v>2023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">
      <c r="A69">
        <v>2023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">
      <c r="A70">
        <v>2023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">
      <c r="A71">
        <v>2023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">
      <c r="A72">
        <v>2023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">
      <c r="A73">
        <v>2023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">
      <c r="A74">
        <v>2023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">
      <c r="A75">
        <v>2023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">
      <c r="A76">
        <v>2023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">
      <c r="A77">
        <v>2023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">
      <c r="A78">
        <v>2023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">
      <c r="A79">
        <v>2023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">
      <c r="A80">
        <v>2023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">
      <c r="A81">
        <v>2023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">
      <c r="A82">
        <v>2023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">
      <c r="A83">
        <v>2023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">
      <c r="A84">
        <v>2023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">
      <c r="A85">
        <v>2023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">
      <c r="A86">
        <v>2023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">
      <c r="A87">
        <v>2023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">
      <c r="A88">
        <v>2023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">
      <c r="A89">
        <v>2023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">
      <c r="A90">
        <v>2023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">
      <c r="A91">
        <v>2023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">
      <c r="A92">
        <v>2023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">
      <c r="A93">
        <v>2023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">
      <c r="A94">
        <v>2023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">
      <c r="A95">
        <v>2023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">
      <c r="A96">
        <v>2023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">
      <c r="A97">
        <v>2023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">
      <c r="A98">
        <v>2023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">
      <c r="A99">
        <v>2023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">
      <c r="A100">
        <v>2023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">
      <c r="A101">
        <v>2023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">
      <c r="A102">
        <v>2023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">
      <c r="A103">
        <v>2023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">
      <c r="A104">
        <v>2023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">
      <c r="A105">
        <v>2023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">
      <c r="A106">
        <v>2023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">
      <c r="A107">
        <v>2023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">
      <c r="A108">
        <v>2023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">
      <c r="A109">
        <v>2023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">
      <c r="A110">
        <v>2023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">
      <c r="A111">
        <v>2023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">
      <c r="A112">
        <v>2023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">
      <c r="A113">
        <v>2023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">
      <c r="A114">
        <v>2023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">
      <c r="A115">
        <v>2023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">
      <c r="A116">
        <v>2023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">
      <c r="A117">
        <v>2023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">
      <c r="A118">
        <v>2023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">
      <c r="A119">
        <v>2023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">
      <c r="A120">
        <v>2023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">
      <c r="A121">
        <v>2023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">
      <c r="A122">
        <v>2023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">
      <c r="A123">
        <v>2023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">
      <c r="A124">
        <v>2023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">
      <c r="A125">
        <v>2023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">
      <c r="A126">
        <v>2023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">
      <c r="A127">
        <v>2023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">
      <c r="A128">
        <v>2023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">
      <c r="A129">
        <v>2023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">
      <c r="A130">
        <v>2023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">
      <c r="A131">
        <v>2023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">
      <c r="A132">
        <v>2023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">
      <c r="A133">
        <v>2023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">
      <c r="A134">
        <v>2023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">
      <c r="A135">
        <v>2023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">
      <c r="A136">
        <v>2023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">
      <c r="A137">
        <v>2023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">
      <c r="A138">
        <v>2023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">
      <c r="A139">
        <v>2023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">
      <c r="A140">
        <v>2023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">
      <c r="A141">
        <v>2023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">
      <c r="A142">
        <v>2023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">
      <c r="A143">
        <v>2023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">
      <c r="A144">
        <v>2023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">
      <c r="A145">
        <v>2023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">
      <c r="A146">
        <v>2023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">
      <c r="A147">
        <v>2023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">
      <c r="A148">
        <v>2023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">
      <c r="A149">
        <v>2023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">
      <c r="A150">
        <v>2023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">
      <c r="A151">
        <v>2023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">
      <c r="A152">
        <v>2023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">
      <c r="A153">
        <v>2023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">
      <c r="A154">
        <v>2023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">
      <c r="A155">
        <v>2023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">
      <c r="A156">
        <v>2023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">
      <c r="A157">
        <v>2023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">
      <c r="A158">
        <v>2023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">
      <c r="A159">
        <v>2023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">
      <c r="A160">
        <v>2023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">
      <c r="A161">
        <v>2023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">
      <c r="A162">
        <v>2023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">
      <c r="A163">
        <v>2023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">
      <c r="A164">
        <v>2023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">
      <c r="A165">
        <v>2023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">
      <c r="A166">
        <v>2023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">
      <c r="A167">
        <v>2023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">
      <c r="A168">
        <v>2023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">
      <c r="A169">
        <v>2023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">
      <c r="A170">
        <v>2023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">
      <c r="A171">
        <v>2023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">
      <c r="A172">
        <v>2023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">
      <c r="A173">
        <v>2023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">
      <c r="A174">
        <v>2023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">
      <c r="A175">
        <v>2023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">
      <c r="A176">
        <v>2023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">
      <c r="A177">
        <v>2023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">
      <c r="A178">
        <v>2023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">
      <c r="A179">
        <v>2023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">
      <c r="A180">
        <v>2023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">
      <c r="A181">
        <v>2023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">
      <c r="A182">
        <v>2023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">
      <c r="A183">
        <v>2023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">
      <c r="A184">
        <v>2023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">
      <c r="A185">
        <v>2023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">
      <c r="A186">
        <v>2023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">
      <c r="A187">
        <v>2023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">
      <c r="A188">
        <v>2023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">
      <c r="A189">
        <v>2023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">
      <c r="A190">
        <v>2023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">
      <c r="A191">
        <v>2023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">
      <c r="A192">
        <v>2023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">
      <c r="A193">
        <v>2023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">
      <c r="A194">
        <v>2023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">
      <c r="A195">
        <v>2023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">
      <c r="A196">
        <v>2023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">
      <c r="A197">
        <v>2023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">
      <c r="A198">
        <v>2023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">
      <c r="A199">
        <v>2023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">
      <c r="A200">
        <v>2023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">
      <c r="A201">
        <v>2023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">
      <c r="A202">
        <v>2023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">
      <c r="A203">
        <v>2023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">
      <c r="A204">
        <v>2023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">
      <c r="A205">
        <v>2023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">
      <c r="A206">
        <v>2023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">
      <c r="A207">
        <v>2023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">
      <c r="A208">
        <v>2023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">
      <c r="A209">
        <v>2023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">
      <c r="A210">
        <v>2023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">
      <c r="A211">
        <v>2023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">
      <c r="A212">
        <v>2023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">
      <c r="A213">
        <v>2023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">
      <c r="A214">
        <v>2023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">
      <c r="A215">
        <v>2023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">
      <c r="A216">
        <v>2023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">
      <c r="A217">
        <v>2023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">
      <c r="A218">
        <v>2023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">
      <c r="A219">
        <v>2023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">
      <c r="A220">
        <v>2023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">
      <c r="A221">
        <v>2023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">
      <c r="A222">
        <v>2023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">
      <c r="A223">
        <v>2023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">
      <c r="A224">
        <v>2023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">
      <c r="A225">
        <v>2023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">
      <c r="A226">
        <v>2023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">
      <c r="A227">
        <v>2023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">
      <c r="A228">
        <v>2023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">
      <c r="A229">
        <v>2023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">
      <c r="A230">
        <v>2023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">
      <c r="A231">
        <v>2023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">
      <c r="A232">
        <v>2023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">
      <c r="A233">
        <v>2023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">
      <c r="A234">
        <v>2023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">
      <c r="A235">
        <v>2023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">
      <c r="A236">
        <v>2023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">
      <c r="A237">
        <v>2023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">
      <c r="A238">
        <v>2023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">
      <c r="A239">
        <v>2023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">
      <c r="A240">
        <v>2023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">
      <c r="A241">
        <v>2023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">
      <c r="A242">
        <v>2023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">
      <c r="A243">
        <v>2023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">
      <c r="A244">
        <v>2023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">
      <c r="A245">
        <v>2023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">
      <c r="A246">
        <v>2023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">
      <c r="A247">
        <v>2023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">
      <c r="A248">
        <v>2023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">
      <c r="A249">
        <v>2023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">
      <c r="A250">
        <v>2023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">
      <c r="A251">
        <v>2023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">
      <c r="A252">
        <v>2023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">
      <c r="A253">
        <v>2023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">
      <c r="A254">
        <v>2023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">
      <c r="A255">
        <v>2023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">
      <c r="A256">
        <v>2023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">
      <c r="A257">
        <v>2023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">
      <c r="A258">
        <v>2023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">
      <c r="A259">
        <v>2023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">
      <c r="A260">
        <v>2023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">
      <c r="A261">
        <v>2023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">
      <c r="A262">
        <v>2023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">
      <c r="A263">
        <v>2023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">
      <c r="A264">
        <v>2023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">
      <c r="A265">
        <v>2023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">
      <c r="A266">
        <v>2023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">
      <c r="A267">
        <v>2023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">
      <c r="A268">
        <v>2023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">
      <c r="A269">
        <v>2023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">
      <c r="A270">
        <v>2023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">
      <c r="A271">
        <v>2023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">
      <c r="A272">
        <v>2023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">
      <c r="A273">
        <v>2023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">
      <c r="A274">
        <v>2023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">
      <c r="A275">
        <v>2023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">
      <c r="A276">
        <v>2023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">
      <c r="A277">
        <v>2023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">
      <c r="A278">
        <v>2023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">
      <c r="A279">
        <v>2023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">
      <c r="A280">
        <v>2023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">
      <c r="A281">
        <v>2023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">
      <c r="A282">
        <v>2023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">
      <c r="A283">
        <v>2023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">
      <c r="A284">
        <v>2023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">
      <c r="A285">
        <v>2023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">
      <c r="A286">
        <v>2023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">
      <c r="A287">
        <v>2023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">
      <c r="A288">
        <v>2023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">
      <c r="A289">
        <v>2023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">
      <c r="A290">
        <v>2023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">
      <c r="A291">
        <v>2023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">
      <c r="A292">
        <v>2023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">
      <c r="A293">
        <v>2023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">
      <c r="A294">
        <v>2023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">
      <c r="A295">
        <v>2023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">
      <c r="A296">
        <v>2023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">
      <c r="A297">
        <v>2023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">
      <c r="A298">
        <v>2023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">
      <c r="A299">
        <v>2023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">
      <c r="A300">
        <v>2023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">
      <c r="A301">
        <v>2023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">
      <c r="A302">
        <v>2023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">
      <c r="A303">
        <v>2023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">
      <c r="A304">
        <v>2023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">
      <c r="A305">
        <v>2023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">
      <c r="A306">
        <v>2023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">
      <c r="A307">
        <v>2023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">
      <c r="A308">
        <v>2023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">
      <c r="A309">
        <v>2023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">
      <c r="A310">
        <v>2023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">
      <c r="A311">
        <v>2023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">
      <c r="A312">
        <v>2023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">
      <c r="A313">
        <v>2023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">
      <c r="A314">
        <v>2023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">
      <c r="A315">
        <v>2023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">
      <c r="A316">
        <v>2023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">
      <c r="A317">
        <v>2023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">
      <c r="A318">
        <v>2023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">
      <c r="A319">
        <v>2023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">
      <c r="A320">
        <v>2023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">
      <c r="A321">
        <v>2023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">
      <c r="A322">
        <v>2023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">
      <c r="A323">
        <v>2023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">
      <c r="A324">
        <v>2023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">
      <c r="A325">
        <v>2023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">
      <c r="A326">
        <v>2023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">
      <c r="A327">
        <v>2023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">
      <c r="A328">
        <v>2023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">
      <c r="A329">
        <v>2023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">
      <c r="A330">
        <v>2023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">
      <c r="A331">
        <v>2023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">
      <c r="A332">
        <v>2023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">
      <c r="A333">
        <v>2023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">
      <c r="A334">
        <v>2023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">
      <c r="A335">
        <v>2023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">
      <c r="A336">
        <v>2023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">
      <c r="A337">
        <v>2023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">
      <c r="A338">
        <v>2023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">
      <c r="A339">
        <v>2023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">
      <c r="A340">
        <v>2023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">
      <c r="A341">
        <v>2023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">
      <c r="A342">
        <v>2023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">
      <c r="A343">
        <v>2023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">
      <c r="A344">
        <v>2023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">
      <c r="A345">
        <v>2023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">
      <c r="A346">
        <v>2023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">
      <c r="A347">
        <v>2023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">
      <c r="A348">
        <v>2023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">
      <c r="A349">
        <v>2023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">
      <c r="A350">
        <v>2023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">
      <c r="A351">
        <v>2023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">
      <c r="A352">
        <v>2023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">
      <c r="A353">
        <v>2023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">
      <c r="A354">
        <v>2023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">
      <c r="A355">
        <v>2023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">
      <c r="A356">
        <v>2023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">
      <c r="A357">
        <v>2023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">
      <c r="A358">
        <v>2023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">
      <c r="A359">
        <v>2023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">
      <c r="A360">
        <v>2023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">
      <c r="A361">
        <v>2023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">
      <c r="A362">
        <v>2023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">
      <c r="A363">
        <v>2023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">
      <c r="A364">
        <v>2023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">
      <c r="A365">
        <v>2023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">
      <c r="A366">
        <v>2023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">
      <c r="A367">
        <v>2023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">
      <c r="A368">
        <v>2023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">
      <c r="A369">
        <v>2023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">
      <c r="A370">
        <v>2023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">
      <c r="A371">
        <v>2023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">
      <c r="A372">
        <v>2023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">
      <c r="A373">
        <v>2023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">
      <c r="A374">
        <v>2023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">
      <c r="A375">
        <v>2023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">
      <c r="A376">
        <v>2023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">
      <c r="A377">
        <v>2023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">
      <c r="A378">
        <v>2023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">
      <c r="A379">
        <v>2023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">
      <c r="A380">
        <v>2023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">
      <c r="A381">
        <v>2023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">
      <c r="A382">
        <v>2023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">
      <c r="A383">
        <v>2023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">
      <c r="A384">
        <v>2023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">
      <c r="A385">
        <v>2023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">
      <c r="A386">
        <v>2023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">
      <c r="A387">
        <v>2023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">
      <c r="A388">
        <v>2023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">
      <c r="A389">
        <v>2023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">
      <c r="A390">
        <v>2023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">
      <c r="A391">
        <v>2023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">
      <c r="A392">
        <v>2023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">
      <c r="A393">
        <v>2023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">
      <c r="A394">
        <v>2023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">
      <c r="A395">
        <v>2023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">
      <c r="A396">
        <v>2023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">
      <c r="A397">
        <v>2023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">
      <c r="A398">
        <v>2023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">
      <c r="A399">
        <v>2023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">
      <c r="A400">
        <v>2023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">
      <c r="A401">
        <v>2023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">
      <c r="A402">
        <v>2023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">
      <c r="A403">
        <v>2023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">
      <c r="A404">
        <v>2023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">
      <c r="A405">
        <v>2023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">
      <c r="A406">
        <v>2023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">
      <c r="A407">
        <v>2023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">
      <c r="A408">
        <v>2023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">
      <c r="A409">
        <v>2023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">
      <c r="A410">
        <v>2023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">
      <c r="A411">
        <v>2023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">
      <c r="A412">
        <v>2023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">
      <c r="A413">
        <v>2023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">
      <c r="A414">
        <v>2023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">
      <c r="A415">
        <v>2023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">
      <c r="A416">
        <v>2023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">
      <c r="A417">
        <v>2023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">
      <c r="A418">
        <v>2023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">
      <c r="A419">
        <v>2023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">
      <c r="A420">
        <v>2023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">
      <c r="A421">
        <v>2023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">
      <c r="A422">
        <v>2023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">
      <c r="A423">
        <v>2023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">
      <c r="A424">
        <v>2023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">
      <c r="A425">
        <v>2023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">
      <c r="A426">
        <v>2023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">
      <c r="A427">
        <v>2023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">
      <c r="A428">
        <v>2023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">
      <c r="A429">
        <v>2023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">
      <c r="A430">
        <v>2023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">
      <c r="A431">
        <v>2023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">
      <c r="A432">
        <v>2023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">
      <c r="A433">
        <v>2023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">
      <c r="A434">
        <v>2023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">
      <c r="A435">
        <v>2023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">
      <c r="A436">
        <v>2023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">
      <c r="A437">
        <v>2023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">
      <c r="A438">
        <v>2023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">
      <c r="A439">
        <v>2023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">
      <c r="A440">
        <v>2023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">
      <c r="A441">
        <v>2023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">
      <c r="A442">
        <v>2023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">
      <c r="A443">
        <v>2023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">
      <c r="A444">
        <v>2023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">
      <c r="A445">
        <v>2023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">
      <c r="A446">
        <v>2023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">
      <c r="A447">
        <v>2023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">
      <c r="A448">
        <v>2023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">
      <c r="A449">
        <v>2023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">
      <c r="A450">
        <v>2023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">
      <c r="A451">
        <v>2023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">
      <c r="A452">
        <v>2023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">
      <c r="A453">
        <v>2023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">
      <c r="A454">
        <v>2023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">
      <c r="A455">
        <v>2023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">
      <c r="A456">
        <v>2023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">
      <c r="A457">
        <v>2023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">
      <c r="A458">
        <v>2023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">
      <c r="A459">
        <v>2023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">
      <c r="A460">
        <v>2023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">
      <c r="A461">
        <v>2023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">
      <c r="A462">
        <v>2023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">
      <c r="A463">
        <v>2023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">
      <c r="A464">
        <v>2023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">
      <c r="A465">
        <v>2023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">
      <c r="A466">
        <v>2023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">
      <c r="A467">
        <v>2023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">
      <c r="A468">
        <v>2023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">
      <c r="A469">
        <v>2023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">
      <c r="A470">
        <v>2023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">
      <c r="A471">
        <v>2023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">
      <c r="A472">
        <v>2023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">
      <c r="A473">
        <v>2023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">
      <c r="A474">
        <v>2023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">
      <c r="A475">
        <v>2023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">
      <c r="A476">
        <v>2023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">
      <c r="A477">
        <v>2023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">
      <c r="A478">
        <v>2023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">
      <c r="A479">
        <v>2023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">
      <c r="A480">
        <v>2023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">
      <c r="A481">
        <v>2023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">
      <c r="A482">
        <v>2022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">
      <c r="A483">
        <v>2022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">
      <c r="A484">
        <v>2022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">
      <c r="A485">
        <v>2022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">
      <c r="A486">
        <v>2022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">
      <c r="A487">
        <v>2022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">
      <c r="A488">
        <v>2022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">
      <c r="A489">
        <v>2022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">
      <c r="A490">
        <v>2022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">
      <c r="A491">
        <v>2022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">
      <c r="A492">
        <v>2022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">
      <c r="A493">
        <v>2022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">
      <c r="A494">
        <v>2022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">
      <c r="A495">
        <v>2022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">
      <c r="A496">
        <v>2022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">
      <c r="A497">
        <v>2022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">
      <c r="A498">
        <v>2022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">
      <c r="A499">
        <v>2022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">
      <c r="A500">
        <v>2022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">
      <c r="A501">
        <v>2022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">
      <c r="A502">
        <v>2022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">
      <c r="A503">
        <v>2022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">
      <c r="A504">
        <v>2022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">
      <c r="A505">
        <v>2022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">
      <c r="A506">
        <v>2022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">
      <c r="A507">
        <v>2022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">
      <c r="A508">
        <v>2022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">
      <c r="A509">
        <v>2022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">
      <c r="A510">
        <v>2022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">
      <c r="A511">
        <v>2022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">
      <c r="A512">
        <v>2022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">
      <c r="A513">
        <v>2022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">
      <c r="A514">
        <v>2022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">
      <c r="A515">
        <v>2022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">
      <c r="A516">
        <v>2022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">
      <c r="A517">
        <v>2022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">
      <c r="A518">
        <v>2022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">
      <c r="A519">
        <v>2022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">
      <c r="A520">
        <v>2022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">
      <c r="A521">
        <v>2022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">
      <c r="A522">
        <v>2022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">
      <c r="A523">
        <v>2022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">
      <c r="A524">
        <v>2022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">
      <c r="A525">
        <v>2022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">
      <c r="A526">
        <v>2022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">
      <c r="A527">
        <v>2022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">
      <c r="A528">
        <v>2022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">
      <c r="A529">
        <v>2022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">
      <c r="A530">
        <v>2022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">
      <c r="A531">
        <v>2022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">
      <c r="A532">
        <v>2022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">
      <c r="A533">
        <v>2022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">
      <c r="A534">
        <v>2022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">
      <c r="A535">
        <v>2022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">
      <c r="A536">
        <v>2022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">
      <c r="A537">
        <v>2022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">
      <c r="A538">
        <v>2022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">
      <c r="A539">
        <v>2022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">
      <c r="A540">
        <v>2022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">
      <c r="A541">
        <v>2022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">
      <c r="A542">
        <v>2022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">
      <c r="A543">
        <v>2022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">
      <c r="A544">
        <v>2022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">
      <c r="A545">
        <v>2022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">
      <c r="A546">
        <v>2022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">
      <c r="A547">
        <v>2022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">
      <c r="A548">
        <v>2022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">
      <c r="A549">
        <v>2022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">
      <c r="A550">
        <v>2022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">
      <c r="A551">
        <v>2022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">
      <c r="A552">
        <v>2022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">
      <c r="A553">
        <v>2022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">
      <c r="A554">
        <v>2022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">
      <c r="A555">
        <v>2022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">
      <c r="A556">
        <v>2022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">
      <c r="A557">
        <v>2022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">
      <c r="A558">
        <v>2022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">
      <c r="A559">
        <v>2022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">
      <c r="A560">
        <v>2022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">
      <c r="A561">
        <v>2022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">
      <c r="A562">
        <v>2022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">
      <c r="A563">
        <v>2022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">
      <c r="A564">
        <v>2022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">
      <c r="A565">
        <v>2022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">
      <c r="A566">
        <v>2022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">
      <c r="A567">
        <v>2022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">
      <c r="A568">
        <v>2022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">
      <c r="A569">
        <v>2022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">
      <c r="A570">
        <v>2022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">
      <c r="A571">
        <v>2022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">
      <c r="A572">
        <v>2022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">
      <c r="A573">
        <v>2022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">
      <c r="A574">
        <v>2022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">
      <c r="A575">
        <v>2022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">
      <c r="A576">
        <v>2022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">
      <c r="A577">
        <v>2022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">
      <c r="A578">
        <v>2022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">
      <c r="A579">
        <v>2022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">
      <c r="A580">
        <v>2022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">
      <c r="A581">
        <v>2022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">
      <c r="A582">
        <v>2022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">
      <c r="A583">
        <v>2022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">
      <c r="A584">
        <v>2022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">
      <c r="A585">
        <v>2022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">
      <c r="A586">
        <v>2022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">
      <c r="A587">
        <v>2022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">
      <c r="A588">
        <v>2022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">
      <c r="A589">
        <v>2022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">
      <c r="A590">
        <v>2022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">
      <c r="A591">
        <v>2022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">
      <c r="A592">
        <v>2022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">
      <c r="A593">
        <v>2022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">
      <c r="A594">
        <v>2022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">
      <c r="A595">
        <v>2022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">
      <c r="A596">
        <v>2022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">
      <c r="A597">
        <v>2022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">
      <c r="A598">
        <v>2022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">
      <c r="A599">
        <v>2022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">
      <c r="A600">
        <v>2022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">
      <c r="A601">
        <v>2022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">
      <c r="A602">
        <v>2022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">
      <c r="A603">
        <v>2022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">
      <c r="A604">
        <v>2022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">
      <c r="A605">
        <v>2022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">
      <c r="A606">
        <v>2022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">
      <c r="A607">
        <v>2022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">
      <c r="A608">
        <v>2022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">
      <c r="A609">
        <v>2022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">
      <c r="A610">
        <v>2022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">
      <c r="A611">
        <v>2022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">
      <c r="A612">
        <v>2022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">
      <c r="A613">
        <v>2022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">
      <c r="A614">
        <v>2022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">
      <c r="A615">
        <v>2022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">
      <c r="A616">
        <v>2022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">
      <c r="A617">
        <v>2022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">
      <c r="A618">
        <v>2022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">
      <c r="A619">
        <v>2022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">
      <c r="A620">
        <v>2022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">
      <c r="A621">
        <v>2022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">
      <c r="A622">
        <v>2022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">
      <c r="A623">
        <v>2022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">
      <c r="A624">
        <v>2022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">
      <c r="A625">
        <v>2022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">
      <c r="A626">
        <v>2022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">
      <c r="A627">
        <v>2022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">
      <c r="A628">
        <v>2022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">
      <c r="A629">
        <v>2022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">
      <c r="A630">
        <v>2022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">
      <c r="A631">
        <v>2022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">
      <c r="A632">
        <v>2022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">
      <c r="A633">
        <v>2022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">
      <c r="A634">
        <v>2022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">
      <c r="A635">
        <v>2022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">
      <c r="A636">
        <v>2022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">
      <c r="A637">
        <v>2022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">
      <c r="A638">
        <v>2022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">
      <c r="A639">
        <v>2022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">
      <c r="A640">
        <v>2022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">
      <c r="A641">
        <v>2022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">
      <c r="A642">
        <v>2022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">
      <c r="A643">
        <v>2022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">
      <c r="A644">
        <v>2022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">
      <c r="A645">
        <v>2022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">
      <c r="A646">
        <v>2022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">
      <c r="A647">
        <v>2022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">
      <c r="A648">
        <v>2022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">
      <c r="A649">
        <v>2022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">
      <c r="A650">
        <v>2022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">
      <c r="A651">
        <v>2022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">
      <c r="A652">
        <v>2022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">
      <c r="A653">
        <v>2022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">
      <c r="A654">
        <v>2022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">
      <c r="A655">
        <v>2022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">
      <c r="A656">
        <v>2022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">
      <c r="A657">
        <v>2022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">
      <c r="A658">
        <v>2022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">
      <c r="A659">
        <v>2022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">
      <c r="A660">
        <v>2022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">
      <c r="A661">
        <v>2022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">
      <c r="A662">
        <v>2022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">
      <c r="A663">
        <v>2022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">
      <c r="A664">
        <v>2022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">
      <c r="A665">
        <v>2022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">
      <c r="A666">
        <v>2022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">
      <c r="A667">
        <v>2022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">
      <c r="A668">
        <v>2022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">
      <c r="A669">
        <v>2022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">
      <c r="A670">
        <v>2022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">
      <c r="A671">
        <v>2022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">
      <c r="A672">
        <v>2022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">
      <c r="A673">
        <v>2022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">
      <c r="A674">
        <v>2022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">
      <c r="A675">
        <v>2022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">
      <c r="A676">
        <v>2022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">
      <c r="A677">
        <v>2022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">
      <c r="A678">
        <v>2022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">
      <c r="A679">
        <v>2022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">
      <c r="A680">
        <v>2022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">
      <c r="A681">
        <v>2022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">
      <c r="A682">
        <v>2022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">
      <c r="A683">
        <v>2022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">
      <c r="A684">
        <v>2022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">
      <c r="A685">
        <v>2022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">
      <c r="A686">
        <v>2022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">
      <c r="A687">
        <v>2022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">
      <c r="A688">
        <v>2022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">
      <c r="A689">
        <v>2022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">
      <c r="A690">
        <v>2022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">
      <c r="A691">
        <v>2022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">
      <c r="A692">
        <v>2022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">
      <c r="A693">
        <v>2022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">
      <c r="A694">
        <v>2022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">
      <c r="A695">
        <v>2022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">
      <c r="A696">
        <v>2022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">
      <c r="A697">
        <v>2022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">
      <c r="A698">
        <v>2022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">
      <c r="A699">
        <v>2022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">
      <c r="A700">
        <v>2022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">
      <c r="A701">
        <v>2022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">
      <c r="A702">
        <v>2022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">
      <c r="A703">
        <v>2022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">
      <c r="A704">
        <v>2022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">
      <c r="A705">
        <v>2022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">
      <c r="A706">
        <v>2022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">
      <c r="A707">
        <v>2022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">
      <c r="A708">
        <v>2022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">
      <c r="A709">
        <v>2022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">
      <c r="A710">
        <v>2022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">
      <c r="A711">
        <v>2022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">
      <c r="A712">
        <v>2022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">
      <c r="A713">
        <v>2022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">
      <c r="A714">
        <v>2022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">
      <c r="A715">
        <v>2022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">
      <c r="A716">
        <v>2022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">
      <c r="A717">
        <v>2022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">
      <c r="A718">
        <v>2022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">
      <c r="A719">
        <v>2022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">
      <c r="A720">
        <v>2022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">
      <c r="A721">
        <v>2022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">
      <c r="A722">
        <v>2022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">
      <c r="A723">
        <v>2022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">
      <c r="A724">
        <v>2022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">
      <c r="A725">
        <v>2022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">
      <c r="A726">
        <v>2022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">
      <c r="A727">
        <v>2022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">
      <c r="A728">
        <v>2022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">
      <c r="A729">
        <v>2022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">
      <c r="A730">
        <v>2022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">
      <c r="A731">
        <v>2022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">
      <c r="A732">
        <v>2022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">
      <c r="A733">
        <v>2022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">
      <c r="A734">
        <v>2022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">
      <c r="A735">
        <v>2022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">
      <c r="A736">
        <v>2022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">
      <c r="A737">
        <v>2022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">
      <c r="A738">
        <v>2022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">
      <c r="A739">
        <v>2022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">
      <c r="A740">
        <v>2022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">
      <c r="A741">
        <v>2022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">
      <c r="A742">
        <v>2022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">
      <c r="A743">
        <v>2022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">
      <c r="A744">
        <v>2022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">
      <c r="A745">
        <v>2022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">
      <c r="A746">
        <v>2022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">
      <c r="A747">
        <v>2022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">
      <c r="A748">
        <v>2022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">
      <c r="A749">
        <v>2022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">
      <c r="A750">
        <v>2022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">
      <c r="A751">
        <v>2022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">
      <c r="A752">
        <v>2022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">
      <c r="A753">
        <v>2022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">
      <c r="A754">
        <v>2022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">
      <c r="A755">
        <v>2022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">
      <c r="A756">
        <v>2022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">
      <c r="A757">
        <v>2022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">
      <c r="A758">
        <v>2022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">
      <c r="A759">
        <v>2022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">
      <c r="A760">
        <v>2022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">
      <c r="A761">
        <v>2022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">
      <c r="A762">
        <v>2022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">
      <c r="A763">
        <v>2022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">
      <c r="A764">
        <v>2022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">
      <c r="A765">
        <v>2022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">
      <c r="A766">
        <v>2022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">
      <c r="A767">
        <v>2022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">
      <c r="A768">
        <v>2022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">
      <c r="A769">
        <v>2022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">
      <c r="A770">
        <v>2022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">
      <c r="A771">
        <v>2022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">
      <c r="A772">
        <v>2022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">
      <c r="A773">
        <v>2022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">
      <c r="A774">
        <v>2022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">
      <c r="A775">
        <v>2022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">
      <c r="A776">
        <v>2022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">
      <c r="A777">
        <v>2022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">
      <c r="A778">
        <v>2022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">
      <c r="A779">
        <v>2022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">
      <c r="A780">
        <v>2022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">
      <c r="A781">
        <v>2022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">
      <c r="A782">
        <v>2022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">
      <c r="A783">
        <v>2022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">
      <c r="A784">
        <v>2022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">
      <c r="A785">
        <v>2022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">
      <c r="A786">
        <v>2022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">
      <c r="A787">
        <v>2022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">
      <c r="A788">
        <v>2022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">
      <c r="A789">
        <v>2022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">
      <c r="A790">
        <v>2022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">
      <c r="A791">
        <v>2022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">
      <c r="A792">
        <v>2022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">
      <c r="A793">
        <v>2022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">
      <c r="A794">
        <v>2022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">
      <c r="A795">
        <v>2022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">
      <c r="A796">
        <v>2022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">
      <c r="A797">
        <v>2022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">
      <c r="A798">
        <v>2022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">
      <c r="A799">
        <v>2022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">
      <c r="A800">
        <v>2022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">
      <c r="A801">
        <v>2022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">
      <c r="A802">
        <v>2022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">
      <c r="A803">
        <v>2022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">
      <c r="A804">
        <v>2022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">
      <c r="A805">
        <v>2022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">
      <c r="A806">
        <v>2022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">
      <c r="A807">
        <v>2022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">
      <c r="A808">
        <v>2022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">
      <c r="A809">
        <v>2022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">
      <c r="A810">
        <v>2022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">
      <c r="A811">
        <v>2022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">
      <c r="A812">
        <v>2022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">
      <c r="A813">
        <v>2022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">
      <c r="A814">
        <v>2022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">
      <c r="A815">
        <v>2022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">
      <c r="A816">
        <v>2022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">
      <c r="A817">
        <v>2022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">
      <c r="A818">
        <v>2022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">
      <c r="A819">
        <v>2022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">
      <c r="A820">
        <v>2022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">
      <c r="A821">
        <v>2022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">
      <c r="A822">
        <v>2022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">
      <c r="A823">
        <v>2022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">
      <c r="A824">
        <v>2022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">
      <c r="A825">
        <v>2022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">
      <c r="A826">
        <v>2022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">
      <c r="A827">
        <v>2022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">
      <c r="A828">
        <v>2022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">
      <c r="A829">
        <v>2022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">
      <c r="A830">
        <v>2022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">
      <c r="A831">
        <v>2022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">
      <c r="A832">
        <v>2022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">
      <c r="A833">
        <v>2022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">
      <c r="A834">
        <v>2022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">
      <c r="A835">
        <v>2022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">
      <c r="A836">
        <v>2022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">
      <c r="A837">
        <v>2022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">
      <c r="A838">
        <v>2022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">
      <c r="A839">
        <v>2022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">
      <c r="A840">
        <v>2022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">
      <c r="A841">
        <v>2022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">
      <c r="A842">
        <v>2022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">
      <c r="A843">
        <v>2022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">
      <c r="A844">
        <v>2022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">
      <c r="A845">
        <v>2022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">
      <c r="A846">
        <v>2022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">
      <c r="A847">
        <v>2022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">
      <c r="A848">
        <v>2022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">
      <c r="A849">
        <v>2022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">
      <c r="A850">
        <v>2022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">
      <c r="A851">
        <v>2022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">
      <c r="A852">
        <v>2022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">
      <c r="A853">
        <v>2022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">
      <c r="A854">
        <v>2022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">
      <c r="A855">
        <v>2022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">
      <c r="A856">
        <v>2022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">
      <c r="A857">
        <v>2022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">
      <c r="A858">
        <v>2022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">
      <c r="A859">
        <v>2022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">
      <c r="A860">
        <v>2022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">
      <c r="A861">
        <v>2022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">
      <c r="A862">
        <v>2022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">
      <c r="A863">
        <v>2022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">
      <c r="A864">
        <v>2022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">
      <c r="A865">
        <v>2022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">
      <c r="A866">
        <v>2022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">
      <c r="A867">
        <v>2022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">
      <c r="A868">
        <v>2022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">
      <c r="A869">
        <v>2022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">
      <c r="A870">
        <v>2022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">
      <c r="A871">
        <v>2022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">
      <c r="A872">
        <v>2022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">
      <c r="A873">
        <v>2022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">
      <c r="A874">
        <v>2022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">
      <c r="A875">
        <v>2022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">
      <c r="A876">
        <v>2022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">
      <c r="A877">
        <v>2022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">
      <c r="A878">
        <v>2022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">
      <c r="A879">
        <v>2022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">
      <c r="A880">
        <v>2022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">
      <c r="A881">
        <v>2022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">
      <c r="A882">
        <v>2022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">
      <c r="A883">
        <v>2022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">
      <c r="A884">
        <v>2022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">
      <c r="A885">
        <v>2022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">
      <c r="A886">
        <v>2022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">
      <c r="A887">
        <v>2022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">
      <c r="A888">
        <v>2022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">
      <c r="A889">
        <v>2022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">
      <c r="A890">
        <v>2022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">
      <c r="A891">
        <v>2022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">
      <c r="A892">
        <v>2022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">
      <c r="A893">
        <v>2022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">
      <c r="A894">
        <v>2022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">
      <c r="A895">
        <v>2022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">
      <c r="A896">
        <v>2022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">
      <c r="A897">
        <v>2022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">
      <c r="A898">
        <v>2022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">
      <c r="A899">
        <v>2022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">
      <c r="A900">
        <v>2022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">
      <c r="A901">
        <v>2022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">
      <c r="A902">
        <v>2022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">
      <c r="A903">
        <v>2022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">
      <c r="A904">
        <v>2022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">
      <c r="A905">
        <v>2022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">
      <c r="A906">
        <v>2022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">
      <c r="A907">
        <v>2022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">
      <c r="A908">
        <v>2022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">
      <c r="A909">
        <v>2022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">
      <c r="A910">
        <v>2022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">
      <c r="A911">
        <v>2022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">
      <c r="A912">
        <v>2022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">
      <c r="A913">
        <v>2022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">
      <c r="A914">
        <v>2022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">
      <c r="A915">
        <v>2022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">
      <c r="A916">
        <v>2022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">
      <c r="A917">
        <v>2022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">
      <c r="A918">
        <v>2022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">
      <c r="A919">
        <v>2022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">
      <c r="A920">
        <v>2022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">
      <c r="A921">
        <v>2022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">
      <c r="A922">
        <v>2022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">
      <c r="A923">
        <v>2022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">
      <c r="A924">
        <v>2022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">
      <c r="A925">
        <v>2022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">
      <c r="A926">
        <v>2022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">
      <c r="A927">
        <v>2022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">
      <c r="A928">
        <v>2022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">
      <c r="A929">
        <v>2022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">
      <c r="A930">
        <v>2022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">
      <c r="A931">
        <v>2022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">
      <c r="A932">
        <v>2022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">
      <c r="A933">
        <v>2022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">
      <c r="A934">
        <v>2022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">
      <c r="A935">
        <v>2022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">
      <c r="A936">
        <v>2022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">
      <c r="A937">
        <v>2022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">
      <c r="A938">
        <v>2022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">
      <c r="A939">
        <v>2022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">
      <c r="A940">
        <v>2022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">
      <c r="A941">
        <v>2022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">
      <c r="A942">
        <v>2022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">
      <c r="A943">
        <v>2022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">
      <c r="A944">
        <v>2022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">
      <c r="A945">
        <v>2022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">
      <c r="A946">
        <v>2022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">
      <c r="A947">
        <v>2022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">
      <c r="A948">
        <v>2022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">
      <c r="A949">
        <v>2022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">
      <c r="A950">
        <v>2022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">
      <c r="A951">
        <v>2022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">
      <c r="A952">
        <v>2022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">
      <c r="A953">
        <v>2022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">
      <c r="A954">
        <v>2022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">
      <c r="A955">
        <v>2022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">
      <c r="A956">
        <v>2022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">
      <c r="A957">
        <v>2022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">
      <c r="A958">
        <v>2022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">
      <c r="A959">
        <v>2022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">
      <c r="A960">
        <v>2022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">
      <c r="A961">
        <v>2022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">
      <c r="A962">
        <v>2021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">
      <c r="A963">
        <v>2021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">
      <c r="A964">
        <v>2021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">
      <c r="A965">
        <v>2021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">
      <c r="A966">
        <v>2021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">
      <c r="A967">
        <v>2021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">
      <c r="A968">
        <v>2021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">
      <c r="A969">
        <v>2021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">
      <c r="A970">
        <v>2021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">
      <c r="A971">
        <v>2021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">
      <c r="A972">
        <v>2021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">
      <c r="A973">
        <v>2021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">
      <c r="A974">
        <v>2021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">
      <c r="A975">
        <v>2021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">
      <c r="A976">
        <v>2021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">
      <c r="A977">
        <v>2021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">
      <c r="A978">
        <v>2021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">
      <c r="A979">
        <v>2021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">
      <c r="A980">
        <v>2021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">
      <c r="A981">
        <v>2021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">
      <c r="A982">
        <v>2021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">
      <c r="A983">
        <v>2021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">
      <c r="A984">
        <v>2021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">
      <c r="A985">
        <v>2021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">
      <c r="A986">
        <v>2021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">
      <c r="A987">
        <v>2021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">
      <c r="A988">
        <v>2021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">
      <c r="A989">
        <v>2021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">
      <c r="A990">
        <v>2021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">
      <c r="A991">
        <v>2021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">
      <c r="A992">
        <v>2021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">
      <c r="A993">
        <v>2021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">
      <c r="A994">
        <v>2021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">
      <c r="A995">
        <v>2021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">
      <c r="A996">
        <v>2021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">
      <c r="A997">
        <v>2021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">
      <c r="A998">
        <v>2021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">
      <c r="A999">
        <v>2021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">
      <c r="A1000">
        <v>2021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">
      <c r="A1001">
        <v>2021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">
      <c r="A1002">
        <v>2021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">
      <c r="A1003">
        <v>2021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">
      <c r="A1004">
        <v>2021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">
      <c r="A1005">
        <v>2021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">
      <c r="A1006">
        <v>2021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">
      <c r="A1007">
        <v>2021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">
      <c r="A1008">
        <v>2021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">
      <c r="A1009">
        <v>2021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">
      <c r="A1010">
        <v>2021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">
      <c r="A1011">
        <v>2021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">
      <c r="A1012">
        <v>2021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">
      <c r="A1013">
        <v>2021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">
      <c r="A1014">
        <v>2021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">
      <c r="A1015">
        <v>2021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">
      <c r="A1016">
        <v>2021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">
      <c r="A1017">
        <v>2021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">
      <c r="A1018">
        <v>2021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">
      <c r="A1019">
        <v>2021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">
      <c r="A1020">
        <v>2021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">
      <c r="A1021">
        <v>2021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">
      <c r="A1022">
        <v>2021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">
      <c r="A1023">
        <v>2021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">
      <c r="A1024">
        <v>2021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">
      <c r="A1025">
        <v>2021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">
      <c r="A1026">
        <v>2021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">
      <c r="A1027">
        <v>2021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">
      <c r="A1028">
        <v>2021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">
      <c r="A1029">
        <v>2021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">
      <c r="A1030">
        <v>2021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">
      <c r="A1031">
        <v>2021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">
      <c r="A1032">
        <v>2021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">
      <c r="A1033">
        <v>2021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">
      <c r="A1034">
        <v>2021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">
      <c r="A1035">
        <v>2021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">
      <c r="A1036">
        <v>2021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">
      <c r="A1037">
        <v>2021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">
      <c r="A1038">
        <v>2021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">
      <c r="A1039">
        <v>2021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">
      <c r="A1040">
        <v>2021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">
      <c r="A1041">
        <v>2021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">
      <c r="A1042">
        <v>2021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">
      <c r="A1043">
        <v>2021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">
      <c r="A1044">
        <v>2021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">
      <c r="A1045">
        <v>2021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">
      <c r="A1046">
        <v>2021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">
      <c r="A1047">
        <v>2021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">
      <c r="A1048">
        <v>2021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">
      <c r="A1049">
        <v>2021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">
      <c r="A1050">
        <v>2021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">
      <c r="A1051">
        <v>2021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">
      <c r="A1052">
        <v>2021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">
      <c r="A1053">
        <v>2021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">
      <c r="A1054">
        <v>2021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">
      <c r="A1055">
        <v>2021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">
      <c r="A1056">
        <v>2021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">
      <c r="A1057">
        <v>2021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">
      <c r="A1058">
        <v>2021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">
      <c r="A1059">
        <v>2021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">
      <c r="A1060">
        <v>2021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">
      <c r="A1061">
        <v>2021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">
      <c r="A1062">
        <v>2021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">
      <c r="A1063">
        <v>2021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">
      <c r="A1064">
        <v>2021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">
      <c r="A1065">
        <v>2021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">
      <c r="A1066">
        <v>2021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">
      <c r="A1067">
        <v>2021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">
      <c r="A1068">
        <v>2021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">
      <c r="A1069">
        <v>2021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">
      <c r="A1070">
        <v>2021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">
      <c r="A1071">
        <v>2021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">
      <c r="A1072">
        <v>2021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">
      <c r="A1073">
        <v>2021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">
      <c r="A1074">
        <v>2021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">
      <c r="A1075">
        <v>2021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">
      <c r="A1076">
        <v>2021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">
      <c r="A1077">
        <v>2021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">
      <c r="A1078">
        <v>2021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">
      <c r="A1079">
        <v>2021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">
      <c r="A1080">
        <v>2021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">
      <c r="A1081">
        <v>2021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">
      <c r="A1082">
        <v>2021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">
      <c r="A1083">
        <v>2021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">
      <c r="A1084">
        <v>2021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">
      <c r="A1085">
        <v>2021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">
      <c r="A1086">
        <v>2021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">
      <c r="A1087">
        <v>2021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">
      <c r="A1088">
        <v>2021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">
      <c r="A1089">
        <v>2021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">
      <c r="A1090">
        <v>2021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">
      <c r="A1091">
        <v>2021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">
      <c r="A1092">
        <v>2021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">
      <c r="A1093">
        <v>2021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">
      <c r="A1094">
        <v>2021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">
      <c r="A1095">
        <v>2021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">
      <c r="A1096">
        <v>2021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">
      <c r="A1097">
        <v>2021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">
      <c r="A1098">
        <v>2021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">
      <c r="A1099">
        <v>2021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">
      <c r="A1100">
        <v>2021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">
      <c r="A1101">
        <v>2021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">
      <c r="A1102">
        <v>2021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">
      <c r="A1103">
        <v>2021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">
      <c r="A1104">
        <v>2021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">
      <c r="A1105">
        <v>2021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">
      <c r="A1106">
        <v>2021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">
      <c r="A1107">
        <v>2021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">
      <c r="A1108">
        <v>2021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">
      <c r="A1109">
        <v>2021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">
      <c r="A1110">
        <v>2021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">
      <c r="A1111">
        <v>2021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">
      <c r="A1112">
        <v>2021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">
      <c r="A1113">
        <v>2021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">
      <c r="A1114">
        <v>2021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">
      <c r="A1115">
        <v>2021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">
      <c r="A1116">
        <v>2021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">
      <c r="A1117">
        <v>2021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">
      <c r="A1118">
        <v>2021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">
      <c r="A1119">
        <v>2021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">
      <c r="A1120">
        <v>2021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">
      <c r="A1121">
        <v>2021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">
      <c r="A1122">
        <v>2021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">
      <c r="A1123">
        <v>2021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">
      <c r="A1124">
        <v>2021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">
      <c r="A1125">
        <v>2021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">
      <c r="A1126">
        <v>2021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">
      <c r="A1127">
        <v>2021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">
      <c r="A1128">
        <v>2021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">
      <c r="A1129">
        <v>2021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">
      <c r="A1130">
        <v>2021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">
      <c r="A1131">
        <v>2021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">
      <c r="A1132">
        <v>2021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">
      <c r="A1133">
        <v>2021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">
      <c r="A1134">
        <v>2021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">
      <c r="A1135">
        <v>2021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">
      <c r="A1136">
        <v>2021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">
      <c r="A1137">
        <v>2021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">
      <c r="A1138">
        <v>2021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">
      <c r="A1139">
        <v>2021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">
      <c r="A1140">
        <v>2021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">
      <c r="A1141">
        <v>2021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">
      <c r="A1142">
        <v>2021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">
      <c r="A1143">
        <v>2021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">
      <c r="A1144">
        <v>2021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">
      <c r="A1145">
        <v>2021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">
      <c r="A1146">
        <v>2021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">
      <c r="A1147">
        <v>2021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">
      <c r="A1148">
        <v>2021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">
      <c r="A1149">
        <v>2021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">
      <c r="A1150">
        <v>2021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">
      <c r="A1151">
        <v>2021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">
      <c r="A1152">
        <v>2021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">
      <c r="A1153">
        <v>2021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">
      <c r="A1154">
        <v>2021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">
      <c r="A1155">
        <v>2021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">
      <c r="A1156">
        <v>2021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">
      <c r="A1157">
        <v>2021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">
      <c r="A1158">
        <v>2021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">
      <c r="A1159">
        <v>2021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">
      <c r="A1160">
        <v>2021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">
      <c r="A1161">
        <v>2021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">
      <c r="A1162">
        <v>2021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">
      <c r="A1163">
        <v>2021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">
      <c r="A1164">
        <v>2021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">
      <c r="A1165">
        <v>2021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">
      <c r="A1166">
        <v>2021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">
      <c r="A1167">
        <v>2021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">
      <c r="A1168">
        <v>2021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">
      <c r="A1169">
        <v>2021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">
      <c r="A1170">
        <v>2021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">
      <c r="A1171">
        <v>2021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">
      <c r="A1172">
        <v>2021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">
      <c r="A1173">
        <v>2021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">
      <c r="A1174">
        <v>2021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">
      <c r="A1175">
        <v>2021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">
      <c r="A1176">
        <v>2021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">
      <c r="A1177">
        <v>2021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">
      <c r="A1178">
        <v>2021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">
      <c r="A1179">
        <v>2021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">
      <c r="A1180">
        <v>2021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">
      <c r="A1181">
        <v>2021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">
      <c r="A1182">
        <v>2021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">
      <c r="A1183">
        <v>2021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">
      <c r="A1184">
        <v>2021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">
      <c r="A1185">
        <v>2021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">
      <c r="A1186">
        <v>2021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">
      <c r="A1187">
        <v>2021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">
      <c r="A1188">
        <v>2021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">
      <c r="A1189">
        <v>2021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">
      <c r="A1190">
        <v>2021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">
      <c r="A1191">
        <v>2021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">
      <c r="A1192">
        <v>2021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">
      <c r="A1193">
        <v>2021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">
      <c r="A1194">
        <v>2021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">
      <c r="A1195">
        <v>2021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">
      <c r="A1196">
        <v>2021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">
      <c r="A1197">
        <v>2021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">
      <c r="A1198">
        <v>2021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">
      <c r="A1199">
        <v>2021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">
      <c r="A1200">
        <v>2021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">
      <c r="A1201">
        <v>2021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">
      <c r="A1202">
        <v>2021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">
      <c r="A1203">
        <v>2021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">
      <c r="A1204">
        <v>2021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">
      <c r="A1205">
        <v>2021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">
      <c r="A1206">
        <v>2021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">
      <c r="A1207">
        <v>2021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">
      <c r="A1208">
        <v>2021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">
      <c r="A1209">
        <v>2021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">
      <c r="A1210">
        <v>2021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">
      <c r="A1211">
        <v>2021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">
      <c r="A1212">
        <v>2021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">
      <c r="A1213">
        <v>2021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">
      <c r="A1214">
        <v>2021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">
      <c r="A1215">
        <v>2021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">
      <c r="A1216">
        <v>2021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">
      <c r="A1217">
        <v>2021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">
      <c r="A1218">
        <v>2021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">
      <c r="A1219">
        <v>2021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">
      <c r="A1220">
        <v>2021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">
      <c r="A1221">
        <v>2021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">
      <c r="A1222">
        <v>2021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">
      <c r="A1223">
        <v>2021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">
      <c r="A1224">
        <v>2021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">
      <c r="A1225">
        <v>2021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">
      <c r="A1226">
        <v>2021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">
      <c r="A1227">
        <v>2021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">
      <c r="A1228">
        <v>2021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">
      <c r="A1229">
        <v>2021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">
      <c r="A1230">
        <v>2021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">
      <c r="A1231">
        <v>2021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">
      <c r="A1232">
        <v>2021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">
      <c r="A1233">
        <v>2021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">
      <c r="A1234">
        <v>2021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">
      <c r="A1235">
        <v>2021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">
      <c r="A1236">
        <v>2021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">
      <c r="A1237">
        <v>2021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">
      <c r="A1238">
        <v>2021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">
      <c r="A1239">
        <v>2021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">
      <c r="A1240">
        <v>2021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">
      <c r="A1241">
        <v>2021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">
      <c r="A1242">
        <v>2021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">
      <c r="A1243">
        <v>2021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">
      <c r="A1244">
        <v>2021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">
      <c r="A1245">
        <v>2021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">
      <c r="A1246">
        <v>2021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">
      <c r="A1247">
        <v>2021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">
      <c r="A1248">
        <v>2021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">
      <c r="A1249">
        <v>2021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">
      <c r="A1250">
        <v>2021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">
      <c r="A1251">
        <v>2021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">
      <c r="A1252">
        <v>2021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">
      <c r="A1253">
        <v>2021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">
      <c r="A1254">
        <v>2021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">
      <c r="A1255">
        <v>2021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">
      <c r="A1256">
        <v>2021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">
      <c r="A1257">
        <v>2021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">
      <c r="A1258">
        <v>2021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">
      <c r="A1259">
        <v>2021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">
      <c r="A1260">
        <v>2021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">
      <c r="A1261">
        <v>2021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">
      <c r="A1262">
        <v>2021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">
      <c r="A1263">
        <v>2021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">
      <c r="A1264">
        <v>2021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">
      <c r="A1265">
        <v>2021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">
      <c r="A1266">
        <v>2021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">
      <c r="A1267">
        <v>2021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">
      <c r="A1268">
        <v>2021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">
      <c r="A1269">
        <v>2021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">
      <c r="A1270">
        <v>2021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">
      <c r="A1271">
        <v>2021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">
      <c r="A1272">
        <v>2021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">
      <c r="A1273">
        <v>2021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">
      <c r="A1274">
        <v>2021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">
      <c r="A1275">
        <v>2021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">
      <c r="A1276">
        <v>2021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">
      <c r="A1277">
        <v>2021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">
      <c r="A1278">
        <v>2021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">
      <c r="A1279">
        <v>2021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">
      <c r="A1280">
        <v>2021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">
      <c r="A1281">
        <v>2021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">
      <c r="A1282">
        <v>2021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">
      <c r="A1283">
        <v>2021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">
      <c r="A1284">
        <v>2021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">
      <c r="A1285">
        <v>2021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">
      <c r="A1286">
        <v>2021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">
      <c r="A1287">
        <v>2021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">
      <c r="A1288">
        <v>2021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">
      <c r="A1289">
        <v>2021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">
      <c r="A1290">
        <v>2021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">
      <c r="A1291">
        <v>2021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">
      <c r="A1292">
        <v>2021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">
      <c r="A1293">
        <v>2021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">
      <c r="A1294">
        <v>2021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">
      <c r="A1295">
        <v>2021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">
      <c r="A1296">
        <v>2021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">
      <c r="A1297">
        <v>2021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">
      <c r="A1298">
        <v>2021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">
      <c r="A1299">
        <v>2021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">
      <c r="A1300">
        <v>2021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">
      <c r="A1301">
        <v>2021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">
      <c r="A1302">
        <v>2021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">
      <c r="A1303">
        <v>2021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">
      <c r="A1304">
        <v>2021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">
      <c r="A1305">
        <v>2021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">
      <c r="A1306">
        <v>2021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">
      <c r="A1307">
        <v>2021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">
      <c r="A1308">
        <v>2021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">
      <c r="A1309">
        <v>2021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">
      <c r="A1310">
        <v>2021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">
      <c r="A1311">
        <v>2021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">
      <c r="A1312">
        <v>2021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">
      <c r="A1313">
        <v>2021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">
      <c r="A1314">
        <v>2021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">
      <c r="A1315">
        <v>2021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">
      <c r="A1316">
        <v>2021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">
      <c r="A1317">
        <v>2021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">
      <c r="A1318">
        <v>2021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">
      <c r="A1319">
        <v>2021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">
      <c r="A1320">
        <v>2021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">
      <c r="A1321">
        <v>2021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">
      <c r="A1322">
        <v>2021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">
      <c r="A1323">
        <v>2021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">
      <c r="A1324">
        <v>2021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">
      <c r="A1325">
        <v>2021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">
      <c r="A1326">
        <v>2021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">
      <c r="A1327">
        <v>2021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">
      <c r="A1328">
        <v>2021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">
      <c r="A1329">
        <v>2021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">
      <c r="A1330">
        <v>2021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">
      <c r="A1331">
        <v>2021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">
      <c r="A1332">
        <v>2021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">
      <c r="A1333">
        <v>2021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">
      <c r="A1334">
        <v>2021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">
      <c r="A1335">
        <v>2021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">
      <c r="A1336">
        <v>2021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">
      <c r="A1337">
        <v>2021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">
      <c r="A1338">
        <v>2021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">
      <c r="A1339">
        <v>2021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">
      <c r="A1340">
        <v>2021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">
      <c r="A1341">
        <v>2021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">
      <c r="A1342">
        <v>2021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">
      <c r="A1343">
        <v>2021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">
      <c r="A1344">
        <v>2021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">
      <c r="A1345">
        <v>2021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">
      <c r="A1346">
        <v>2021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">
      <c r="A1347">
        <v>2021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">
      <c r="A1348">
        <v>2021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">
      <c r="A1349">
        <v>2021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">
      <c r="A1350">
        <v>2021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">
      <c r="A1351">
        <v>2021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">
      <c r="A1352">
        <v>2021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">
      <c r="A1353">
        <v>2021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">
      <c r="A1354">
        <v>2021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">
      <c r="A1355">
        <v>2021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">
      <c r="A1356">
        <v>2021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">
      <c r="A1357">
        <v>2021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">
      <c r="A1358">
        <v>2021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">
      <c r="A1359">
        <v>2021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">
      <c r="A1360">
        <v>2021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">
      <c r="A1361">
        <v>2021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">
      <c r="A1362">
        <v>2021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">
      <c r="A1363">
        <v>2021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">
      <c r="A1364">
        <v>2021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">
      <c r="A1365">
        <v>2021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">
      <c r="A1366">
        <v>2021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">
      <c r="A1367">
        <v>2021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">
      <c r="A1368">
        <v>2021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">
      <c r="A1369">
        <v>2021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">
      <c r="A1370">
        <v>2021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">
      <c r="A1371">
        <v>2021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">
      <c r="A1372">
        <v>2021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">
      <c r="A1373">
        <v>2021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">
      <c r="A1374">
        <v>2021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">
      <c r="A1375">
        <v>2021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">
      <c r="A1376">
        <v>2021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">
      <c r="A1377">
        <v>2021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">
      <c r="A1378">
        <v>2021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">
      <c r="A1379">
        <v>2021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">
      <c r="A1380">
        <v>2021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">
      <c r="A1381">
        <v>2021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">
      <c r="A1382">
        <v>2021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">
      <c r="A1383">
        <v>2021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">
      <c r="A1384">
        <v>2021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">
      <c r="A1385">
        <v>2021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">
      <c r="A1386">
        <v>2021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">
      <c r="A1387">
        <v>2021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">
      <c r="A1388">
        <v>2021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">
      <c r="A1389">
        <v>2021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">
      <c r="A1390">
        <v>2021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">
      <c r="A1391">
        <v>2021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">
      <c r="A1392">
        <v>2021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">
      <c r="A1393">
        <v>2021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">
      <c r="A1394">
        <v>2021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">
      <c r="A1395">
        <v>2021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">
      <c r="A1396">
        <v>2021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">
      <c r="A1397">
        <v>2021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">
      <c r="A1398">
        <v>2021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">
      <c r="A1399">
        <v>2021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">
      <c r="A1400">
        <v>2021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">
      <c r="A1401">
        <v>2021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">
      <c r="A1402">
        <v>2021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">
      <c r="A1403">
        <v>2021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">
      <c r="A1404">
        <v>2021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">
      <c r="A1405">
        <v>2021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">
      <c r="A1406">
        <v>2021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">
      <c r="A1407">
        <v>2021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">
      <c r="A1408">
        <v>2021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">
      <c r="A1409">
        <v>2021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">
      <c r="A1410">
        <v>2021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">
      <c r="A1411">
        <v>2021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">
      <c r="A1412">
        <v>2021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">
      <c r="A1413">
        <v>2021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">
      <c r="A1414">
        <v>2021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">
      <c r="A1415">
        <v>2021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">
      <c r="A1416">
        <v>2021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">
      <c r="A1417">
        <v>2021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">
      <c r="A1418">
        <v>2021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">
      <c r="A1419">
        <v>2021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">
      <c r="A1420">
        <v>2021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">
      <c r="A1421">
        <v>2021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">
      <c r="A1422">
        <v>2021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">
      <c r="A1423">
        <v>2021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">
      <c r="A1424">
        <v>2021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">
      <c r="A1425">
        <v>2021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">
      <c r="A1426">
        <v>2021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">
      <c r="A1427">
        <v>2021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">
      <c r="A1428">
        <v>2021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">
      <c r="A1429">
        <v>2021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">
      <c r="A1430">
        <v>2021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">
      <c r="A1431">
        <v>2021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">
      <c r="A1432">
        <v>2021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">
      <c r="A1433">
        <v>2021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">
      <c r="A1434">
        <v>2021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">
      <c r="A1435">
        <v>2021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">
      <c r="A1436">
        <v>2021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">
      <c r="A1437">
        <v>2021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">
      <c r="A1438">
        <v>2021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">
      <c r="A1439">
        <v>2021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">
      <c r="A1440">
        <v>2021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8" x14ac:dyDescent="0.3">
      <c r="A1441">
        <v>2021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8" x14ac:dyDescent="0.3">
      <c r="A1442">
        <v>2020</v>
      </c>
      <c r="B1442" t="s">
        <v>55</v>
      </c>
      <c r="C1442" t="s">
        <v>1</v>
      </c>
      <c r="D1442" s="1">
        <v>1815</v>
      </c>
      <c r="E1442" s="1">
        <v>15299</v>
      </c>
      <c r="F1442" s="2">
        <v>50048</v>
      </c>
      <c r="G1442" s="1">
        <f>E1442-2000</f>
        <v>13299</v>
      </c>
      <c r="H1442" s="1">
        <f>F1442-2000</f>
        <v>48048</v>
      </c>
    </row>
    <row r="1443" spans="1:8" x14ac:dyDescent="0.3">
      <c r="A1443">
        <v>2020</v>
      </c>
      <c r="B1443" t="s">
        <v>55</v>
      </c>
      <c r="C1443" t="s">
        <v>2</v>
      </c>
      <c r="D1443" s="1">
        <v>1257</v>
      </c>
      <c r="E1443" s="1">
        <v>34816</v>
      </c>
      <c r="F1443" s="2">
        <v>44416</v>
      </c>
      <c r="G1443" s="1">
        <f t="shared" ref="G1443:G1506" si="0">E1443-2000</f>
        <v>32816</v>
      </c>
      <c r="H1443" s="1">
        <f t="shared" ref="H1443:H1506" si="1">F1443-2000</f>
        <v>42416</v>
      </c>
    </row>
    <row r="1444" spans="1:8" x14ac:dyDescent="0.3">
      <c r="A1444">
        <v>2020</v>
      </c>
      <c r="B1444" t="s">
        <v>55</v>
      </c>
      <c r="C1444" t="s">
        <v>3</v>
      </c>
      <c r="D1444" s="1">
        <v>2551</v>
      </c>
      <c r="E1444" s="1">
        <v>14076</v>
      </c>
      <c r="F1444" s="2">
        <v>43491</v>
      </c>
      <c r="G1444" s="1">
        <f t="shared" si="0"/>
        <v>12076</v>
      </c>
      <c r="H1444" s="1">
        <f t="shared" si="1"/>
        <v>41491</v>
      </c>
    </row>
    <row r="1445" spans="1:8" x14ac:dyDescent="0.3">
      <c r="A1445">
        <v>2020</v>
      </c>
      <c r="B1445" t="s">
        <v>55</v>
      </c>
      <c r="C1445" t="s">
        <v>4</v>
      </c>
      <c r="D1445" s="1">
        <v>17021</v>
      </c>
      <c r="E1445" s="1">
        <v>439060</v>
      </c>
      <c r="F1445" s="2">
        <v>34549</v>
      </c>
      <c r="G1445" s="1">
        <f t="shared" si="0"/>
        <v>437060</v>
      </c>
      <c r="H1445" s="1">
        <f t="shared" si="1"/>
        <v>32549</v>
      </c>
    </row>
    <row r="1446" spans="1:8" x14ac:dyDescent="0.3">
      <c r="A1446">
        <v>2020</v>
      </c>
      <c r="B1446" t="s">
        <v>55</v>
      </c>
      <c r="C1446" t="s">
        <v>5</v>
      </c>
      <c r="D1446" s="1">
        <v>3202</v>
      </c>
      <c r="E1446" s="1">
        <v>40994</v>
      </c>
      <c r="F1446" s="2">
        <v>81461</v>
      </c>
      <c r="G1446" s="1">
        <f t="shared" si="0"/>
        <v>38994</v>
      </c>
      <c r="H1446" s="1">
        <f t="shared" si="1"/>
        <v>79461</v>
      </c>
    </row>
    <row r="1447" spans="1:8" x14ac:dyDescent="0.3">
      <c r="A1447">
        <v>2020</v>
      </c>
      <c r="B1447" t="s">
        <v>55</v>
      </c>
      <c r="C1447" t="s">
        <v>6</v>
      </c>
      <c r="D1447">
        <v>433</v>
      </c>
      <c r="E1447" s="1">
        <v>2905</v>
      </c>
      <c r="F1447" s="2">
        <v>37317</v>
      </c>
      <c r="G1447" s="1">
        <f t="shared" si="0"/>
        <v>905</v>
      </c>
      <c r="H1447" s="1">
        <f t="shared" si="1"/>
        <v>35317</v>
      </c>
    </row>
    <row r="1448" spans="1:8" x14ac:dyDescent="0.3">
      <c r="A1448">
        <v>2020</v>
      </c>
      <c r="B1448" t="s">
        <v>55</v>
      </c>
      <c r="C1448" t="s">
        <v>7</v>
      </c>
      <c r="D1448">
        <v>177</v>
      </c>
      <c r="E1448" s="1">
        <v>-862</v>
      </c>
      <c r="F1448" s="2">
        <v>36951</v>
      </c>
      <c r="G1448" s="1">
        <f t="shared" si="0"/>
        <v>-2862</v>
      </c>
      <c r="H1448" s="1">
        <f t="shared" si="1"/>
        <v>34951</v>
      </c>
    </row>
    <row r="1449" spans="1:8" x14ac:dyDescent="0.3">
      <c r="A1449">
        <v>2020</v>
      </c>
      <c r="B1449" t="s">
        <v>55</v>
      </c>
      <c r="C1449" t="s">
        <v>8</v>
      </c>
      <c r="D1449" s="1">
        <v>5285</v>
      </c>
      <c r="E1449" s="1">
        <v>73071</v>
      </c>
      <c r="F1449" s="2">
        <v>30073</v>
      </c>
      <c r="G1449" s="1">
        <f t="shared" si="0"/>
        <v>71071</v>
      </c>
      <c r="H1449" s="1">
        <f t="shared" si="1"/>
        <v>28073</v>
      </c>
    </row>
    <row r="1450" spans="1:8" x14ac:dyDescent="0.3">
      <c r="A1450">
        <v>2020</v>
      </c>
      <c r="B1450" t="s">
        <v>55</v>
      </c>
      <c r="C1450" t="s">
        <v>9</v>
      </c>
      <c r="D1450" s="1">
        <v>2594</v>
      </c>
      <c r="E1450" s="1">
        <v>26899</v>
      </c>
      <c r="F1450" s="2">
        <v>38348</v>
      </c>
      <c r="G1450" s="1">
        <f t="shared" si="0"/>
        <v>24899</v>
      </c>
      <c r="H1450" s="1">
        <f t="shared" si="1"/>
        <v>36348</v>
      </c>
    </row>
    <row r="1451" spans="1:8" x14ac:dyDescent="0.3">
      <c r="A1451">
        <v>2020</v>
      </c>
      <c r="B1451" t="s">
        <v>55</v>
      </c>
      <c r="C1451" t="s">
        <v>10</v>
      </c>
      <c r="D1451" s="1">
        <v>2448</v>
      </c>
      <c r="E1451" s="1">
        <v>24390</v>
      </c>
      <c r="F1451" s="2">
        <v>35717</v>
      </c>
      <c r="G1451" s="1">
        <f t="shared" si="0"/>
        <v>22390</v>
      </c>
      <c r="H1451" s="1">
        <f t="shared" si="1"/>
        <v>33717</v>
      </c>
    </row>
    <row r="1452" spans="1:8" x14ac:dyDescent="0.3">
      <c r="A1452">
        <v>2020</v>
      </c>
      <c r="B1452" t="s">
        <v>55</v>
      </c>
      <c r="C1452" t="s">
        <v>11</v>
      </c>
      <c r="D1452" s="1">
        <v>2730</v>
      </c>
      <c r="E1452" s="1">
        <v>24265</v>
      </c>
      <c r="F1452" s="2">
        <v>45849</v>
      </c>
      <c r="G1452" s="1">
        <f t="shared" si="0"/>
        <v>22265</v>
      </c>
      <c r="H1452" s="1">
        <f t="shared" si="1"/>
        <v>43849</v>
      </c>
    </row>
    <row r="1453" spans="1:8" x14ac:dyDescent="0.3">
      <c r="A1453">
        <v>2020</v>
      </c>
      <c r="B1453" t="s">
        <v>55</v>
      </c>
      <c r="C1453" t="s">
        <v>12</v>
      </c>
      <c r="D1453" s="1">
        <v>2183</v>
      </c>
      <c r="E1453" s="1">
        <v>18672</v>
      </c>
      <c r="F1453" s="2">
        <v>44569</v>
      </c>
      <c r="G1453" s="1">
        <f t="shared" si="0"/>
        <v>16672</v>
      </c>
      <c r="H1453" s="1">
        <f t="shared" si="1"/>
        <v>42569</v>
      </c>
    </row>
    <row r="1454" spans="1:8" x14ac:dyDescent="0.3">
      <c r="A1454">
        <v>2020</v>
      </c>
      <c r="B1454" t="s">
        <v>55</v>
      </c>
      <c r="C1454" t="s">
        <v>13</v>
      </c>
      <c r="D1454" s="1">
        <v>2766</v>
      </c>
      <c r="E1454" s="1">
        <v>20103</v>
      </c>
      <c r="F1454" s="2">
        <v>38688</v>
      </c>
      <c r="G1454" s="1">
        <f t="shared" si="0"/>
        <v>18103</v>
      </c>
      <c r="H1454" s="1">
        <f t="shared" si="1"/>
        <v>36688</v>
      </c>
    </row>
    <row r="1455" spans="1:8" x14ac:dyDescent="0.3">
      <c r="A1455">
        <v>2020</v>
      </c>
      <c r="B1455" t="s">
        <v>55</v>
      </c>
      <c r="C1455" t="s">
        <v>14</v>
      </c>
      <c r="D1455" s="1">
        <v>2686</v>
      </c>
      <c r="E1455" s="1">
        <v>16624</v>
      </c>
      <c r="F1455" s="2">
        <v>42405</v>
      </c>
      <c r="G1455" s="1">
        <f t="shared" si="0"/>
        <v>14624</v>
      </c>
      <c r="H1455" s="1">
        <f t="shared" si="1"/>
        <v>40405</v>
      </c>
    </row>
    <row r="1456" spans="1:8" x14ac:dyDescent="0.3">
      <c r="A1456">
        <v>2020</v>
      </c>
      <c r="B1456" t="s">
        <v>55</v>
      </c>
      <c r="C1456" t="s">
        <v>15</v>
      </c>
      <c r="D1456" s="1">
        <v>1584</v>
      </c>
      <c r="E1456" s="1">
        <v>15906</v>
      </c>
      <c r="F1456" s="2">
        <v>52243</v>
      </c>
      <c r="G1456" s="1">
        <f t="shared" si="0"/>
        <v>13906</v>
      </c>
      <c r="H1456" s="1">
        <f t="shared" si="1"/>
        <v>50243</v>
      </c>
    </row>
    <row r="1457" spans="1:8" x14ac:dyDescent="0.3">
      <c r="A1457">
        <v>2020</v>
      </c>
      <c r="B1457" t="s">
        <v>55</v>
      </c>
      <c r="C1457" t="s">
        <v>16</v>
      </c>
      <c r="D1457" s="1">
        <v>3082</v>
      </c>
      <c r="E1457" s="1">
        <v>39851</v>
      </c>
      <c r="F1457" s="2">
        <v>77428</v>
      </c>
      <c r="G1457" s="1">
        <f t="shared" si="0"/>
        <v>37851</v>
      </c>
      <c r="H1457" s="1">
        <f t="shared" si="1"/>
        <v>75428</v>
      </c>
    </row>
    <row r="1458" spans="1:8" x14ac:dyDescent="0.3">
      <c r="A1458">
        <v>2020</v>
      </c>
      <c r="B1458" t="s">
        <v>55</v>
      </c>
      <c r="C1458" t="s">
        <v>17</v>
      </c>
      <c r="D1458" s="1">
        <v>1370</v>
      </c>
      <c r="E1458" s="1">
        <v>4417</v>
      </c>
      <c r="F1458" s="2">
        <v>37418</v>
      </c>
      <c r="G1458" s="1">
        <f t="shared" si="0"/>
        <v>2417</v>
      </c>
      <c r="H1458" s="1">
        <f t="shared" si="1"/>
        <v>35418</v>
      </c>
    </row>
    <row r="1459" spans="1:8" x14ac:dyDescent="0.3">
      <c r="A1459">
        <v>2020</v>
      </c>
      <c r="B1459" t="s">
        <v>55</v>
      </c>
      <c r="C1459" t="s">
        <v>18</v>
      </c>
      <c r="D1459">
        <v>723</v>
      </c>
      <c r="E1459" s="1">
        <v>4032</v>
      </c>
      <c r="F1459" s="2">
        <v>39778</v>
      </c>
      <c r="G1459" s="1">
        <f t="shared" si="0"/>
        <v>2032</v>
      </c>
      <c r="H1459" s="1">
        <f t="shared" si="1"/>
        <v>37778</v>
      </c>
    </row>
    <row r="1460" spans="1:8" x14ac:dyDescent="0.3">
      <c r="A1460">
        <v>2020</v>
      </c>
      <c r="B1460" t="s">
        <v>55</v>
      </c>
      <c r="C1460" t="s">
        <v>19</v>
      </c>
      <c r="D1460" s="1">
        <v>1030</v>
      </c>
      <c r="E1460" s="1">
        <v>6890</v>
      </c>
      <c r="F1460" s="2">
        <v>58586</v>
      </c>
      <c r="G1460" s="1">
        <f t="shared" si="0"/>
        <v>4890</v>
      </c>
      <c r="H1460" s="1">
        <f t="shared" si="1"/>
        <v>56586</v>
      </c>
    </row>
    <row r="1461" spans="1:8" x14ac:dyDescent="0.3">
      <c r="A1461">
        <v>2020</v>
      </c>
      <c r="B1461" t="s">
        <v>55</v>
      </c>
      <c r="C1461" t="s">
        <v>20</v>
      </c>
      <c r="D1461" s="1">
        <v>3203</v>
      </c>
      <c r="E1461" s="1">
        <v>34401</v>
      </c>
      <c r="F1461" s="2">
        <v>35460</v>
      </c>
      <c r="G1461" s="1">
        <f t="shared" si="0"/>
        <v>32401</v>
      </c>
      <c r="H1461" s="1">
        <f t="shared" si="1"/>
        <v>33460</v>
      </c>
    </row>
    <row r="1462" spans="1:8" x14ac:dyDescent="0.3">
      <c r="A1462">
        <v>2020</v>
      </c>
      <c r="B1462" t="s">
        <v>55</v>
      </c>
      <c r="C1462" t="s">
        <v>21</v>
      </c>
      <c r="D1462" s="1">
        <v>2992</v>
      </c>
      <c r="E1462" s="1">
        <v>25404</v>
      </c>
      <c r="F1462" s="2">
        <v>44899</v>
      </c>
      <c r="G1462" s="1">
        <f t="shared" si="0"/>
        <v>23404</v>
      </c>
      <c r="H1462" s="1">
        <f t="shared" si="1"/>
        <v>42899</v>
      </c>
    </row>
    <row r="1463" spans="1:8" x14ac:dyDescent="0.3">
      <c r="A1463">
        <v>2020</v>
      </c>
      <c r="B1463" t="s">
        <v>55</v>
      </c>
      <c r="C1463" t="s">
        <v>22</v>
      </c>
      <c r="D1463" s="1">
        <v>2168</v>
      </c>
      <c r="E1463" s="1">
        <v>13960</v>
      </c>
      <c r="F1463" s="2">
        <v>42981</v>
      </c>
      <c r="G1463" s="1">
        <f t="shared" si="0"/>
        <v>11960</v>
      </c>
      <c r="H1463" s="1">
        <f t="shared" si="1"/>
        <v>40981</v>
      </c>
    </row>
    <row r="1464" spans="1:8" x14ac:dyDescent="0.3">
      <c r="A1464">
        <v>2020</v>
      </c>
      <c r="B1464" t="s">
        <v>55</v>
      </c>
      <c r="C1464" t="s">
        <v>23</v>
      </c>
      <c r="D1464" s="1">
        <v>1950</v>
      </c>
      <c r="E1464" s="1">
        <v>13965</v>
      </c>
      <c r="F1464" s="2">
        <v>40194</v>
      </c>
      <c r="G1464" s="1">
        <f t="shared" si="0"/>
        <v>11965</v>
      </c>
      <c r="H1464" s="1">
        <f t="shared" si="1"/>
        <v>38194</v>
      </c>
    </row>
    <row r="1465" spans="1:8" x14ac:dyDescent="0.3">
      <c r="A1465">
        <v>2020</v>
      </c>
      <c r="B1465" t="s">
        <v>55</v>
      </c>
      <c r="C1465" t="s">
        <v>24</v>
      </c>
      <c r="D1465" s="1">
        <v>1753</v>
      </c>
      <c r="E1465" s="1">
        <v>9576</v>
      </c>
      <c r="F1465" s="2">
        <v>62081</v>
      </c>
      <c r="G1465" s="1">
        <f t="shared" si="0"/>
        <v>7576</v>
      </c>
      <c r="H1465" s="1">
        <f t="shared" si="1"/>
        <v>60081</v>
      </c>
    </row>
    <row r="1466" spans="1:8" x14ac:dyDescent="0.3">
      <c r="A1466">
        <v>2020</v>
      </c>
      <c r="B1466" t="s">
        <v>55</v>
      </c>
      <c r="C1466" t="s">
        <v>25</v>
      </c>
      <c r="D1466" s="1">
        <v>2337</v>
      </c>
      <c r="E1466" s="1">
        <v>13100</v>
      </c>
      <c r="F1466" s="2">
        <v>36844</v>
      </c>
      <c r="G1466" s="1">
        <f t="shared" si="0"/>
        <v>11100</v>
      </c>
      <c r="H1466" s="1">
        <f t="shared" si="1"/>
        <v>34844</v>
      </c>
    </row>
    <row r="1467" spans="1:8" x14ac:dyDescent="0.3">
      <c r="A1467">
        <v>2020</v>
      </c>
      <c r="B1467" t="s">
        <v>55</v>
      </c>
      <c r="C1467" t="s">
        <v>26</v>
      </c>
      <c r="D1467">
        <v>612</v>
      </c>
      <c r="E1467" s="1">
        <v>15502</v>
      </c>
      <c r="F1467" s="2">
        <v>80299</v>
      </c>
      <c r="G1467" s="1">
        <f t="shared" si="0"/>
        <v>13502</v>
      </c>
      <c r="H1467" s="1">
        <f t="shared" si="1"/>
        <v>78299</v>
      </c>
    </row>
    <row r="1468" spans="1:8" x14ac:dyDescent="0.3">
      <c r="A1468">
        <v>2020</v>
      </c>
      <c r="B1468" t="s">
        <v>55</v>
      </c>
      <c r="C1468" t="s">
        <v>27</v>
      </c>
      <c r="D1468">
        <v>350</v>
      </c>
      <c r="E1468" s="1">
        <v>156</v>
      </c>
      <c r="F1468" s="2">
        <v>39272</v>
      </c>
      <c r="G1468" s="1">
        <f t="shared" si="0"/>
        <v>-1844</v>
      </c>
      <c r="H1468" s="1">
        <f t="shared" si="1"/>
        <v>37272</v>
      </c>
    </row>
    <row r="1469" spans="1:8" x14ac:dyDescent="0.3">
      <c r="A1469">
        <v>2020</v>
      </c>
      <c r="B1469" t="s">
        <v>55</v>
      </c>
      <c r="C1469" t="s">
        <v>28</v>
      </c>
      <c r="D1469" s="1">
        <v>1018</v>
      </c>
      <c r="E1469" s="1">
        <v>10453</v>
      </c>
      <c r="F1469" s="2">
        <v>34579</v>
      </c>
      <c r="G1469" s="1">
        <f t="shared" si="0"/>
        <v>8453</v>
      </c>
      <c r="H1469" s="1">
        <f t="shared" si="1"/>
        <v>32579</v>
      </c>
    </row>
    <row r="1470" spans="1:8" x14ac:dyDescent="0.3">
      <c r="A1470">
        <v>2020</v>
      </c>
      <c r="B1470" t="s">
        <v>55</v>
      </c>
      <c r="C1470" t="s">
        <v>29</v>
      </c>
      <c r="D1470" s="1">
        <v>1991</v>
      </c>
      <c r="E1470" s="1">
        <v>29875</v>
      </c>
      <c r="F1470" s="2">
        <v>57289</v>
      </c>
      <c r="G1470" s="1">
        <f t="shared" si="0"/>
        <v>27875</v>
      </c>
      <c r="H1470" s="1">
        <f t="shared" si="1"/>
        <v>55289</v>
      </c>
    </row>
    <row r="1471" spans="1:8" x14ac:dyDescent="0.3">
      <c r="A1471">
        <v>2020</v>
      </c>
      <c r="B1471" t="s">
        <v>55</v>
      </c>
      <c r="C1471" t="s">
        <v>30</v>
      </c>
      <c r="D1471" s="1">
        <v>3023</v>
      </c>
      <c r="E1471" s="1">
        <v>28434</v>
      </c>
      <c r="F1471" s="2">
        <v>36787</v>
      </c>
      <c r="G1471" s="1">
        <f t="shared" si="0"/>
        <v>26434</v>
      </c>
      <c r="H1471" s="1">
        <f t="shared" si="1"/>
        <v>34787</v>
      </c>
    </row>
    <row r="1472" spans="1:8" x14ac:dyDescent="0.3">
      <c r="A1472">
        <v>2020</v>
      </c>
      <c r="B1472" t="s">
        <v>55</v>
      </c>
      <c r="C1472" t="s">
        <v>31</v>
      </c>
      <c r="D1472" s="1">
        <v>3306</v>
      </c>
      <c r="E1472" s="1">
        <v>28581</v>
      </c>
      <c r="F1472" s="2">
        <v>34936</v>
      </c>
      <c r="G1472" s="1">
        <f t="shared" si="0"/>
        <v>26581</v>
      </c>
      <c r="H1472" s="1">
        <f t="shared" si="1"/>
        <v>32936</v>
      </c>
    </row>
    <row r="1473" spans="1:8" x14ac:dyDescent="0.3">
      <c r="A1473">
        <v>2020</v>
      </c>
      <c r="B1473" t="s">
        <v>55</v>
      </c>
      <c r="C1473" t="s">
        <v>32</v>
      </c>
      <c r="D1473" s="1">
        <v>1771</v>
      </c>
      <c r="E1473" s="1">
        <v>19994</v>
      </c>
      <c r="F1473" s="2">
        <v>86878</v>
      </c>
      <c r="G1473" s="1">
        <f t="shared" si="0"/>
        <v>17994</v>
      </c>
      <c r="H1473" s="1">
        <f t="shared" si="1"/>
        <v>84878</v>
      </c>
    </row>
    <row r="1474" spans="1:8" x14ac:dyDescent="0.3">
      <c r="A1474">
        <v>2020</v>
      </c>
      <c r="B1474" t="s">
        <v>55</v>
      </c>
      <c r="C1474" t="s">
        <v>33</v>
      </c>
      <c r="D1474" s="1">
        <v>2483</v>
      </c>
      <c r="E1474" s="1">
        <v>25104</v>
      </c>
      <c r="F1474" s="2">
        <v>46149</v>
      </c>
      <c r="G1474" s="1">
        <f t="shared" si="0"/>
        <v>23104</v>
      </c>
      <c r="H1474" s="1">
        <f t="shared" si="1"/>
        <v>44149</v>
      </c>
    </row>
    <row r="1475" spans="1:8" x14ac:dyDescent="0.3">
      <c r="A1475">
        <v>2020</v>
      </c>
      <c r="B1475" t="s">
        <v>55</v>
      </c>
      <c r="C1475" t="s">
        <v>34</v>
      </c>
      <c r="D1475" s="1">
        <v>4333</v>
      </c>
      <c r="E1475" s="1">
        <v>56316</v>
      </c>
      <c r="F1475" s="2">
        <v>86199</v>
      </c>
      <c r="G1475" s="1">
        <f t="shared" si="0"/>
        <v>54316</v>
      </c>
      <c r="H1475" s="1">
        <f t="shared" si="1"/>
        <v>84199</v>
      </c>
    </row>
    <row r="1476" spans="1:8" x14ac:dyDescent="0.3">
      <c r="A1476">
        <v>2020</v>
      </c>
      <c r="B1476" t="s">
        <v>55</v>
      </c>
      <c r="C1476" t="s">
        <v>35</v>
      </c>
      <c r="D1476" s="1">
        <v>4453</v>
      </c>
      <c r="E1476" s="1">
        <v>50039</v>
      </c>
      <c r="F1476" s="2">
        <v>32662</v>
      </c>
      <c r="G1476" s="1">
        <f t="shared" si="0"/>
        <v>48039</v>
      </c>
      <c r="H1476" s="1">
        <f t="shared" si="1"/>
        <v>30662</v>
      </c>
    </row>
    <row r="1477" spans="1:8" x14ac:dyDescent="0.3">
      <c r="A1477">
        <v>2020</v>
      </c>
      <c r="B1477" t="s">
        <v>55</v>
      </c>
      <c r="C1477" t="s">
        <v>36</v>
      </c>
      <c r="D1477" s="1">
        <v>3498</v>
      </c>
      <c r="E1477" s="1">
        <v>47797</v>
      </c>
      <c r="F1477" s="2">
        <v>60321</v>
      </c>
      <c r="G1477" s="1">
        <f t="shared" si="0"/>
        <v>45797</v>
      </c>
      <c r="H1477" s="1">
        <f t="shared" si="1"/>
        <v>58321</v>
      </c>
    </row>
    <row r="1478" spans="1:8" x14ac:dyDescent="0.3">
      <c r="A1478">
        <v>2020</v>
      </c>
      <c r="B1478" t="s">
        <v>55</v>
      </c>
      <c r="C1478" t="s">
        <v>38</v>
      </c>
      <c r="D1478" s="1">
        <v>1230</v>
      </c>
      <c r="E1478" s="1">
        <v>10032</v>
      </c>
      <c r="F1478" s="2">
        <v>37820</v>
      </c>
      <c r="G1478" s="1">
        <f t="shared" si="0"/>
        <v>8032</v>
      </c>
      <c r="H1478" s="1">
        <f t="shared" si="1"/>
        <v>35820</v>
      </c>
    </row>
    <row r="1479" spans="1:8" x14ac:dyDescent="0.3">
      <c r="A1479">
        <v>2020</v>
      </c>
      <c r="B1479" t="s">
        <v>55</v>
      </c>
      <c r="C1479" t="s">
        <v>39</v>
      </c>
      <c r="D1479" s="1">
        <v>1026</v>
      </c>
      <c r="E1479" s="1">
        <v>4246</v>
      </c>
      <c r="F1479" s="2">
        <v>38759</v>
      </c>
      <c r="G1479" s="1">
        <f t="shared" si="0"/>
        <v>2246</v>
      </c>
      <c r="H1479" s="1">
        <f t="shared" si="1"/>
        <v>36759</v>
      </c>
    </row>
    <row r="1480" spans="1:8" x14ac:dyDescent="0.3">
      <c r="A1480">
        <v>2020</v>
      </c>
      <c r="B1480" t="s">
        <v>55</v>
      </c>
      <c r="C1480" t="s">
        <v>40</v>
      </c>
      <c r="D1480" s="1">
        <v>1071</v>
      </c>
      <c r="E1480" s="1">
        <v>8350</v>
      </c>
      <c r="F1480" s="2">
        <v>41208</v>
      </c>
      <c r="G1480" s="1">
        <f t="shared" si="0"/>
        <v>6350</v>
      </c>
      <c r="H1480" s="1">
        <f t="shared" si="1"/>
        <v>39208</v>
      </c>
    </row>
    <row r="1481" spans="1:8" x14ac:dyDescent="0.3">
      <c r="A1481">
        <v>2020</v>
      </c>
      <c r="B1481" t="s">
        <v>55</v>
      </c>
      <c r="C1481" t="s">
        <v>41</v>
      </c>
      <c r="D1481" s="1">
        <v>19580</v>
      </c>
      <c r="E1481" s="1">
        <v>278710</v>
      </c>
      <c r="F1481" s="2">
        <v>104715</v>
      </c>
      <c r="G1481" s="1">
        <f t="shared" si="0"/>
        <v>276710</v>
      </c>
      <c r="H1481" s="1">
        <f t="shared" si="1"/>
        <v>102715</v>
      </c>
    </row>
    <row r="1482" spans="1:8" x14ac:dyDescent="0.3">
      <c r="A1482">
        <v>2020</v>
      </c>
      <c r="B1482" t="s">
        <v>55</v>
      </c>
      <c r="C1482" t="s">
        <v>42</v>
      </c>
      <c r="D1482" s="1">
        <v>1034</v>
      </c>
      <c r="E1482" s="1">
        <v>11817</v>
      </c>
      <c r="F1482" s="2">
        <v>56420</v>
      </c>
      <c r="G1482" s="1">
        <f t="shared" si="0"/>
        <v>9817</v>
      </c>
      <c r="H1482" s="1">
        <f t="shared" si="1"/>
        <v>54420</v>
      </c>
    </row>
    <row r="1483" spans="1:8" x14ac:dyDescent="0.3">
      <c r="A1483">
        <v>2020</v>
      </c>
      <c r="B1483" t="s">
        <v>55</v>
      </c>
      <c r="C1483" t="s">
        <v>43</v>
      </c>
      <c r="D1483">
        <v>551</v>
      </c>
      <c r="E1483" s="1">
        <v>1501</v>
      </c>
      <c r="F1483" s="2">
        <v>34523</v>
      </c>
      <c r="G1483" s="1">
        <f t="shared" si="0"/>
        <v>-499</v>
      </c>
      <c r="H1483" s="1">
        <f t="shared" si="1"/>
        <v>32523</v>
      </c>
    </row>
    <row r="1484" spans="1:8" x14ac:dyDescent="0.3">
      <c r="A1484">
        <v>2020</v>
      </c>
      <c r="B1484" t="s">
        <v>55</v>
      </c>
      <c r="C1484" t="s">
        <v>44</v>
      </c>
      <c r="D1484" s="1">
        <v>2061</v>
      </c>
      <c r="E1484" s="1">
        <v>17158</v>
      </c>
      <c r="F1484" s="2">
        <v>41671</v>
      </c>
      <c r="G1484" s="1">
        <f t="shared" si="0"/>
        <v>15158</v>
      </c>
      <c r="H1484" s="1">
        <f t="shared" si="1"/>
        <v>39671</v>
      </c>
    </row>
    <row r="1485" spans="1:8" x14ac:dyDescent="0.3">
      <c r="A1485">
        <v>2020</v>
      </c>
      <c r="B1485" t="s">
        <v>55</v>
      </c>
      <c r="C1485" t="s">
        <v>45</v>
      </c>
      <c r="D1485" s="1">
        <v>7493</v>
      </c>
      <c r="E1485" s="1">
        <v>105274</v>
      </c>
      <c r="F1485" s="2">
        <v>29382</v>
      </c>
      <c r="G1485" s="1">
        <f t="shared" si="0"/>
        <v>103274</v>
      </c>
      <c r="H1485" s="1">
        <f t="shared" si="1"/>
        <v>27382</v>
      </c>
    </row>
    <row r="1486" spans="1:8" x14ac:dyDescent="0.3">
      <c r="A1486">
        <v>2020</v>
      </c>
      <c r="B1486" t="s">
        <v>55</v>
      </c>
      <c r="C1486" t="s">
        <v>46</v>
      </c>
      <c r="D1486" s="1">
        <v>1221</v>
      </c>
      <c r="E1486" s="1">
        <v>20393</v>
      </c>
      <c r="F1486" s="2">
        <v>74148</v>
      </c>
      <c r="G1486" s="1">
        <f t="shared" si="0"/>
        <v>18393</v>
      </c>
      <c r="H1486" s="1">
        <f t="shared" si="1"/>
        <v>72148</v>
      </c>
    </row>
    <row r="1487" spans="1:8" x14ac:dyDescent="0.3">
      <c r="A1487">
        <v>2020</v>
      </c>
      <c r="B1487" t="s">
        <v>55</v>
      </c>
      <c r="C1487" t="s">
        <v>47</v>
      </c>
      <c r="D1487" s="1">
        <v>2865</v>
      </c>
      <c r="E1487" s="1">
        <v>29586</v>
      </c>
      <c r="F1487" s="2">
        <v>35281</v>
      </c>
      <c r="G1487" s="1">
        <f t="shared" si="0"/>
        <v>27586</v>
      </c>
      <c r="H1487" s="1">
        <f t="shared" si="1"/>
        <v>33281</v>
      </c>
    </row>
    <row r="1488" spans="1:8" x14ac:dyDescent="0.3">
      <c r="A1488">
        <v>2020</v>
      </c>
      <c r="B1488" t="s">
        <v>55</v>
      </c>
      <c r="C1488" t="s">
        <v>48</v>
      </c>
      <c r="D1488" s="1">
        <v>1442</v>
      </c>
      <c r="E1488" s="1">
        <v>19990</v>
      </c>
      <c r="F1488" s="2">
        <v>78463</v>
      </c>
      <c r="G1488" s="1">
        <f t="shared" si="0"/>
        <v>17990</v>
      </c>
      <c r="H1488" s="1">
        <f t="shared" si="1"/>
        <v>76463</v>
      </c>
    </row>
    <row r="1489" spans="1:8" x14ac:dyDescent="0.3">
      <c r="A1489">
        <v>2020</v>
      </c>
      <c r="B1489" t="s">
        <v>51</v>
      </c>
      <c r="C1489" t="s">
        <v>1</v>
      </c>
      <c r="D1489" s="1">
        <v>9645</v>
      </c>
      <c r="E1489" s="1">
        <v>82862</v>
      </c>
      <c r="F1489" s="2">
        <v>49530</v>
      </c>
      <c r="G1489" s="1">
        <f t="shared" si="0"/>
        <v>80862</v>
      </c>
      <c r="H1489" s="1">
        <f t="shared" si="1"/>
        <v>47530</v>
      </c>
    </row>
    <row r="1490" spans="1:8" x14ac:dyDescent="0.3">
      <c r="A1490">
        <v>2020</v>
      </c>
      <c r="B1490" t="s">
        <v>51</v>
      </c>
      <c r="C1490" t="s">
        <v>2</v>
      </c>
      <c r="D1490" s="1">
        <v>11368</v>
      </c>
      <c r="E1490" s="1">
        <v>142347</v>
      </c>
      <c r="F1490" s="2">
        <v>50740</v>
      </c>
      <c r="G1490" s="1">
        <f t="shared" si="0"/>
        <v>140347</v>
      </c>
      <c r="H1490" s="1">
        <f t="shared" si="1"/>
        <v>48740</v>
      </c>
    </row>
    <row r="1491" spans="1:8" x14ac:dyDescent="0.3">
      <c r="A1491">
        <v>2020</v>
      </c>
      <c r="B1491" t="s">
        <v>51</v>
      </c>
      <c r="C1491" t="s">
        <v>3</v>
      </c>
      <c r="D1491" s="1">
        <v>6817</v>
      </c>
      <c r="E1491" s="1">
        <v>48730</v>
      </c>
      <c r="F1491" s="2">
        <v>44583</v>
      </c>
      <c r="G1491" s="1">
        <f t="shared" si="0"/>
        <v>46730</v>
      </c>
      <c r="H1491" s="1">
        <f t="shared" si="1"/>
        <v>42583</v>
      </c>
    </row>
    <row r="1492" spans="1:8" x14ac:dyDescent="0.3">
      <c r="A1492">
        <v>2020</v>
      </c>
      <c r="B1492" t="s">
        <v>51</v>
      </c>
      <c r="C1492" t="s">
        <v>4</v>
      </c>
      <c r="D1492" s="1">
        <v>72972</v>
      </c>
      <c r="E1492" s="1">
        <v>803542</v>
      </c>
      <c r="F1492" s="2">
        <v>64861</v>
      </c>
      <c r="G1492" s="1">
        <f t="shared" si="0"/>
        <v>801542</v>
      </c>
      <c r="H1492" s="1">
        <f t="shared" si="1"/>
        <v>62861</v>
      </c>
    </row>
    <row r="1493" spans="1:8" x14ac:dyDescent="0.3">
      <c r="A1493">
        <v>2020</v>
      </c>
      <c r="B1493" t="s">
        <v>51</v>
      </c>
      <c r="C1493" t="s">
        <v>5</v>
      </c>
      <c r="D1493" s="1">
        <v>19243</v>
      </c>
      <c r="E1493" s="1">
        <v>161073</v>
      </c>
      <c r="F1493" s="2">
        <v>56744</v>
      </c>
      <c r="G1493" s="1">
        <f t="shared" si="0"/>
        <v>159073</v>
      </c>
      <c r="H1493" s="1">
        <f t="shared" si="1"/>
        <v>54744</v>
      </c>
    </row>
    <row r="1494" spans="1:8" x14ac:dyDescent="0.3">
      <c r="A1494">
        <v>2020</v>
      </c>
      <c r="B1494" t="s">
        <v>51</v>
      </c>
      <c r="C1494" t="s">
        <v>6</v>
      </c>
      <c r="D1494" s="1">
        <v>9351</v>
      </c>
      <c r="E1494" s="1">
        <v>55927</v>
      </c>
      <c r="F1494" s="2">
        <v>65941</v>
      </c>
      <c r="G1494" s="1">
        <f t="shared" si="0"/>
        <v>53927</v>
      </c>
      <c r="H1494" s="1">
        <f t="shared" si="1"/>
        <v>63941</v>
      </c>
    </row>
    <row r="1495" spans="1:8" x14ac:dyDescent="0.3">
      <c r="A1495">
        <v>2020</v>
      </c>
      <c r="B1495" t="s">
        <v>51</v>
      </c>
      <c r="C1495" t="s">
        <v>7</v>
      </c>
      <c r="D1495" s="1">
        <v>2777</v>
      </c>
      <c r="E1495" s="1">
        <v>19191</v>
      </c>
      <c r="F1495" s="2">
        <v>56340</v>
      </c>
      <c r="G1495" s="1">
        <f t="shared" si="0"/>
        <v>17191</v>
      </c>
      <c r="H1495" s="1">
        <f t="shared" si="1"/>
        <v>54340</v>
      </c>
    </row>
    <row r="1496" spans="1:8" x14ac:dyDescent="0.3">
      <c r="A1496">
        <v>2020</v>
      </c>
      <c r="B1496" t="s">
        <v>51</v>
      </c>
      <c r="C1496" t="s">
        <v>8</v>
      </c>
      <c r="D1496" s="1">
        <v>67384</v>
      </c>
      <c r="E1496" s="1">
        <v>501304</v>
      </c>
      <c r="F1496" s="2">
        <v>46556</v>
      </c>
      <c r="G1496" s="1">
        <f t="shared" si="0"/>
        <v>499304</v>
      </c>
      <c r="H1496" s="1">
        <f t="shared" si="1"/>
        <v>44556</v>
      </c>
    </row>
    <row r="1497" spans="1:8" x14ac:dyDescent="0.3">
      <c r="A1497">
        <v>2020</v>
      </c>
      <c r="B1497" t="s">
        <v>51</v>
      </c>
      <c r="C1497" t="s">
        <v>9</v>
      </c>
      <c r="D1497" s="1">
        <v>20135</v>
      </c>
      <c r="E1497" s="1">
        <v>179859</v>
      </c>
      <c r="F1497" s="2">
        <v>55513</v>
      </c>
      <c r="G1497" s="1">
        <f t="shared" si="0"/>
        <v>177859</v>
      </c>
      <c r="H1497" s="1">
        <f t="shared" si="1"/>
        <v>53513</v>
      </c>
    </row>
    <row r="1498" spans="1:8" x14ac:dyDescent="0.3">
      <c r="A1498">
        <v>2020</v>
      </c>
      <c r="B1498" t="s">
        <v>51</v>
      </c>
      <c r="C1498" t="s">
        <v>10</v>
      </c>
      <c r="D1498" s="1">
        <v>7660</v>
      </c>
      <c r="E1498" s="1">
        <v>40268</v>
      </c>
      <c r="F1498" s="2">
        <v>40165</v>
      </c>
      <c r="G1498" s="1">
        <f t="shared" si="0"/>
        <v>38268</v>
      </c>
      <c r="H1498" s="1">
        <f t="shared" si="1"/>
        <v>38165</v>
      </c>
    </row>
    <row r="1499" spans="1:8" x14ac:dyDescent="0.3">
      <c r="A1499">
        <v>2020</v>
      </c>
      <c r="B1499" t="s">
        <v>51</v>
      </c>
      <c r="C1499" t="s">
        <v>11</v>
      </c>
      <c r="D1499" s="1">
        <v>31422</v>
      </c>
      <c r="E1499" s="1">
        <v>217619</v>
      </c>
      <c r="F1499" s="2">
        <v>68193</v>
      </c>
      <c r="G1499" s="1">
        <f t="shared" si="0"/>
        <v>215619</v>
      </c>
      <c r="H1499" s="1">
        <f t="shared" si="1"/>
        <v>66193</v>
      </c>
    </row>
    <row r="1500" spans="1:8" x14ac:dyDescent="0.3">
      <c r="A1500">
        <v>2020</v>
      </c>
      <c r="B1500" t="s">
        <v>51</v>
      </c>
      <c r="C1500" t="s">
        <v>12</v>
      </c>
      <c r="D1500" s="1">
        <v>14839</v>
      </c>
      <c r="E1500" s="1">
        <v>135640</v>
      </c>
      <c r="F1500" s="2">
        <v>54399</v>
      </c>
      <c r="G1500" s="1">
        <f t="shared" si="0"/>
        <v>133640</v>
      </c>
      <c r="H1500" s="1">
        <f t="shared" si="1"/>
        <v>52399</v>
      </c>
    </row>
    <row r="1501" spans="1:8" x14ac:dyDescent="0.3">
      <c r="A1501">
        <v>2020</v>
      </c>
      <c r="B1501" t="s">
        <v>51</v>
      </c>
      <c r="C1501" t="s">
        <v>13</v>
      </c>
      <c r="D1501" s="1">
        <v>9417</v>
      </c>
      <c r="E1501" s="1">
        <v>73686</v>
      </c>
      <c r="F1501" s="2">
        <v>52715</v>
      </c>
      <c r="G1501" s="1">
        <f t="shared" si="0"/>
        <v>71686</v>
      </c>
      <c r="H1501" s="1">
        <f t="shared" si="1"/>
        <v>50715</v>
      </c>
    </row>
    <row r="1502" spans="1:8" x14ac:dyDescent="0.3">
      <c r="A1502">
        <v>2020</v>
      </c>
      <c r="B1502" t="s">
        <v>51</v>
      </c>
      <c r="C1502" t="s">
        <v>14</v>
      </c>
      <c r="D1502" s="1">
        <v>7584</v>
      </c>
      <c r="E1502" s="1">
        <v>57838</v>
      </c>
      <c r="F1502" s="2">
        <v>50107</v>
      </c>
      <c r="G1502" s="1">
        <f t="shared" si="0"/>
        <v>55838</v>
      </c>
      <c r="H1502" s="1">
        <f t="shared" si="1"/>
        <v>48107</v>
      </c>
    </row>
    <row r="1503" spans="1:8" x14ac:dyDescent="0.3">
      <c r="A1503">
        <v>2020</v>
      </c>
      <c r="B1503" t="s">
        <v>51</v>
      </c>
      <c r="C1503" t="s">
        <v>15</v>
      </c>
      <c r="D1503" s="1">
        <v>9339</v>
      </c>
      <c r="E1503" s="1">
        <v>74932</v>
      </c>
      <c r="F1503" s="2">
        <v>50494</v>
      </c>
      <c r="G1503" s="1">
        <f t="shared" si="0"/>
        <v>72932</v>
      </c>
      <c r="H1503" s="1">
        <f t="shared" si="1"/>
        <v>48494</v>
      </c>
    </row>
    <row r="1504" spans="1:8" x14ac:dyDescent="0.3">
      <c r="A1504">
        <v>2020</v>
      </c>
      <c r="B1504" t="s">
        <v>51</v>
      </c>
      <c r="C1504" t="s">
        <v>16</v>
      </c>
      <c r="D1504" s="1">
        <v>10825</v>
      </c>
      <c r="E1504" s="1">
        <v>144621</v>
      </c>
      <c r="F1504" s="2">
        <v>59081</v>
      </c>
      <c r="G1504" s="1">
        <f t="shared" si="0"/>
        <v>142621</v>
      </c>
      <c r="H1504" s="1">
        <f t="shared" si="1"/>
        <v>57081</v>
      </c>
    </row>
    <row r="1505" spans="1:8" x14ac:dyDescent="0.3">
      <c r="A1505">
        <v>2020</v>
      </c>
      <c r="B1505" t="s">
        <v>51</v>
      </c>
      <c r="C1505" t="s">
        <v>17</v>
      </c>
      <c r="D1505" s="1">
        <v>5502</v>
      </c>
      <c r="E1505" s="1">
        <v>25853</v>
      </c>
      <c r="F1505" s="2">
        <v>45230</v>
      </c>
      <c r="G1505" s="1">
        <f t="shared" si="0"/>
        <v>23853</v>
      </c>
      <c r="H1505" s="1">
        <f t="shared" si="1"/>
        <v>43230</v>
      </c>
    </row>
    <row r="1506" spans="1:8" x14ac:dyDescent="0.3">
      <c r="A1506">
        <v>2020</v>
      </c>
      <c r="B1506" t="s">
        <v>51</v>
      </c>
      <c r="C1506" t="s">
        <v>18</v>
      </c>
      <c r="D1506" s="1">
        <v>16463</v>
      </c>
      <c r="E1506" s="1">
        <v>159740</v>
      </c>
      <c r="F1506" s="2">
        <v>62327</v>
      </c>
      <c r="G1506" s="1">
        <f t="shared" si="0"/>
        <v>157740</v>
      </c>
      <c r="H1506" s="1">
        <f t="shared" si="1"/>
        <v>60327</v>
      </c>
    </row>
    <row r="1507" spans="1:8" x14ac:dyDescent="0.3">
      <c r="A1507">
        <v>2020</v>
      </c>
      <c r="B1507" t="s">
        <v>51</v>
      </c>
      <c r="C1507" t="s">
        <v>19</v>
      </c>
      <c r="D1507" s="1">
        <v>21055</v>
      </c>
      <c r="E1507" s="1">
        <v>149731</v>
      </c>
      <c r="F1507" s="2">
        <v>72705</v>
      </c>
      <c r="G1507" s="1">
        <f t="shared" ref="G1507:G1570" si="2">E1507-2000</f>
        <v>147731</v>
      </c>
      <c r="H1507" s="1">
        <f t="shared" ref="H1507:H1570" si="3">F1507-2000</f>
        <v>70705</v>
      </c>
    </row>
    <row r="1508" spans="1:8" x14ac:dyDescent="0.3">
      <c r="A1508">
        <v>2020</v>
      </c>
      <c r="B1508" t="s">
        <v>51</v>
      </c>
      <c r="C1508" t="s">
        <v>20</v>
      </c>
      <c r="D1508" s="1">
        <v>19544</v>
      </c>
      <c r="E1508" s="1">
        <v>159503</v>
      </c>
      <c r="F1508" s="2">
        <v>58811</v>
      </c>
      <c r="G1508" s="1">
        <f t="shared" si="2"/>
        <v>157503</v>
      </c>
      <c r="H1508" s="1">
        <f t="shared" si="3"/>
        <v>56811</v>
      </c>
    </row>
    <row r="1509" spans="1:8" x14ac:dyDescent="0.3">
      <c r="A1509">
        <v>2020</v>
      </c>
      <c r="B1509" t="s">
        <v>51</v>
      </c>
      <c r="C1509" t="s">
        <v>21</v>
      </c>
      <c r="D1509" s="1">
        <v>15746</v>
      </c>
      <c r="E1509" s="1">
        <v>117242</v>
      </c>
      <c r="F1509" s="2">
        <v>62764</v>
      </c>
      <c r="G1509" s="1">
        <f t="shared" si="2"/>
        <v>115242</v>
      </c>
      <c r="H1509" s="1">
        <f t="shared" si="3"/>
        <v>60764</v>
      </c>
    </row>
    <row r="1510" spans="1:8" x14ac:dyDescent="0.3">
      <c r="A1510">
        <v>2020</v>
      </c>
      <c r="B1510" t="s">
        <v>51</v>
      </c>
      <c r="C1510" t="s">
        <v>22</v>
      </c>
      <c r="D1510" s="1">
        <v>5670</v>
      </c>
      <c r="E1510" s="1">
        <v>41067</v>
      </c>
      <c r="F1510" s="2">
        <v>46082</v>
      </c>
      <c r="G1510" s="1">
        <f t="shared" si="2"/>
        <v>39067</v>
      </c>
      <c r="H1510" s="1">
        <f t="shared" si="3"/>
        <v>44082</v>
      </c>
    </row>
    <row r="1511" spans="1:8" x14ac:dyDescent="0.3">
      <c r="A1511">
        <v>2020</v>
      </c>
      <c r="B1511" t="s">
        <v>51</v>
      </c>
      <c r="C1511" t="s">
        <v>23</v>
      </c>
      <c r="D1511" s="1">
        <v>15141</v>
      </c>
      <c r="E1511" s="1">
        <v>120634</v>
      </c>
      <c r="F1511" s="2">
        <v>55123</v>
      </c>
      <c r="G1511" s="1">
        <f t="shared" si="2"/>
        <v>118634</v>
      </c>
      <c r="H1511" s="1">
        <f t="shared" si="3"/>
        <v>53123</v>
      </c>
    </row>
    <row r="1512" spans="1:8" x14ac:dyDescent="0.3">
      <c r="A1512">
        <v>2020</v>
      </c>
      <c r="B1512" t="s">
        <v>51</v>
      </c>
      <c r="C1512" t="s">
        <v>24</v>
      </c>
      <c r="D1512" s="1">
        <v>6287</v>
      </c>
      <c r="E1512" s="1">
        <v>25312</v>
      </c>
      <c r="F1512" s="2">
        <v>47669</v>
      </c>
      <c r="G1512" s="1">
        <f t="shared" si="2"/>
        <v>23312</v>
      </c>
      <c r="H1512" s="1">
        <f t="shared" si="3"/>
        <v>45669</v>
      </c>
    </row>
    <row r="1513" spans="1:8" x14ac:dyDescent="0.3">
      <c r="A1513">
        <v>2020</v>
      </c>
      <c r="B1513" t="s">
        <v>51</v>
      </c>
      <c r="C1513" t="s">
        <v>25</v>
      </c>
      <c r="D1513" s="1">
        <v>7053</v>
      </c>
      <c r="E1513" s="1">
        <v>48774</v>
      </c>
      <c r="F1513" s="2">
        <v>46934</v>
      </c>
      <c r="G1513" s="1">
        <f t="shared" si="2"/>
        <v>46774</v>
      </c>
      <c r="H1513" s="1">
        <f t="shared" si="3"/>
        <v>44934</v>
      </c>
    </row>
    <row r="1514" spans="1:8" x14ac:dyDescent="0.3">
      <c r="A1514">
        <v>2020</v>
      </c>
      <c r="B1514" t="s">
        <v>51</v>
      </c>
      <c r="C1514" t="s">
        <v>26</v>
      </c>
      <c r="D1514" s="1">
        <v>5859</v>
      </c>
      <c r="E1514" s="1">
        <v>80598</v>
      </c>
      <c r="F1514" s="2">
        <v>55371</v>
      </c>
      <c r="G1514" s="1">
        <f t="shared" si="2"/>
        <v>78598</v>
      </c>
      <c r="H1514" s="1">
        <f t="shared" si="3"/>
        <v>53371</v>
      </c>
    </row>
    <row r="1515" spans="1:8" x14ac:dyDescent="0.3">
      <c r="A1515">
        <v>2020</v>
      </c>
      <c r="B1515" t="s">
        <v>51</v>
      </c>
      <c r="C1515" t="s">
        <v>27</v>
      </c>
      <c r="D1515" s="1">
        <v>4363</v>
      </c>
      <c r="E1515" s="1">
        <v>24066</v>
      </c>
      <c r="F1515" s="2">
        <v>58797</v>
      </c>
      <c r="G1515" s="1">
        <f t="shared" si="2"/>
        <v>22066</v>
      </c>
      <c r="H1515" s="1">
        <f t="shared" si="3"/>
        <v>56797</v>
      </c>
    </row>
    <row r="1516" spans="1:8" x14ac:dyDescent="0.3">
      <c r="A1516">
        <v>2020</v>
      </c>
      <c r="B1516" t="s">
        <v>51</v>
      </c>
      <c r="C1516" t="s">
        <v>28</v>
      </c>
      <c r="D1516" s="1">
        <v>21672</v>
      </c>
      <c r="E1516" s="1">
        <v>152507</v>
      </c>
      <c r="F1516" s="2">
        <v>68445</v>
      </c>
      <c r="G1516" s="1">
        <f t="shared" si="2"/>
        <v>150507</v>
      </c>
      <c r="H1516" s="1">
        <f t="shared" si="3"/>
        <v>66445</v>
      </c>
    </row>
    <row r="1517" spans="1:8" x14ac:dyDescent="0.3">
      <c r="A1517">
        <v>2020</v>
      </c>
      <c r="B1517" t="s">
        <v>51</v>
      </c>
      <c r="C1517" t="s">
        <v>29</v>
      </c>
      <c r="D1517" s="1">
        <v>5141</v>
      </c>
      <c r="E1517" s="1">
        <v>43111</v>
      </c>
      <c r="F1517" s="2">
        <v>43669</v>
      </c>
      <c r="G1517" s="1">
        <f t="shared" si="2"/>
        <v>41111</v>
      </c>
      <c r="H1517" s="1">
        <f t="shared" si="3"/>
        <v>41669</v>
      </c>
    </row>
    <row r="1518" spans="1:8" x14ac:dyDescent="0.3">
      <c r="A1518">
        <v>2020</v>
      </c>
      <c r="B1518" t="s">
        <v>51</v>
      </c>
      <c r="C1518" t="s">
        <v>30</v>
      </c>
      <c r="D1518" s="1">
        <v>50064</v>
      </c>
      <c r="E1518" s="1">
        <v>384215</v>
      </c>
      <c r="F1518" s="2">
        <v>68708</v>
      </c>
      <c r="G1518" s="1">
        <f t="shared" si="2"/>
        <v>382215</v>
      </c>
      <c r="H1518" s="1">
        <f t="shared" si="3"/>
        <v>66708</v>
      </c>
    </row>
    <row r="1519" spans="1:8" x14ac:dyDescent="0.3">
      <c r="A1519">
        <v>2020</v>
      </c>
      <c r="B1519" t="s">
        <v>51</v>
      </c>
      <c r="C1519" t="s">
        <v>31</v>
      </c>
      <c r="D1519" s="1">
        <v>26057</v>
      </c>
      <c r="E1519" s="1">
        <v>206262</v>
      </c>
      <c r="F1519" s="2">
        <v>49672</v>
      </c>
      <c r="G1519" s="1">
        <f t="shared" si="2"/>
        <v>204262</v>
      </c>
      <c r="H1519" s="1">
        <f t="shared" si="3"/>
        <v>47672</v>
      </c>
    </row>
    <row r="1520" spans="1:8" x14ac:dyDescent="0.3">
      <c r="A1520">
        <v>2020</v>
      </c>
      <c r="B1520" t="s">
        <v>51</v>
      </c>
      <c r="C1520" t="s">
        <v>32</v>
      </c>
      <c r="D1520" s="1">
        <v>4035</v>
      </c>
      <c r="E1520" s="1">
        <v>24332</v>
      </c>
      <c r="F1520" s="2">
        <v>60329</v>
      </c>
      <c r="G1520" s="1">
        <f t="shared" si="2"/>
        <v>22332</v>
      </c>
      <c r="H1520" s="1">
        <f t="shared" si="3"/>
        <v>58329</v>
      </c>
    </row>
    <row r="1521" spans="1:8" x14ac:dyDescent="0.3">
      <c r="A1521">
        <v>2020</v>
      </c>
      <c r="B1521" t="s">
        <v>51</v>
      </c>
      <c r="C1521" t="s">
        <v>33</v>
      </c>
      <c r="D1521" s="1">
        <v>23022</v>
      </c>
      <c r="E1521" s="1">
        <v>214625</v>
      </c>
      <c r="F1521" s="2">
        <v>58131</v>
      </c>
      <c r="G1521" s="1">
        <f t="shared" si="2"/>
        <v>212625</v>
      </c>
      <c r="H1521" s="1">
        <f t="shared" si="3"/>
        <v>56131</v>
      </c>
    </row>
    <row r="1522" spans="1:8" x14ac:dyDescent="0.3">
      <c r="A1522">
        <v>2020</v>
      </c>
      <c r="B1522" t="s">
        <v>51</v>
      </c>
      <c r="C1522" t="s">
        <v>34</v>
      </c>
      <c r="D1522" s="1">
        <v>9823</v>
      </c>
      <c r="E1522" s="1">
        <v>74847</v>
      </c>
      <c r="F1522" s="2">
        <v>47885</v>
      </c>
      <c r="G1522" s="1">
        <f t="shared" si="2"/>
        <v>72847</v>
      </c>
      <c r="H1522" s="1">
        <f t="shared" si="3"/>
        <v>45885</v>
      </c>
    </row>
    <row r="1523" spans="1:8" x14ac:dyDescent="0.3">
      <c r="A1523">
        <v>2020</v>
      </c>
      <c r="B1523" t="s">
        <v>51</v>
      </c>
      <c r="C1523" t="s">
        <v>35</v>
      </c>
      <c r="D1523" s="1">
        <v>13468</v>
      </c>
      <c r="E1523" s="1">
        <v>94591</v>
      </c>
      <c r="F1523" s="2">
        <v>55287</v>
      </c>
      <c r="G1523" s="1">
        <f t="shared" si="2"/>
        <v>92591</v>
      </c>
      <c r="H1523" s="1">
        <f t="shared" si="3"/>
        <v>53287</v>
      </c>
    </row>
    <row r="1524" spans="1:8" x14ac:dyDescent="0.3">
      <c r="A1524">
        <v>2020</v>
      </c>
      <c r="B1524" t="s">
        <v>51</v>
      </c>
      <c r="C1524" t="s">
        <v>36</v>
      </c>
      <c r="D1524" s="1">
        <v>28397</v>
      </c>
      <c r="E1524" s="1">
        <v>246532</v>
      </c>
      <c r="F1524" s="2">
        <v>62069</v>
      </c>
      <c r="G1524" s="1">
        <f t="shared" si="2"/>
        <v>244532</v>
      </c>
      <c r="H1524" s="1">
        <f t="shared" si="3"/>
        <v>60069</v>
      </c>
    </row>
    <row r="1525" spans="1:8" x14ac:dyDescent="0.3">
      <c r="A1525">
        <v>2020</v>
      </c>
      <c r="B1525" t="s">
        <v>51</v>
      </c>
      <c r="C1525" t="s">
        <v>38</v>
      </c>
      <c r="D1525" s="1">
        <v>11635</v>
      </c>
      <c r="E1525" s="1">
        <v>98417</v>
      </c>
      <c r="F1525" s="2">
        <v>50842</v>
      </c>
      <c r="G1525" s="1">
        <f t="shared" si="2"/>
        <v>96417</v>
      </c>
      <c r="H1525" s="1">
        <f t="shared" si="3"/>
        <v>48842</v>
      </c>
    </row>
    <row r="1526" spans="1:8" x14ac:dyDescent="0.3">
      <c r="A1526">
        <v>2020</v>
      </c>
      <c r="B1526" t="s">
        <v>51</v>
      </c>
      <c r="C1526" t="s">
        <v>39</v>
      </c>
      <c r="D1526" s="1">
        <v>3883</v>
      </c>
      <c r="E1526" s="1">
        <v>19951</v>
      </c>
      <c r="F1526" s="2">
        <v>44685</v>
      </c>
      <c r="G1526" s="1">
        <f t="shared" si="2"/>
        <v>17951</v>
      </c>
      <c r="H1526" s="1">
        <f t="shared" si="3"/>
        <v>42685</v>
      </c>
    </row>
    <row r="1527" spans="1:8" x14ac:dyDescent="0.3">
      <c r="A1527">
        <v>2020</v>
      </c>
      <c r="B1527" t="s">
        <v>51</v>
      </c>
      <c r="C1527" t="s">
        <v>40</v>
      </c>
      <c r="D1527" s="1">
        <v>11745</v>
      </c>
      <c r="E1527" s="1">
        <v>117568</v>
      </c>
      <c r="F1527" s="2">
        <v>53942</v>
      </c>
      <c r="G1527" s="1">
        <f t="shared" si="2"/>
        <v>115568</v>
      </c>
      <c r="H1527" s="1">
        <f t="shared" si="3"/>
        <v>51942</v>
      </c>
    </row>
    <row r="1528" spans="1:8" x14ac:dyDescent="0.3">
      <c r="A1528">
        <v>2020</v>
      </c>
      <c r="B1528" t="s">
        <v>51</v>
      </c>
      <c r="C1528" t="s">
        <v>41</v>
      </c>
      <c r="D1528" s="1">
        <v>49310</v>
      </c>
      <c r="E1528" s="1">
        <v>708719</v>
      </c>
      <c r="F1528" s="2">
        <v>60519</v>
      </c>
      <c r="G1528" s="1">
        <f t="shared" si="2"/>
        <v>706719</v>
      </c>
      <c r="H1528" s="1">
        <f t="shared" si="3"/>
        <v>58519</v>
      </c>
    </row>
    <row r="1529" spans="1:8" x14ac:dyDescent="0.3">
      <c r="A1529">
        <v>2020</v>
      </c>
      <c r="B1529" t="s">
        <v>51</v>
      </c>
      <c r="C1529" t="s">
        <v>42</v>
      </c>
      <c r="D1529" s="1">
        <v>10886</v>
      </c>
      <c r="E1529" s="1">
        <v>95095</v>
      </c>
      <c r="F1529" s="2">
        <v>46432</v>
      </c>
      <c r="G1529" s="1">
        <f t="shared" si="2"/>
        <v>93095</v>
      </c>
      <c r="H1529" s="1">
        <f t="shared" si="3"/>
        <v>44432</v>
      </c>
    </row>
    <row r="1530" spans="1:8" x14ac:dyDescent="0.3">
      <c r="A1530">
        <v>2020</v>
      </c>
      <c r="B1530" t="s">
        <v>51</v>
      </c>
      <c r="C1530" t="s">
        <v>43</v>
      </c>
      <c r="D1530" s="1">
        <v>2865</v>
      </c>
      <c r="E1530" s="1">
        <v>12787</v>
      </c>
      <c r="F1530" s="2">
        <v>47425</v>
      </c>
      <c r="G1530" s="1">
        <f t="shared" si="2"/>
        <v>10787</v>
      </c>
      <c r="H1530" s="1">
        <f t="shared" si="3"/>
        <v>45425</v>
      </c>
    </row>
    <row r="1531" spans="1:8" x14ac:dyDescent="0.3">
      <c r="A1531">
        <v>2020</v>
      </c>
      <c r="B1531" t="s">
        <v>51</v>
      </c>
      <c r="C1531" t="s">
        <v>44</v>
      </c>
      <c r="D1531" s="1">
        <v>21256</v>
      </c>
      <c r="E1531" s="1">
        <v>190176</v>
      </c>
      <c r="F1531" s="2">
        <v>53466</v>
      </c>
      <c r="G1531" s="1">
        <f t="shared" si="2"/>
        <v>188176</v>
      </c>
      <c r="H1531" s="1">
        <f t="shared" si="3"/>
        <v>51466</v>
      </c>
    </row>
    <row r="1532" spans="1:8" x14ac:dyDescent="0.3">
      <c r="A1532">
        <v>2020</v>
      </c>
      <c r="B1532" t="s">
        <v>51</v>
      </c>
      <c r="C1532" t="s">
        <v>45</v>
      </c>
      <c r="D1532" s="1">
        <v>25279</v>
      </c>
      <c r="E1532" s="1">
        <v>184847</v>
      </c>
      <c r="F1532" s="2">
        <v>58549</v>
      </c>
      <c r="G1532" s="1">
        <f t="shared" si="2"/>
        <v>182847</v>
      </c>
      <c r="H1532" s="1">
        <f t="shared" si="3"/>
        <v>56549</v>
      </c>
    </row>
    <row r="1533" spans="1:8" x14ac:dyDescent="0.3">
      <c r="A1533">
        <v>2020</v>
      </c>
      <c r="B1533" t="s">
        <v>51</v>
      </c>
      <c r="C1533" t="s">
        <v>46</v>
      </c>
      <c r="D1533" s="1">
        <v>4402</v>
      </c>
      <c r="E1533" s="1">
        <v>29122</v>
      </c>
      <c r="F1533" s="2">
        <v>55287</v>
      </c>
      <c r="G1533" s="1">
        <f t="shared" si="2"/>
        <v>27122</v>
      </c>
      <c r="H1533" s="1">
        <f t="shared" si="3"/>
        <v>53287</v>
      </c>
    </row>
    <row r="1534" spans="1:8" x14ac:dyDescent="0.3">
      <c r="A1534">
        <v>2020</v>
      </c>
      <c r="B1534" t="s">
        <v>51</v>
      </c>
      <c r="C1534" t="s">
        <v>47</v>
      </c>
      <c r="D1534" s="1">
        <v>14158</v>
      </c>
      <c r="E1534" s="1">
        <v>114826</v>
      </c>
      <c r="F1534" s="2">
        <v>57436</v>
      </c>
      <c r="G1534" s="1">
        <f t="shared" si="2"/>
        <v>112826</v>
      </c>
      <c r="H1534" s="1">
        <f t="shared" si="3"/>
        <v>55436</v>
      </c>
    </row>
    <row r="1535" spans="1:8" x14ac:dyDescent="0.3">
      <c r="A1535">
        <v>2020</v>
      </c>
      <c r="B1535" t="s">
        <v>51</v>
      </c>
      <c r="C1535" t="s">
        <v>48</v>
      </c>
      <c r="D1535" s="1">
        <v>3427</v>
      </c>
      <c r="E1535" s="1">
        <v>17173</v>
      </c>
      <c r="F1535" s="2">
        <v>48177</v>
      </c>
      <c r="G1535" s="1">
        <f t="shared" si="2"/>
        <v>15173</v>
      </c>
      <c r="H1535" s="1">
        <f t="shared" si="3"/>
        <v>46177</v>
      </c>
    </row>
    <row r="1536" spans="1:8" x14ac:dyDescent="0.3">
      <c r="A1536">
        <v>2020</v>
      </c>
      <c r="B1536" t="s">
        <v>52</v>
      </c>
      <c r="C1536" t="s">
        <v>1</v>
      </c>
      <c r="D1536" s="1">
        <v>5447</v>
      </c>
      <c r="E1536" s="1">
        <v>261087</v>
      </c>
      <c r="F1536" s="2">
        <v>52497</v>
      </c>
      <c r="G1536" s="1">
        <f t="shared" si="2"/>
        <v>259087</v>
      </c>
      <c r="H1536" s="1">
        <f t="shared" si="3"/>
        <v>50497</v>
      </c>
    </row>
    <row r="1537" spans="1:8" x14ac:dyDescent="0.3">
      <c r="A1537">
        <v>2020</v>
      </c>
      <c r="B1537" t="s">
        <v>52</v>
      </c>
      <c r="C1537" t="s">
        <v>2</v>
      </c>
      <c r="D1537" s="1">
        <v>4657</v>
      </c>
      <c r="E1537" s="1">
        <v>159999</v>
      </c>
      <c r="F1537" s="2">
        <v>70828</v>
      </c>
      <c r="G1537" s="1">
        <f t="shared" si="2"/>
        <v>157999</v>
      </c>
      <c r="H1537" s="1">
        <f t="shared" si="3"/>
        <v>68828</v>
      </c>
    </row>
    <row r="1538" spans="1:8" x14ac:dyDescent="0.3">
      <c r="A1538">
        <v>2020</v>
      </c>
      <c r="B1538" t="s">
        <v>52</v>
      </c>
      <c r="C1538" t="s">
        <v>3</v>
      </c>
      <c r="D1538" s="1">
        <v>2928</v>
      </c>
      <c r="E1538" s="1">
        <v>154905</v>
      </c>
      <c r="F1538" s="2">
        <v>44066</v>
      </c>
      <c r="G1538" s="1">
        <f t="shared" si="2"/>
        <v>152905</v>
      </c>
      <c r="H1538" s="1">
        <f t="shared" si="3"/>
        <v>42066</v>
      </c>
    </row>
    <row r="1539" spans="1:8" x14ac:dyDescent="0.3">
      <c r="A1539">
        <v>2020</v>
      </c>
      <c r="B1539" t="s">
        <v>52</v>
      </c>
      <c r="C1539" t="s">
        <v>4</v>
      </c>
      <c r="D1539" s="1">
        <v>42215</v>
      </c>
      <c r="E1539" s="1">
        <v>1301150</v>
      </c>
      <c r="F1539" s="2">
        <v>89546</v>
      </c>
      <c r="G1539" s="1">
        <f t="shared" si="2"/>
        <v>1299150</v>
      </c>
      <c r="H1539" s="1">
        <f t="shared" si="3"/>
        <v>87546</v>
      </c>
    </row>
    <row r="1540" spans="1:8" x14ac:dyDescent="0.3">
      <c r="A1540">
        <v>2020</v>
      </c>
      <c r="B1540" t="s">
        <v>52</v>
      </c>
      <c r="C1540" t="s">
        <v>5</v>
      </c>
      <c r="D1540" s="1">
        <v>5750</v>
      </c>
      <c r="E1540" s="1">
        <v>141667</v>
      </c>
      <c r="F1540" s="2">
        <v>66746</v>
      </c>
      <c r="G1540" s="1">
        <f t="shared" si="2"/>
        <v>139667</v>
      </c>
      <c r="H1540" s="1">
        <f t="shared" si="3"/>
        <v>64746</v>
      </c>
    </row>
    <row r="1541" spans="1:8" x14ac:dyDescent="0.3">
      <c r="A1541">
        <v>2020</v>
      </c>
      <c r="B1541" t="s">
        <v>52</v>
      </c>
      <c r="C1541" t="s">
        <v>6</v>
      </c>
      <c r="D1541" s="1">
        <v>4460</v>
      </c>
      <c r="E1541" s="1">
        <v>156491</v>
      </c>
      <c r="F1541" s="2">
        <v>79164</v>
      </c>
      <c r="G1541" s="1">
        <f t="shared" si="2"/>
        <v>154491</v>
      </c>
      <c r="H1541" s="1">
        <f t="shared" si="3"/>
        <v>77164</v>
      </c>
    </row>
    <row r="1542" spans="1:8" x14ac:dyDescent="0.3">
      <c r="A1542">
        <v>2020</v>
      </c>
      <c r="B1542" t="s">
        <v>52</v>
      </c>
      <c r="C1542" t="s">
        <v>7</v>
      </c>
      <c r="D1542">
        <v>688</v>
      </c>
      <c r="E1542" s="1">
        <v>23528</v>
      </c>
      <c r="F1542" s="2">
        <v>59717</v>
      </c>
      <c r="G1542" s="1">
        <f t="shared" si="2"/>
        <v>21528</v>
      </c>
      <c r="H1542" s="1">
        <f t="shared" si="3"/>
        <v>57717</v>
      </c>
    </row>
    <row r="1543" spans="1:8" x14ac:dyDescent="0.3">
      <c r="A1543">
        <v>2020</v>
      </c>
      <c r="B1543" t="s">
        <v>52</v>
      </c>
      <c r="C1543" t="s">
        <v>8</v>
      </c>
      <c r="D1543" s="1">
        <v>20513</v>
      </c>
      <c r="E1543" s="1">
        <v>360737</v>
      </c>
      <c r="F1543" s="2">
        <v>56689</v>
      </c>
      <c r="G1543" s="1">
        <f t="shared" si="2"/>
        <v>358737</v>
      </c>
      <c r="H1543" s="1">
        <f t="shared" si="3"/>
        <v>54689</v>
      </c>
    </row>
    <row r="1544" spans="1:8" x14ac:dyDescent="0.3">
      <c r="A1544">
        <v>2020</v>
      </c>
      <c r="B1544" t="s">
        <v>52</v>
      </c>
      <c r="C1544" t="s">
        <v>9</v>
      </c>
      <c r="D1544" s="1">
        <v>9745</v>
      </c>
      <c r="E1544" s="1">
        <v>393516</v>
      </c>
      <c r="F1544" s="2">
        <v>55189</v>
      </c>
      <c r="G1544" s="1">
        <f t="shared" si="2"/>
        <v>391516</v>
      </c>
      <c r="H1544" s="1">
        <f t="shared" si="3"/>
        <v>53189</v>
      </c>
    </row>
    <row r="1545" spans="1:8" x14ac:dyDescent="0.3">
      <c r="A1545">
        <v>2020</v>
      </c>
      <c r="B1545" t="s">
        <v>52</v>
      </c>
      <c r="C1545" t="s">
        <v>10</v>
      </c>
      <c r="D1545" s="1">
        <v>2750</v>
      </c>
      <c r="E1545" s="1">
        <v>63656</v>
      </c>
      <c r="F1545" s="2">
        <v>58843</v>
      </c>
      <c r="G1545" s="1">
        <f t="shared" si="2"/>
        <v>61656</v>
      </c>
      <c r="H1545" s="1">
        <f t="shared" si="3"/>
        <v>56843</v>
      </c>
    </row>
    <row r="1546" spans="1:8" x14ac:dyDescent="0.3">
      <c r="A1546">
        <v>2020</v>
      </c>
      <c r="B1546" t="s">
        <v>52</v>
      </c>
      <c r="C1546" t="s">
        <v>11</v>
      </c>
      <c r="D1546" s="1">
        <v>17979</v>
      </c>
      <c r="E1546" s="1">
        <v>572292</v>
      </c>
      <c r="F1546" s="2">
        <v>67474</v>
      </c>
      <c r="G1546" s="1">
        <f t="shared" si="2"/>
        <v>570292</v>
      </c>
      <c r="H1546" s="1">
        <f t="shared" si="3"/>
        <v>65474</v>
      </c>
    </row>
    <row r="1547" spans="1:8" x14ac:dyDescent="0.3">
      <c r="A1547">
        <v>2020</v>
      </c>
      <c r="B1547" t="s">
        <v>52</v>
      </c>
      <c r="C1547" t="s">
        <v>12</v>
      </c>
      <c r="D1547" s="1">
        <v>8554</v>
      </c>
      <c r="E1547" s="1">
        <v>528912</v>
      </c>
      <c r="F1547" s="2">
        <v>58418</v>
      </c>
      <c r="G1547" s="1">
        <f t="shared" si="2"/>
        <v>526912</v>
      </c>
      <c r="H1547" s="1">
        <f t="shared" si="3"/>
        <v>56418</v>
      </c>
    </row>
    <row r="1548" spans="1:8" x14ac:dyDescent="0.3">
      <c r="A1548">
        <v>2020</v>
      </c>
      <c r="B1548" t="s">
        <v>52</v>
      </c>
      <c r="C1548" t="s">
        <v>13</v>
      </c>
      <c r="D1548" s="1">
        <v>4125</v>
      </c>
      <c r="E1548" s="1">
        <v>213510</v>
      </c>
      <c r="F1548" s="2">
        <v>55917</v>
      </c>
      <c r="G1548" s="1">
        <f t="shared" si="2"/>
        <v>211510</v>
      </c>
      <c r="H1548" s="1">
        <f t="shared" si="3"/>
        <v>53917</v>
      </c>
    </row>
    <row r="1549" spans="1:8" x14ac:dyDescent="0.3">
      <c r="A1549">
        <v>2020</v>
      </c>
      <c r="B1549" t="s">
        <v>52</v>
      </c>
      <c r="C1549" t="s">
        <v>14</v>
      </c>
      <c r="D1549" s="1">
        <v>3164</v>
      </c>
      <c r="E1549" s="1">
        <v>159117</v>
      </c>
      <c r="F1549" s="2">
        <v>54832</v>
      </c>
      <c r="G1549" s="1">
        <f t="shared" si="2"/>
        <v>157117</v>
      </c>
      <c r="H1549" s="1">
        <f t="shared" si="3"/>
        <v>52832</v>
      </c>
    </row>
    <row r="1550" spans="1:8" x14ac:dyDescent="0.3">
      <c r="A1550">
        <v>2020</v>
      </c>
      <c r="B1550" t="s">
        <v>52</v>
      </c>
      <c r="C1550" t="s">
        <v>15</v>
      </c>
      <c r="D1550" s="1">
        <v>4368</v>
      </c>
      <c r="E1550" s="1">
        <v>247780</v>
      </c>
      <c r="F1550" s="2">
        <v>55443</v>
      </c>
      <c r="G1550" s="1">
        <f t="shared" si="2"/>
        <v>245780</v>
      </c>
      <c r="H1550" s="1">
        <f t="shared" si="3"/>
        <v>53443</v>
      </c>
    </row>
    <row r="1551" spans="1:8" x14ac:dyDescent="0.3">
      <c r="A1551">
        <v>2020</v>
      </c>
      <c r="B1551" t="s">
        <v>52</v>
      </c>
      <c r="C1551" t="s">
        <v>16</v>
      </c>
      <c r="D1551" s="1">
        <v>4464</v>
      </c>
      <c r="E1551" s="1">
        <v>132280</v>
      </c>
      <c r="F1551" s="2">
        <v>69904</v>
      </c>
      <c r="G1551" s="1">
        <f t="shared" si="2"/>
        <v>130280</v>
      </c>
      <c r="H1551" s="1">
        <f t="shared" si="3"/>
        <v>67904</v>
      </c>
    </row>
    <row r="1552" spans="1:8" x14ac:dyDescent="0.3">
      <c r="A1552">
        <v>2020</v>
      </c>
      <c r="B1552" t="s">
        <v>52</v>
      </c>
      <c r="C1552" t="s">
        <v>17</v>
      </c>
      <c r="D1552" s="1">
        <v>1877</v>
      </c>
      <c r="E1552" s="1">
        <v>48511</v>
      </c>
      <c r="F1552" s="2">
        <v>52758</v>
      </c>
      <c r="G1552" s="1">
        <f t="shared" si="2"/>
        <v>46511</v>
      </c>
      <c r="H1552" s="1">
        <f t="shared" si="3"/>
        <v>50758</v>
      </c>
    </row>
    <row r="1553" spans="1:8" x14ac:dyDescent="0.3">
      <c r="A1553">
        <v>2020</v>
      </c>
      <c r="B1553" t="s">
        <v>52</v>
      </c>
      <c r="C1553" t="s">
        <v>18</v>
      </c>
      <c r="D1553" s="1">
        <v>3901</v>
      </c>
      <c r="E1553" s="1">
        <v>104464</v>
      </c>
      <c r="F1553" s="2">
        <v>74589</v>
      </c>
      <c r="G1553" s="1">
        <f t="shared" si="2"/>
        <v>102464</v>
      </c>
      <c r="H1553" s="1">
        <f t="shared" si="3"/>
        <v>72589</v>
      </c>
    </row>
    <row r="1554" spans="1:8" x14ac:dyDescent="0.3">
      <c r="A1554">
        <v>2020</v>
      </c>
      <c r="B1554" t="s">
        <v>52</v>
      </c>
      <c r="C1554" t="s">
        <v>19</v>
      </c>
      <c r="D1554" s="1">
        <v>6850</v>
      </c>
      <c r="E1554" s="1">
        <v>242247</v>
      </c>
      <c r="F1554" s="2">
        <v>85432</v>
      </c>
      <c r="G1554" s="1">
        <f t="shared" si="2"/>
        <v>240247</v>
      </c>
      <c r="H1554" s="1">
        <f t="shared" si="3"/>
        <v>83432</v>
      </c>
    </row>
    <row r="1555" spans="1:8" x14ac:dyDescent="0.3">
      <c r="A1555">
        <v>2020</v>
      </c>
      <c r="B1555" t="s">
        <v>52</v>
      </c>
      <c r="C1555" t="s">
        <v>20</v>
      </c>
      <c r="D1555" s="1">
        <v>15721</v>
      </c>
      <c r="E1555" s="1">
        <v>612706</v>
      </c>
      <c r="F1555" s="2">
        <v>63695</v>
      </c>
      <c r="G1555" s="1">
        <f t="shared" si="2"/>
        <v>610706</v>
      </c>
      <c r="H1555" s="1">
        <f t="shared" si="3"/>
        <v>61695</v>
      </c>
    </row>
    <row r="1556" spans="1:8" x14ac:dyDescent="0.3">
      <c r="A1556">
        <v>2020</v>
      </c>
      <c r="B1556" t="s">
        <v>52</v>
      </c>
      <c r="C1556" t="s">
        <v>21</v>
      </c>
      <c r="D1556" s="1">
        <v>8369</v>
      </c>
      <c r="E1556" s="1">
        <v>316635</v>
      </c>
      <c r="F1556" s="2">
        <v>63034</v>
      </c>
      <c r="G1556" s="1">
        <f t="shared" si="2"/>
        <v>314635</v>
      </c>
      <c r="H1556" s="1">
        <f t="shared" si="3"/>
        <v>61034</v>
      </c>
    </row>
    <row r="1557" spans="1:8" x14ac:dyDescent="0.3">
      <c r="A1557">
        <v>2020</v>
      </c>
      <c r="B1557" t="s">
        <v>52</v>
      </c>
      <c r="C1557" t="s">
        <v>22</v>
      </c>
      <c r="D1557" s="1">
        <v>2441</v>
      </c>
      <c r="E1557" s="1">
        <v>141647</v>
      </c>
      <c r="F1557" s="2">
        <v>45499</v>
      </c>
      <c r="G1557" s="1">
        <f t="shared" si="2"/>
        <v>139647</v>
      </c>
      <c r="H1557" s="1">
        <f t="shared" si="3"/>
        <v>43499</v>
      </c>
    </row>
    <row r="1558" spans="1:8" x14ac:dyDescent="0.3">
      <c r="A1558">
        <v>2020</v>
      </c>
      <c r="B1558" t="s">
        <v>52</v>
      </c>
      <c r="C1558" t="s">
        <v>23</v>
      </c>
      <c r="D1558" s="1">
        <v>6636</v>
      </c>
      <c r="E1558" s="1">
        <v>263463</v>
      </c>
      <c r="F1558" s="2">
        <v>54439</v>
      </c>
      <c r="G1558" s="1">
        <f t="shared" si="2"/>
        <v>261463</v>
      </c>
      <c r="H1558" s="1">
        <f t="shared" si="3"/>
        <v>52439</v>
      </c>
    </row>
    <row r="1559" spans="1:8" x14ac:dyDescent="0.3">
      <c r="A1559">
        <v>2020</v>
      </c>
      <c r="B1559" t="s">
        <v>52</v>
      </c>
      <c r="C1559" t="s">
        <v>24</v>
      </c>
      <c r="D1559" s="1">
        <v>1572</v>
      </c>
      <c r="E1559" s="1">
        <v>17493</v>
      </c>
      <c r="F1559" s="2">
        <v>46058</v>
      </c>
      <c r="G1559" s="1">
        <f t="shared" si="2"/>
        <v>15493</v>
      </c>
      <c r="H1559" s="1">
        <f t="shared" si="3"/>
        <v>44058</v>
      </c>
    </row>
    <row r="1560" spans="1:8" x14ac:dyDescent="0.3">
      <c r="A1560">
        <v>2020</v>
      </c>
      <c r="B1560" t="s">
        <v>52</v>
      </c>
      <c r="C1560" t="s">
        <v>25</v>
      </c>
      <c r="D1560" s="1">
        <v>1977</v>
      </c>
      <c r="E1560" s="1">
        <v>95682</v>
      </c>
      <c r="F1560" s="2">
        <v>46868</v>
      </c>
      <c r="G1560" s="1">
        <f t="shared" si="2"/>
        <v>93682</v>
      </c>
      <c r="H1560" s="1">
        <f t="shared" si="3"/>
        <v>44868</v>
      </c>
    </row>
    <row r="1561" spans="1:8" x14ac:dyDescent="0.3">
      <c r="A1561">
        <v>2020</v>
      </c>
      <c r="B1561" t="s">
        <v>52</v>
      </c>
      <c r="C1561" t="s">
        <v>26</v>
      </c>
      <c r="D1561" s="1">
        <v>2043</v>
      </c>
      <c r="E1561" s="1">
        <v>45400</v>
      </c>
      <c r="F1561" s="2">
        <v>53786</v>
      </c>
      <c r="G1561" s="1">
        <f t="shared" si="2"/>
        <v>43400</v>
      </c>
      <c r="H1561" s="1">
        <f t="shared" si="3"/>
        <v>51786</v>
      </c>
    </row>
    <row r="1562" spans="1:8" x14ac:dyDescent="0.3">
      <c r="A1562">
        <v>2020</v>
      </c>
      <c r="B1562" t="s">
        <v>52</v>
      </c>
      <c r="C1562" t="s">
        <v>27</v>
      </c>
      <c r="D1562" s="1">
        <v>2011</v>
      </c>
      <c r="E1562" s="1">
        <v>66571</v>
      </c>
      <c r="F1562" s="2">
        <v>67782</v>
      </c>
      <c r="G1562" s="1">
        <f t="shared" si="2"/>
        <v>64571</v>
      </c>
      <c r="H1562" s="1">
        <f t="shared" si="3"/>
        <v>65782</v>
      </c>
    </row>
    <row r="1563" spans="1:8" x14ac:dyDescent="0.3">
      <c r="A1563">
        <v>2020</v>
      </c>
      <c r="B1563" t="s">
        <v>52</v>
      </c>
      <c r="C1563" t="s">
        <v>28</v>
      </c>
      <c r="D1563" s="1">
        <v>8962</v>
      </c>
      <c r="E1563" s="1">
        <v>240076</v>
      </c>
      <c r="F1563" s="2">
        <v>76113</v>
      </c>
      <c r="G1563" s="1">
        <f t="shared" si="2"/>
        <v>238076</v>
      </c>
      <c r="H1563" s="1">
        <f t="shared" si="3"/>
        <v>74113</v>
      </c>
    </row>
    <row r="1564" spans="1:8" x14ac:dyDescent="0.3">
      <c r="A1564">
        <v>2020</v>
      </c>
      <c r="B1564" t="s">
        <v>52</v>
      </c>
      <c r="C1564" t="s">
        <v>29</v>
      </c>
      <c r="D1564" s="1">
        <v>1724</v>
      </c>
      <c r="E1564" s="1">
        <v>23998</v>
      </c>
      <c r="F1564" s="2">
        <v>50628</v>
      </c>
      <c r="G1564" s="1">
        <f t="shared" si="2"/>
        <v>21998</v>
      </c>
      <c r="H1564" s="1">
        <f t="shared" si="3"/>
        <v>48628</v>
      </c>
    </row>
    <row r="1565" spans="1:8" x14ac:dyDescent="0.3">
      <c r="A1565">
        <v>2020</v>
      </c>
      <c r="B1565" t="s">
        <v>52</v>
      </c>
      <c r="C1565" t="s">
        <v>30</v>
      </c>
      <c r="D1565" s="1">
        <v>17319</v>
      </c>
      <c r="E1565" s="1">
        <v>441782</v>
      </c>
      <c r="F1565" s="2">
        <v>63199</v>
      </c>
      <c r="G1565" s="1">
        <f t="shared" si="2"/>
        <v>439782</v>
      </c>
      <c r="H1565" s="1">
        <f t="shared" si="3"/>
        <v>61199</v>
      </c>
    </row>
    <row r="1566" spans="1:8" x14ac:dyDescent="0.3">
      <c r="A1566">
        <v>2020</v>
      </c>
      <c r="B1566" t="s">
        <v>52</v>
      </c>
      <c r="C1566" t="s">
        <v>31</v>
      </c>
      <c r="D1566" s="1">
        <v>10287</v>
      </c>
      <c r="E1566" s="1">
        <v>464906</v>
      </c>
      <c r="F1566" s="2">
        <v>55668</v>
      </c>
      <c r="G1566" s="1">
        <f t="shared" si="2"/>
        <v>462906</v>
      </c>
      <c r="H1566" s="1">
        <f t="shared" si="3"/>
        <v>53668</v>
      </c>
    </row>
    <row r="1567" spans="1:8" x14ac:dyDescent="0.3">
      <c r="A1567">
        <v>2020</v>
      </c>
      <c r="B1567" t="s">
        <v>52</v>
      </c>
      <c r="C1567" t="s">
        <v>32</v>
      </c>
      <c r="D1567">
        <v>810</v>
      </c>
      <c r="E1567" s="1">
        <v>22280</v>
      </c>
      <c r="F1567" s="2">
        <v>49894</v>
      </c>
      <c r="G1567" s="1">
        <f t="shared" si="2"/>
        <v>20280</v>
      </c>
      <c r="H1567" s="1">
        <f t="shared" si="3"/>
        <v>47894</v>
      </c>
    </row>
    <row r="1568" spans="1:8" x14ac:dyDescent="0.3">
      <c r="A1568">
        <v>2020</v>
      </c>
      <c r="B1568" t="s">
        <v>52</v>
      </c>
      <c r="C1568" t="s">
        <v>33</v>
      </c>
      <c r="D1568" s="1">
        <v>15430</v>
      </c>
      <c r="E1568" s="1">
        <v>683542</v>
      </c>
      <c r="F1568" s="2">
        <v>57302</v>
      </c>
      <c r="G1568" s="1">
        <f t="shared" si="2"/>
        <v>681542</v>
      </c>
      <c r="H1568" s="1">
        <f t="shared" si="3"/>
        <v>55302</v>
      </c>
    </row>
    <row r="1569" spans="1:8" x14ac:dyDescent="0.3">
      <c r="A1569">
        <v>2020</v>
      </c>
      <c r="B1569" t="s">
        <v>52</v>
      </c>
      <c r="C1569" t="s">
        <v>34</v>
      </c>
      <c r="D1569" s="1">
        <v>4230</v>
      </c>
      <c r="E1569" s="1">
        <v>125722</v>
      </c>
      <c r="F1569" s="2">
        <v>52796</v>
      </c>
      <c r="G1569" s="1">
        <f t="shared" si="2"/>
        <v>123722</v>
      </c>
      <c r="H1569" s="1">
        <f t="shared" si="3"/>
        <v>50796</v>
      </c>
    </row>
    <row r="1570" spans="1:8" x14ac:dyDescent="0.3">
      <c r="A1570">
        <v>2020</v>
      </c>
      <c r="B1570" t="s">
        <v>52</v>
      </c>
      <c r="C1570" t="s">
        <v>35</v>
      </c>
      <c r="D1570" s="1">
        <v>6175</v>
      </c>
      <c r="E1570" s="1">
        <v>186918</v>
      </c>
      <c r="F1570" s="2">
        <v>65461</v>
      </c>
      <c r="G1570" s="1">
        <f t="shared" si="2"/>
        <v>184918</v>
      </c>
      <c r="H1570" s="1">
        <f t="shared" si="3"/>
        <v>63461</v>
      </c>
    </row>
    <row r="1571" spans="1:8" x14ac:dyDescent="0.3">
      <c r="A1571">
        <v>2020</v>
      </c>
      <c r="B1571" t="s">
        <v>52</v>
      </c>
      <c r="C1571" t="s">
        <v>36</v>
      </c>
      <c r="D1571" s="1">
        <v>14414</v>
      </c>
      <c r="E1571" s="1">
        <v>559374</v>
      </c>
      <c r="F1571" s="2">
        <v>58411</v>
      </c>
      <c r="G1571" s="1">
        <f t="shared" ref="G1571:G1634" si="4">E1571-2000</f>
        <v>557374</v>
      </c>
      <c r="H1571" s="1">
        <f t="shared" ref="H1571:H1634" si="5">F1571-2000</f>
        <v>56411</v>
      </c>
    </row>
    <row r="1572" spans="1:8" x14ac:dyDescent="0.3">
      <c r="A1572">
        <v>2020</v>
      </c>
      <c r="B1572" t="s">
        <v>52</v>
      </c>
      <c r="C1572" t="s">
        <v>37</v>
      </c>
      <c r="D1572" s="1">
        <v>1567</v>
      </c>
      <c r="E1572" s="1">
        <v>37941</v>
      </c>
      <c r="F1572" s="2">
        <v>54916</v>
      </c>
      <c r="G1572" s="1">
        <f t="shared" si="4"/>
        <v>35941</v>
      </c>
      <c r="H1572" s="1">
        <f t="shared" si="5"/>
        <v>52916</v>
      </c>
    </row>
    <row r="1573" spans="1:8" x14ac:dyDescent="0.3">
      <c r="A1573">
        <v>2020</v>
      </c>
      <c r="B1573" t="s">
        <v>52</v>
      </c>
      <c r="C1573" t="s">
        <v>38</v>
      </c>
      <c r="D1573" s="1">
        <v>5906</v>
      </c>
      <c r="E1573" s="1">
        <v>238056</v>
      </c>
      <c r="F1573" s="2">
        <v>56227</v>
      </c>
      <c r="G1573" s="1">
        <f t="shared" si="4"/>
        <v>236056</v>
      </c>
      <c r="H1573" s="1">
        <f t="shared" si="5"/>
        <v>54227</v>
      </c>
    </row>
    <row r="1574" spans="1:8" x14ac:dyDescent="0.3">
      <c r="A1574">
        <v>2020</v>
      </c>
      <c r="B1574" t="s">
        <v>52</v>
      </c>
      <c r="C1574" t="s">
        <v>39</v>
      </c>
      <c r="D1574" s="1">
        <v>1091</v>
      </c>
      <c r="E1574" s="1">
        <v>40681</v>
      </c>
      <c r="F1574" s="2">
        <v>45177</v>
      </c>
      <c r="G1574" s="1">
        <f t="shared" si="4"/>
        <v>38681</v>
      </c>
      <c r="H1574" s="1">
        <f t="shared" si="5"/>
        <v>43177</v>
      </c>
    </row>
    <row r="1575" spans="1:8" x14ac:dyDescent="0.3">
      <c r="A1575">
        <v>2020</v>
      </c>
      <c r="B1575" t="s">
        <v>52</v>
      </c>
      <c r="C1575" t="s">
        <v>40</v>
      </c>
      <c r="D1575" s="1">
        <v>6835</v>
      </c>
      <c r="E1575" s="1">
        <v>346017</v>
      </c>
      <c r="F1575" s="2">
        <v>56826</v>
      </c>
      <c r="G1575" s="1">
        <f t="shared" si="4"/>
        <v>344017</v>
      </c>
      <c r="H1575" s="1">
        <f t="shared" si="5"/>
        <v>54826</v>
      </c>
    </row>
    <row r="1576" spans="1:8" x14ac:dyDescent="0.3">
      <c r="A1576">
        <v>2020</v>
      </c>
      <c r="B1576" t="s">
        <v>52</v>
      </c>
      <c r="C1576" t="s">
        <v>41</v>
      </c>
      <c r="D1576" s="1">
        <v>24275</v>
      </c>
      <c r="E1576" s="1">
        <v>849113</v>
      </c>
      <c r="F1576" s="2">
        <v>73113</v>
      </c>
      <c r="G1576" s="1">
        <f t="shared" si="4"/>
        <v>847113</v>
      </c>
      <c r="H1576" s="1">
        <f t="shared" si="5"/>
        <v>71113</v>
      </c>
    </row>
    <row r="1577" spans="1:8" x14ac:dyDescent="0.3">
      <c r="A1577">
        <v>2020</v>
      </c>
      <c r="B1577" t="s">
        <v>52</v>
      </c>
      <c r="C1577" t="s">
        <v>42</v>
      </c>
      <c r="D1577" s="1">
        <v>4248</v>
      </c>
      <c r="E1577" s="1">
        <v>125965</v>
      </c>
      <c r="F1577" s="2">
        <v>54023</v>
      </c>
      <c r="G1577" s="1">
        <f t="shared" si="4"/>
        <v>123965</v>
      </c>
      <c r="H1577" s="1">
        <f t="shared" si="5"/>
        <v>52023</v>
      </c>
    </row>
    <row r="1578" spans="1:8" x14ac:dyDescent="0.3">
      <c r="A1578">
        <v>2020</v>
      </c>
      <c r="B1578" t="s">
        <v>52</v>
      </c>
      <c r="C1578" t="s">
        <v>43</v>
      </c>
      <c r="D1578" s="1">
        <v>1105</v>
      </c>
      <c r="E1578" s="1">
        <v>27150</v>
      </c>
      <c r="F1578" s="2">
        <v>55304</v>
      </c>
      <c r="G1578" s="1">
        <f t="shared" si="4"/>
        <v>25150</v>
      </c>
      <c r="H1578" s="1">
        <f t="shared" si="5"/>
        <v>53304</v>
      </c>
    </row>
    <row r="1579" spans="1:8" x14ac:dyDescent="0.3">
      <c r="A1579">
        <v>2020</v>
      </c>
      <c r="B1579" t="s">
        <v>52</v>
      </c>
      <c r="C1579" t="s">
        <v>44</v>
      </c>
      <c r="D1579" s="1">
        <v>6475</v>
      </c>
      <c r="E1579" s="1">
        <v>230527</v>
      </c>
      <c r="F1579" s="2">
        <v>55194</v>
      </c>
      <c r="G1579" s="1">
        <f t="shared" si="4"/>
        <v>228527</v>
      </c>
      <c r="H1579" s="1">
        <f t="shared" si="5"/>
        <v>53194</v>
      </c>
    </row>
    <row r="1580" spans="1:8" x14ac:dyDescent="0.3">
      <c r="A1580">
        <v>2020</v>
      </c>
      <c r="B1580" t="s">
        <v>52</v>
      </c>
      <c r="C1580" t="s">
        <v>45</v>
      </c>
      <c r="D1580" s="1">
        <v>7671</v>
      </c>
      <c r="E1580" s="1">
        <v>277968</v>
      </c>
      <c r="F1580" s="2">
        <v>73590</v>
      </c>
      <c r="G1580" s="1">
        <f t="shared" si="4"/>
        <v>275968</v>
      </c>
      <c r="H1580" s="1">
        <f t="shared" si="5"/>
        <v>71590</v>
      </c>
    </row>
    <row r="1581" spans="1:8" x14ac:dyDescent="0.3">
      <c r="A1581">
        <v>2020</v>
      </c>
      <c r="B1581" t="s">
        <v>52</v>
      </c>
      <c r="C1581" t="s">
        <v>46</v>
      </c>
      <c r="D1581" s="1">
        <v>1272</v>
      </c>
      <c r="E1581" s="1">
        <v>44175</v>
      </c>
      <c r="F1581" s="2">
        <v>55924</v>
      </c>
      <c r="G1581" s="1">
        <f t="shared" si="4"/>
        <v>42175</v>
      </c>
      <c r="H1581" s="1">
        <f t="shared" si="5"/>
        <v>53924</v>
      </c>
    </row>
    <row r="1582" spans="1:8" x14ac:dyDescent="0.3">
      <c r="A1582">
        <v>2020</v>
      </c>
      <c r="B1582" t="s">
        <v>52</v>
      </c>
      <c r="C1582" t="s">
        <v>47</v>
      </c>
      <c r="D1582" s="1">
        <v>9356</v>
      </c>
      <c r="E1582" s="1">
        <v>464195</v>
      </c>
      <c r="F1582" s="2">
        <v>54301</v>
      </c>
      <c r="G1582" s="1">
        <f t="shared" si="4"/>
        <v>462195</v>
      </c>
      <c r="H1582" s="1">
        <f t="shared" si="5"/>
        <v>52301</v>
      </c>
    </row>
    <row r="1583" spans="1:8" x14ac:dyDescent="0.3">
      <c r="A1583">
        <v>2020</v>
      </c>
      <c r="B1583" t="s">
        <v>52</v>
      </c>
      <c r="C1583" t="s">
        <v>48</v>
      </c>
      <c r="D1583">
        <v>598</v>
      </c>
      <c r="E1583" s="1">
        <v>6978</v>
      </c>
      <c r="F1583" s="2">
        <v>63134</v>
      </c>
      <c r="G1583" s="1">
        <f t="shared" si="4"/>
        <v>4978</v>
      </c>
      <c r="H1583" s="1">
        <f t="shared" si="5"/>
        <v>61134</v>
      </c>
    </row>
    <row r="1584" spans="1:8" x14ac:dyDescent="0.3">
      <c r="A1584">
        <v>2020</v>
      </c>
      <c r="B1584" t="s">
        <v>54</v>
      </c>
      <c r="C1584" t="s">
        <v>1</v>
      </c>
      <c r="D1584" s="1">
        <v>32410</v>
      </c>
      <c r="E1584" s="1">
        <v>373253</v>
      </c>
      <c r="F1584" s="2">
        <v>37818</v>
      </c>
      <c r="G1584" s="1">
        <f t="shared" si="4"/>
        <v>371253</v>
      </c>
      <c r="H1584" s="1">
        <f t="shared" si="5"/>
        <v>35818</v>
      </c>
    </row>
    <row r="1585" spans="1:8" x14ac:dyDescent="0.3">
      <c r="A1585">
        <v>2020</v>
      </c>
      <c r="B1585" t="s">
        <v>54</v>
      </c>
      <c r="C1585" t="s">
        <v>2</v>
      </c>
      <c r="D1585" s="1">
        <v>29489</v>
      </c>
      <c r="E1585" s="1">
        <v>516075</v>
      </c>
      <c r="F1585" s="2">
        <v>42426</v>
      </c>
      <c r="G1585" s="1">
        <f t="shared" si="4"/>
        <v>514075</v>
      </c>
      <c r="H1585" s="1">
        <f t="shared" si="5"/>
        <v>40426</v>
      </c>
    </row>
    <row r="1586" spans="1:8" x14ac:dyDescent="0.3">
      <c r="A1586">
        <v>2020</v>
      </c>
      <c r="B1586" t="s">
        <v>54</v>
      </c>
      <c r="C1586" t="s">
        <v>3</v>
      </c>
      <c r="D1586" s="1">
        <v>21486</v>
      </c>
      <c r="E1586" s="1">
        <v>245261</v>
      </c>
      <c r="F1586" s="2">
        <v>37575</v>
      </c>
      <c r="G1586" s="1">
        <f t="shared" si="4"/>
        <v>243261</v>
      </c>
      <c r="H1586" s="1">
        <f t="shared" si="5"/>
        <v>35575</v>
      </c>
    </row>
    <row r="1587" spans="1:8" x14ac:dyDescent="0.3">
      <c r="A1587">
        <v>2020</v>
      </c>
      <c r="B1587" t="s">
        <v>54</v>
      </c>
      <c r="C1587" t="s">
        <v>4</v>
      </c>
      <c r="D1587" s="1">
        <v>185826</v>
      </c>
      <c r="E1587" s="1">
        <v>3008583</v>
      </c>
      <c r="F1587" s="2">
        <v>48395</v>
      </c>
      <c r="G1587" s="1">
        <f t="shared" si="4"/>
        <v>3006583</v>
      </c>
      <c r="H1587" s="1">
        <f t="shared" si="5"/>
        <v>46395</v>
      </c>
    </row>
    <row r="1588" spans="1:8" x14ac:dyDescent="0.3">
      <c r="A1588">
        <v>2020</v>
      </c>
      <c r="B1588" t="s">
        <v>54</v>
      </c>
      <c r="C1588" t="s">
        <v>5</v>
      </c>
      <c r="D1588" s="1">
        <v>35715</v>
      </c>
      <c r="E1588" s="1">
        <v>455774</v>
      </c>
      <c r="F1588" s="2">
        <v>45901</v>
      </c>
      <c r="G1588" s="1">
        <f t="shared" si="4"/>
        <v>453774</v>
      </c>
      <c r="H1588" s="1">
        <f t="shared" si="5"/>
        <v>43901</v>
      </c>
    </row>
    <row r="1589" spans="1:8" x14ac:dyDescent="0.3">
      <c r="A1589">
        <v>2020</v>
      </c>
      <c r="B1589" t="s">
        <v>54</v>
      </c>
      <c r="C1589" t="s">
        <v>6</v>
      </c>
      <c r="D1589" s="1">
        <v>25027</v>
      </c>
      <c r="E1589" s="1">
        <v>294798</v>
      </c>
      <c r="F1589" s="2">
        <v>47364</v>
      </c>
      <c r="G1589" s="1">
        <f t="shared" si="4"/>
        <v>292798</v>
      </c>
      <c r="H1589" s="1">
        <f t="shared" si="5"/>
        <v>45364</v>
      </c>
    </row>
    <row r="1590" spans="1:8" x14ac:dyDescent="0.3">
      <c r="A1590">
        <v>2020</v>
      </c>
      <c r="B1590" t="s">
        <v>54</v>
      </c>
      <c r="C1590" t="s">
        <v>7</v>
      </c>
      <c r="D1590" s="1">
        <v>6681</v>
      </c>
      <c r="E1590" s="1">
        <v>77324</v>
      </c>
      <c r="F1590" s="2">
        <v>37000</v>
      </c>
      <c r="G1590" s="1">
        <f t="shared" si="4"/>
        <v>75324</v>
      </c>
      <c r="H1590" s="1">
        <f t="shared" si="5"/>
        <v>35000</v>
      </c>
    </row>
    <row r="1591" spans="1:8" x14ac:dyDescent="0.3">
      <c r="A1591">
        <v>2020</v>
      </c>
      <c r="B1591" t="s">
        <v>54</v>
      </c>
      <c r="C1591" t="s">
        <v>8</v>
      </c>
      <c r="D1591" s="1">
        <v>139501</v>
      </c>
      <c r="E1591" s="1">
        <v>1737467</v>
      </c>
      <c r="F1591" s="2">
        <v>40529</v>
      </c>
      <c r="G1591" s="1">
        <f t="shared" si="4"/>
        <v>1735467</v>
      </c>
      <c r="H1591" s="1">
        <f t="shared" si="5"/>
        <v>38529</v>
      </c>
    </row>
    <row r="1592" spans="1:8" x14ac:dyDescent="0.3">
      <c r="A1592">
        <v>2020</v>
      </c>
      <c r="B1592" t="s">
        <v>54</v>
      </c>
      <c r="C1592" t="s">
        <v>9</v>
      </c>
      <c r="D1592" s="1">
        <v>60382</v>
      </c>
      <c r="E1592" s="1">
        <v>928543</v>
      </c>
      <c r="F1592" s="2">
        <v>46063</v>
      </c>
      <c r="G1592" s="1">
        <f t="shared" si="4"/>
        <v>926543</v>
      </c>
      <c r="H1592" s="1">
        <f t="shared" si="5"/>
        <v>44063</v>
      </c>
    </row>
    <row r="1593" spans="1:8" x14ac:dyDescent="0.3">
      <c r="A1593">
        <v>2020</v>
      </c>
      <c r="B1593" t="s">
        <v>54</v>
      </c>
      <c r="C1593" t="s">
        <v>10</v>
      </c>
      <c r="D1593" s="1">
        <v>11706</v>
      </c>
      <c r="E1593" s="1">
        <v>134206</v>
      </c>
      <c r="F1593" s="2">
        <v>36156</v>
      </c>
      <c r="G1593" s="1">
        <f t="shared" si="4"/>
        <v>132206</v>
      </c>
      <c r="H1593" s="1">
        <f t="shared" si="5"/>
        <v>34156</v>
      </c>
    </row>
    <row r="1594" spans="1:8" x14ac:dyDescent="0.3">
      <c r="A1594">
        <v>2020</v>
      </c>
      <c r="B1594" t="s">
        <v>54</v>
      </c>
      <c r="C1594" t="s">
        <v>11</v>
      </c>
      <c r="D1594" s="1">
        <v>77273</v>
      </c>
      <c r="E1594" s="1">
        <v>1190405</v>
      </c>
      <c r="F1594" s="2">
        <v>47325</v>
      </c>
      <c r="G1594" s="1">
        <f t="shared" si="4"/>
        <v>1188405</v>
      </c>
      <c r="H1594" s="1">
        <f t="shared" si="5"/>
        <v>45325</v>
      </c>
    </row>
    <row r="1595" spans="1:8" x14ac:dyDescent="0.3">
      <c r="A1595">
        <v>2020</v>
      </c>
      <c r="B1595" t="s">
        <v>54</v>
      </c>
      <c r="C1595" t="s">
        <v>12</v>
      </c>
      <c r="D1595" s="1">
        <v>40630</v>
      </c>
      <c r="E1595" s="1">
        <v>585981</v>
      </c>
      <c r="F1595" s="2">
        <v>37779</v>
      </c>
      <c r="G1595" s="1">
        <f t="shared" si="4"/>
        <v>583981</v>
      </c>
      <c r="H1595" s="1">
        <f t="shared" si="5"/>
        <v>35779</v>
      </c>
    </row>
    <row r="1596" spans="1:8" x14ac:dyDescent="0.3">
      <c r="A1596">
        <v>2020</v>
      </c>
      <c r="B1596" t="s">
        <v>54</v>
      </c>
      <c r="C1596" t="s">
        <v>13</v>
      </c>
      <c r="D1596" s="1">
        <v>23446</v>
      </c>
      <c r="E1596" s="1">
        <v>309363</v>
      </c>
      <c r="F1596" s="2">
        <v>36325</v>
      </c>
      <c r="G1596" s="1">
        <f t="shared" si="4"/>
        <v>307363</v>
      </c>
      <c r="H1596" s="1">
        <f t="shared" si="5"/>
        <v>34325</v>
      </c>
    </row>
    <row r="1597" spans="1:8" x14ac:dyDescent="0.3">
      <c r="A1597">
        <v>2020</v>
      </c>
      <c r="B1597" t="s">
        <v>54</v>
      </c>
      <c r="C1597" t="s">
        <v>14</v>
      </c>
      <c r="D1597" s="1">
        <v>20676</v>
      </c>
      <c r="E1597" s="1">
        <v>261129</v>
      </c>
      <c r="F1597" s="2">
        <v>38005</v>
      </c>
      <c r="G1597" s="1">
        <f t="shared" si="4"/>
        <v>259129</v>
      </c>
      <c r="H1597" s="1">
        <f t="shared" si="5"/>
        <v>36005</v>
      </c>
    </row>
    <row r="1598" spans="1:8" x14ac:dyDescent="0.3">
      <c r="A1598">
        <v>2020</v>
      </c>
      <c r="B1598" t="s">
        <v>54</v>
      </c>
      <c r="C1598" t="s">
        <v>15</v>
      </c>
      <c r="D1598" s="1">
        <v>27941</v>
      </c>
      <c r="E1598" s="1">
        <v>395817</v>
      </c>
      <c r="F1598" s="2">
        <v>38561</v>
      </c>
      <c r="G1598" s="1">
        <f t="shared" si="4"/>
        <v>393817</v>
      </c>
      <c r="H1598" s="1">
        <f t="shared" si="5"/>
        <v>36561</v>
      </c>
    </row>
    <row r="1599" spans="1:8" x14ac:dyDescent="0.3">
      <c r="A1599">
        <v>2020</v>
      </c>
      <c r="B1599" t="s">
        <v>54</v>
      </c>
      <c r="C1599" t="s">
        <v>16</v>
      </c>
      <c r="D1599" s="1">
        <v>30444</v>
      </c>
      <c r="E1599" s="1">
        <v>376430</v>
      </c>
      <c r="F1599" s="2">
        <v>38238</v>
      </c>
      <c r="G1599" s="1">
        <f t="shared" si="4"/>
        <v>374430</v>
      </c>
      <c r="H1599" s="1">
        <f t="shared" si="5"/>
        <v>36238</v>
      </c>
    </row>
    <row r="1600" spans="1:8" x14ac:dyDescent="0.3">
      <c r="A1600">
        <v>2020</v>
      </c>
      <c r="B1600" t="s">
        <v>54</v>
      </c>
      <c r="C1600" t="s">
        <v>17</v>
      </c>
      <c r="D1600" s="1">
        <v>11060</v>
      </c>
      <c r="E1600" s="1">
        <v>116929</v>
      </c>
      <c r="F1600" s="2">
        <v>33587</v>
      </c>
      <c r="G1600" s="1">
        <f t="shared" si="4"/>
        <v>114929</v>
      </c>
      <c r="H1600" s="1">
        <f t="shared" si="5"/>
        <v>31587</v>
      </c>
    </row>
    <row r="1601" spans="1:8" x14ac:dyDescent="0.3">
      <c r="A1601">
        <v>2020</v>
      </c>
      <c r="B1601" t="s">
        <v>54</v>
      </c>
      <c r="C1601" t="s">
        <v>18</v>
      </c>
      <c r="D1601" s="1">
        <v>33064</v>
      </c>
      <c r="E1601" s="1">
        <v>459731</v>
      </c>
      <c r="F1601" s="2">
        <v>42667</v>
      </c>
      <c r="G1601" s="1">
        <f t="shared" si="4"/>
        <v>457731</v>
      </c>
      <c r="H1601" s="1">
        <f t="shared" si="5"/>
        <v>40667</v>
      </c>
    </row>
    <row r="1602" spans="1:8" x14ac:dyDescent="0.3">
      <c r="A1602">
        <v>2020</v>
      </c>
      <c r="B1602" t="s">
        <v>54</v>
      </c>
      <c r="C1602" t="s">
        <v>19</v>
      </c>
      <c r="D1602" s="1">
        <v>42906</v>
      </c>
      <c r="E1602" s="1">
        <v>574919</v>
      </c>
      <c r="F1602" s="2">
        <v>48800</v>
      </c>
      <c r="G1602" s="1">
        <f t="shared" si="4"/>
        <v>572919</v>
      </c>
      <c r="H1602" s="1">
        <f t="shared" si="5"/>
        <v>46800</v>
      </c>
    </row>
    <row r="1603" spans="1:8" x14ac:dyDescent="0.3">
      <c r="A1603">
        <v>2020</v>
      </c>
      <c r="B1603" t="s">
        <v>54</v>
      </c>
      <c r="C1603" t="s">
        <v>20</v>
      </c>
      <c r="D1603" s="1">
        <v>52149</v>
      </c>
      <c r="E1603" s="1">
        <v>781993</v>
      </c>
      <c r="F1603" s="2">
        <v>42928</v>
      </c>
      <c r="G1603" s="1">
        <f t="shared" si="4"/>
        <v>779993</v>
      </c>
      <c r="H1603" s="1">
        <f t="shared" si="5"/>
        <v>40928</v>
      </c>
    </row>
    <row r="1604" spans="1:8" x14ac:dyDescent="0.3">
      <c r="A1604">
        <v>2020</v>
      </c>
      <c r="B1604" t="s">
        <v>54</v>
      </c>
      <c r="C1604" t="s">
        <v>21</v>
      </c>
      <c r="D1604" s="1">
        <v>36334</v>
      </c>
      <c r="E1604" s="1">
        <v>529526</v>
      </c>
      <c r="F1604" s="2">
        <v>45573</v>
      </c>
      <c r="G1604" s="1">
        <f t="shared" si="4"/>
        <v>527526</v>
      </c>
      <c r="H1604" s="1">
        <f t="shared" si="5"/>
        <v>43573</v>
      </c>
    </row>
    <row r="1605" spans="1:8" x14ac:dyDescent="0.3">
      <c r="A1605">
        <v>2020</v>
      </c>
      <c r="B1605" t="s">
        <v>54</v>
      </c>
      <c r="C1605" t="s">
        <v>22</v>
      </c>
      <c r="D1605" s="1">
        <v>19589</v>
      </c>
      <c r="E1605" s="1">
        <v>227375</v>
      </c>
      <c r="F1605" s="2">
        <v>32624</v>
      </c>
      <c r="G1605" s="1">
        <f t="shared" si="4"/>
        <v>225375</v>
      </c>
      <c r="H1605" s="1">
        <f t="shared" si="5"/>
        <v>30624</v>
      </c>
    </row>
    <row r="1606" spans="1:8" x14ac:dyDescent="0.3">
      <c r="A1606">
        <v>2020</v>
      </c>
      <c r="B1606" t="s">
        <v>54</v>
      </c>
      <c r="C1606" t="s">
        <v>23</v>
      </c>
      <c r="D1606" s="1">
        <v>40324</v>
      </c>
      <c r="E1606" s="1">
        <v>535785</v>
      </c>
      <c r="F1606" s="2">
        <v>38395</v>
      </c>
      <c r="G1606" s="1">
        <f t="shared" si="4"/>
        <v>533785</v>
      </c>
      <c r="H1606" s="1">
        <f t="shared" si="5"/>
        <v>36395</v>
      </c>
    </row>
    <row r="1607" spans="1:8" x14ac:dyDescent="0.3">
      <c r="A1607">
        <v>2020</v>
      </c>
      <c r="B1607" t="s">
        <v>54</v>
      </c>
      <c r="C1607" t="s">
        <v>24</v>
      </c>
      <c r="D1607" s="1">
        <v>9270</v>
      </c>
      <c r="E1607" s="1">
        <v>88794</v>
      </c>
      <c r="F1607" s="2">
        <v>35367</v>
      </c>
      <c r="G1607" s="1">
        <f t="shared" si="4"/>
        <v>86794</v>
      </c>
      <c r="H1607" s="1">
        <f t="shared" si="5"/>
        <v>33367</v>
      </c>
    </row>
    <row r="1608" spans="1:8" x14ac:dyDescent="0.3">
      <c r="A1608">
        <v>2020</v>
      </c>
      <c r="B1608" t="s">
        <v>54</v>
      </c>
      <c r="C1608" t="s">
        <v>25</v>
      </c>
      <c r="D1608" s="1">
        <v>15024</v>
      </c>
      <c r="E1608" s="1">
        <v>188530</v>
      </c>
      <c r="F1608" s="2">
        <v>35793</v>
      </c>
      <c r="G1608" s="1">
        <f t="shared" si="4"/>
        <v>186530</v>
      </c>
      <c r="H1608" s="1">
        <f t="shared" si="5"/>
        <v>33793</v>
      </c>
    </row>
    <row r="1609" spans="1:8" x14ac:dyDescent="0.3">
      <c r="A1609">
        <v>2020</v>
      </c>
      <c r="B1609" t="s">
        <v>54</v>
      </c>
      <c r="C1609" t="s">
        <v>26</v>
      </c>
      <c r="D1609" s="1">
        <v>15910</v>
      </c>
      <c r="E1609" s="1">
        <v>245573</v>
      </c>
      <c r="F1609" s="2">
        <v>40147</v>
      </c>
      <c r="G1609" s="1">
        <f t="shared" si="4"/>
        <v>243573</v>
      </c>
      <c r="H1609" s="1">
        <f t="shared" si="5"/>
        <v>38147</v>
      </c>
    </row>
    <row r="1610" spans="1:8" x14ac:dyDescent="0.3">
      <c r="A1610">
        <v>2020</v>
      </c>
      <c r="B1610" t="s">
        <v>54</v>
      </c>
      <c r="C1610" t="s">
        <v>27</v>
      </c>
      <c r="D1610" s="1">
        <v>12612</v>
      </c>
      <c r="E1610" s="1">
        <v>137476</v>
      </c>
      <c r="F1610" s="2">
        <v>43401</v>
      </c>
      <c r="G1610" s="1">
        <f t="shared" si="4"/>
        <v>135476</v>
      </c>
      <c r="H1610" s="1">
        <f t="shared" si="5"/>
        <v>41401</v>
      </c>
    </row>
    <row r="1611" spans="1:8" x14ac:dyDescent="0.3">
      <c r="A1611">
        <v>2020</v>
      </c>
      <c r="B1611" t="s">
        <v>54</v>
      </c>
      <c r="C1611" t="s">
        <v>28</v>
      </c>
      <c r="D1611" s="1">
        <v>53977</v>
      </c>
      <c r="E1611" s="1">
        <v>869780</v>
      </c>
      <c r="F1611" s="2">
        <v>49931</v>
      </c>
      <c r="G1611" s="1">
        <f t="shared" si="4"/>
        <v>867780</v>
      </c>
      <c r="H1611" s="1">
        <f t="shared" si="5"/>
        <v>47931</v>
      </c>
    </row>
    <row r="1612" spans="1:8" x14ac:dyDescent="0.3">
      <c r="A1612">
        <v>2020</v>
      </c>
      <c r="B1612" t="s">
        <v>54</v>
      </c>
      <c r="C1612" t="s">
        <v>29</v>
      </c>
      <c r="D1612" s="1">
        <v>10538</v>
      </c>
      <c r="E1612" s="1">
        <v>132296</v>
      </c>
      <c r="F1612" s="2">
        <v>33819</v>
      </c>
      <c r="G1612" s="1">
        <f t="shared" si="4"/>
        <v>130296</v>
      </c>
      <c r="H1612" s="1">
        <f t="shared" si="5"/>
        <v>31819</v>
      </c>
    </row>
    <row r="1613" spans="1:8" x14ac:dyDescent="0.3">
      <c r="A1613">
        <v>2020</v>
      </c>
      <c r="B1613" t="s">
        <v>54</v>
      </c>
      <c r="C1613" t="s">
        <v>30</v>
      </c>
      <c r="D1613" s="1">
        <v>126549</v>
      </c>
      <c r="E1613" s="1">
        <v>1559985</v>
      </c>
      <c r="F1613" s="2">
        <v>47689</v>
      </c>
      <c r="G1613" s="1">
        <f t="shared" si="4"/>
        <v>1557985</v>
      </c>
      <c r="H1613" s="1">
        <f t="shared" si="5"/>
        <v>45689</v>
      </c>
    </row>
    <row r="1614" spans="1:8" x14ac:dyDescent="0.3">
      <c r="A1614">
        <v>2020</v>
      </c>
      <c r="B1614" t="s">
        <v>54</v>
      </c>
      <c r="C1614" t="s">
        <v>31</v>
      </c>
      <c r="D1614" s="1">
        <v>61042</v>
      </c>
      <c r="E1614" s="1">
        <v>822589</v>
      </c>
      <c r="F1614" s="2">
        <v>39145</v>
      </c>
      <c r="G1614" s="1">
        <f t="shared" si="4"/>
        <v>820589</v>
      </c>
      <c r="H1614" s="1">
        <f t="shared" si="5"/>
        <v>37145</v>
      </c>
    </row>
    <row r="1615" spans="1:8" x14ac:dyDescent="0.3">
      <c r="A1615">
        <v>2020</v>
      </c>
      <c r="B1615" t="s">
        <v>54</v>
      </c>
      <c r="C1615" t="s">
        <v>32</v>
      </c>
      <c r="D1615" s="1">
        <v>7819</v>
      </c>
      <c r="E1615" s="1">
        <v>89652</v>
      </c>
      <c r="F1615" s="2">
        <v>45210</v>
      </c>
      <c r="G1615" s="1">
        <f t="shared" si="4"/>
        <v>87652</v>
      </c>
      <c r="H1615" s="1">
        <f t="shared" si="5"/>
        <v>43210</v>
      </c>
    </row>
    <row r="1616" spans="1:8" x14ac:dyDescent="0.3">
      <c r="A1616">
        <v>2020</v>
      </c>
      <c r="B1616" t="s">
        <v>54</v>
      </c>
      <c r="C1616" t="s">
        <v>33</v>
      </c>
      <c r="D1616" s="1">
        <v>68763</v>
      </c>
      <c r="E1616" s="1">
        <v>1015761</v>
      </c>
      <c r="F1616" s="2">
        <v>39864</v>
      </c>
      <c r="G1616" s="1">
        <f t="shared" si="4"/>
        <v>1013761</v>
      </c>
      <c r="H1616" s="1">
        <f t="shared" si="5"/>
        <v>37864</v>
      </c>
    </row>
    <row r="1617" spans="1:8" x14ac:dyDescent="0.3">
      <c r="A1617">
        <v>2020</v>
      </c>
      <c r="B1617" t="s">
        <v>54</v>
      </c>
      <c r="C1617" t="s">
        <v>34</v>
      </c>
      <c r="D1617" s="1">
        <v>23838</v>
      </c>
      <c r="E1617" s="1">
        <v>298765</v>
      </c>
      <c r="F1617" s="2">
        <v>38340</v>
      </c>
      <c r="G1617" s="1">
        <f t="shared" si="4"/>
        <v>296765</v>
      </c>
      <c r="H1617" s="1">
        <f t="shared" si="5"/>
        <v>36340</v>
      </c>
    </row>
    <row r="1618" spans="1:8" x14ac:dyDescent="0.3">
      <c r="A1618">
        <v>2020</v>
      </c>
      <c r="B1618" t="s">
        <v>54</v>
      </c>
      <c r="C1618" t="s">
        <v>35</v>
      </c>
      <c r="D1618" s="1">
        <v>26684</v>
      </c>
      <c r="E1618" s="1">
        <v>345115</v>
      </c>
      <c r="F1618" s="2">
        <v>40170</v>
      </c>
      <c r="G1618" s="1">
        <f t="shared" si="4"/>
        <v>343115</v>
      </c>
      <c r="H1618" s="1">
        <f t="shared" si="5"/>
        <v>38170</v>
      </c>
    </row>
    <row r="1619" spans="1:8" x14ac:dyDescent="0.3">
      <c r="A1619">
        <v>2020</v>
      </c>
      <c r="B1619" t="s">
        <v>54</v>
      </c>
      <c r="C1619" t="s">
        <v>36</v>
      </c>
      <c r="D1619" s="1">
        <v>75374</v>
      </c>
      <c r="E1619" s="1">
        <v>1113165</v>
      </c>
      <c r="F1619" s="2">
        <v>41272</v>
      </c>
      <c r="G1619" s="1">
        <f t="shared" si="4"/>
        <v>1111165</v>
      </c>
      <c r="H1619" s="1">
        <f t="shared" si="5"/>
        <v>39272</v>
      </c>
    </row>
    <row r="1620" spans="1:8" x14ac:dyDescent="0.3">
      <c r="A1620">
        <v>2020</v>
      </c>
      <c r="B1620" t="s">
        <v>54</v>
      </c>
      <c r="C1620" t="s">
        <v>37</v>
      </c>
      <c r="D1620" s="1">
        <v>7674</v>
      </c>
      <c r="E1620" s="1">
        <v>73863</v>
      </c>
      <c r="F1620" s="2">
        <v>39803</v>
      </c>
      <c r="G1620" s="1">
        <f t="shared" si="4"/>
        <v>71863</v>
      </c>
      <c r="H1620" s="1">
        <f t="shared" si="5"/>
        <v>37803</v>
      </c>
    </row>
    <row r="1621" spans="1:8" x14ac:dyDescent="0.3">
      <c r="A1621">
        <v>2020</v>
      </c>
      <c r="B1621" t="s">
        <v>54</v>
      </c>
      <c r="C1621" t="s">
        <v>38</v>
      </c>
      <c r="D1621" s="1">
        <v>29784</v>
      </c>
      <c r="E1621" s="1">
        <v>392929</v>
      </c>
      <c r="F1621" s="2">
        <v>36273</v>
      </c>
      <c r="G1621" s="1">
        <f t="shared" si="4"/>
        <v>390929</v>
      </c>
      <c r="H1621" s="1">
        <f t="shared" si="5"/>
        <v>34273</v>
      </c>
    </row>
    <row r="1622" spans="1:8" x14ac:dyDescent="0.3">
      <c r="A1622">
        <v>2020</v>
      </c>
      <c r="B1622" t="s">
        <v>54</v>
      </c>
      <c r="C1622" t="s">
        <v>39</v>
      </c>
      <c r="D1622" s="1">
        <v>8036</v>
      </c>
      <c r="E1622" s="1">
        <v>84027</v>
      </c>
      <c r="F1622" s="2">
        <v>35578</v>
      </c>
      <c r="G1622" s="1">
        <f t="shared" si="4"/>
        <v>82027</v>
      </c>
      <c r="H1622" s="1">
        <f t="shared" si="5"/>
        <v>33578</v>
      </c>
    </row>
    <row r="1623" spans="1:8" x14ac:dyDescent="0.3">
      <c r="A1623">
        <v>2020</v>
      </c>
      <c r="B1623" t="s">
        <v>54</v>
      </c>
      <c r="C1623" t="s">
        <v>40</v>
      </c>
      <c r="D1623" s="1">
        <v>39250</v>
      </c>
      <c r="E1623" s="1">
        <v>615646</v>
      </c>
      <c r="F1623" s="2">
        <v>42073</v>
      </c>
      <c r="G1623" s="1">
        <f t="shared" si="4"/>
        <v>613646</v>
      </c>
      <c r="H1623" s="1">
        <f t="shared" si="5"/>
        <v>40073</v>
      </c>
    </row>
    <row r="1624" spans="1:8" x14ac:dyDescent="0.3">
      <c r="A1624">
        <v>2020</v>
      </c>
      <c r="B1624" t="s">
        <v>54</v>
      </c>
      <c r="C1624" t="s">
        <v>41</v>
      </c>
      <c r="D1624" s="1">
        <v>145842</v>
      </c>
      <c r="E1624" s="1">
        <v>2430480</v>
      </c>
      <c r="F1624" s="2">
        <v>47616</v>
      </c>
      <c r="G1624" s="1">
        <f t="shared" si="4"/>
        <v>2428480</v>
      </c>
      <c r="H1624" s="1">
        <f t="shared" si="5"/>
        <v>45616</v>
      </c>
    </row>
    <row r="1625" spans="1:8" x14ac:dyDescent="0.3">
      <c r="A1625">
        <v>2020</v>
      </c>
      <c r="B1625" t="s">
        <v>54</v>
      </c>
      <c r="C1625" t="s">
        <v>42</v>
      </c>
      <c r="D1625" s="1">
        <v>19048</v>
      </c>
      <c r="E1625" s="1">
        <v>274152</v>
      </c>
      <c r="F1625" s="2">
        <v>39678</v>
      </c>
      <c r="G1625" s="1">
        <f t="shared" si="4"/>
        <v>272152</v>
      </c>
      <c r="H1625" s="1">
        <f t="shared" si="5"/>
        <v>37678</v>
      </c>
    </row>
    <row r="1626" spans="1:8" x14ac:dyDescent="0.3">
      <c r="A1626">
        <v>2020</v>
      </c>
      <c r="B1626" t="s">
        <v>54</v>
      </c>
      <c r="C1626" t="s">
        <v>43</v>
      </c>
      <c r="D1626" s="1">
        <v>5138</v>
      </c>
      <c r="E1626" s="1">
        <v>52612</v>
      </c>
      <c r="F1626" s="2">
        <v>35950</v>
      </c>
      <c r="G1626" s="1">
        <f t="shared" si="4"/>
        <v>50612</v>
      </c>
      <c r="H1626" s="1">
        <f t="shared" si="5"/>
        <v>33950</v>
      </c>
    </row>
    <row r="1627" spans="1:8" x14ac:dyDescent="0.3">
      <c r="A1627">
        <v>2020</v>
      </c>
      <c r="B1627" t="s">
        <v>54</v>
      </c>
      <c r="C1627" t="s">
        <v>44</v>
      </c>
      <c r="D1627" s="1">
        <v>42996</v>
      </c>
      <c r="E1627" s="1">
        <v>650311</v>
      </c>
      <c r="F1627" s="2">
        <v>39591</v>
      </c>
      <c r="G1627" s="1">
        <f t="shared" si="4"/>
        <v>648311</v>
      </c>
      <c r="H1627" s="1">
        <f t="shared" si="5"/>
        <v>37591</v>
      </c>
    </row>
    <row r="1628" spans="1:8" x14ac:dyDescent="0.3">
      <c r="A1628">
        <v>2020</v>
      </c>
      <c r="B1628" t="s">
        <v>54</v>
      </c>
      <c r="C1628" t="s">
        <v>45</v>
      </c>
      <c r="D1628" s="1">
        <v>39715</v>
      </c>
      <c r="E1628" s="1">
        <v>608199</v>
      </c>
      <c r="F1628" s="2">
        <v>56224</v>
      </c>
      <c r="G1628" s="1">
        <f t="shared" si="4"/>
        <v>606199</v>
      </c>
      <c r="H1628" s="1">
        <f t="shared" si="5"/>
        <v>54224</v>
      </c>
    </row>
    <row r="1629" spans="1:8" x14ac:dyDescent="0.3">
      <c r="A1629">
        <v>2020</v>
      </c>
      <c r="B1629" t="s">
        <v>54</v>
      </c>
      <c r="C1629" t="s">
        <v>46</v>
      </c>
      <c r="D1629" s="1">
        <v>10925</v>
      </c>
      <c r="E1629" s="1">
        <v>126900</v>
      </c>
      <c r="F1629" s="2">
        <v>34789</v>
      </c>
      <c r="G1629" s="1">
        <f t="shared" si="4"/>
        <v>124900</v>
      </c>
      <c r="H1629" s="1">
        <f t="shared" si="5"/>
        <v>32789</v>
      </c>
    </row>
    <row r="1630" spans="1:8" x14ac:dyDescent="0.3">
      <c r="A1630">
        <v>2020</v>
      </c>
      <c r="B1630" t="s">
        <v>54</v>
      </c>
      <c r="C1630" t="s">
        <v>47</v>
      </c>
      <c r="D1630" s="1">
        <v>35433</v>
      </c>
      <c r="E1630" s="1">
        <v>537203</v>
      </c>
      <c r="F1630" s="2">
        <v>37131</v>
      </c>
      <c r="G1630" s="1">
        <f t="shared" si="4"/>
        <v>535203</v>
      </c>
      <c r="H1630" s="1">
        <f t="shared" si="5"/>
        <v>35131</v>
      </c>
    </row>
    <row r="1631" spans="1:8" x14ac:dyDescent="0.3">
      <c r="A1631">
        <v>2020</v>
      </c>
      <c r="B1631" t="s">
        <v>54</v>
      </c>
      <c r="C1631" t="s">
        <v>48</v>
      </c>
      <c r="D1631" s="1">
        <v>4822</v>
      </c>
      <c r="E1631" s="1">
        <v>47399</v>
      </c>
      <c r="F1631" s="2">
        <v>38299</v>
      </c>
      <c r="G1631" s="1">
        <f t="shared" si="4"/>
        <v>45399</v>
      </c>
      <c r="H1631" s="1">
        <f t="shared" si="5"/>
        <v>36299</v>
      </c>
    </row>
    <row r="1632" spans="1:8" x14ac:dyDescent="0.3">
      <c r="A1632">
        <v>2020</v>
      </c>
      <c r="B1632" t="s">
        <v>53</v>
      </c>
      <c r="C1632" t="s">
        <v>1</v>
      </c>
      <c r="D1632" s="1">
        <v>1969</v>
      </c>
      <c r="E1632" s="1">
        <v>18407</v>
      </c>
      <c r="F1632" s="2">
        <v>56232</v>
      </c>
      <c r="G1632" s="1">
        <f t="shared" si="4"/>
        <v>16407</v>
      </c>
      <c r="H1632" s="1">
        <f t="shared" si="5"/>
        <v>54232</v>
      </c>
    </row>
    <row r="1633" spans="1:8" x14ac:dyDescent="0.3">
      <c r="A1633">
        <v>2020</v>
      </c>
      <c r="B1633" t="s">
        <v>53</v>
      </c>
      <c r="C1633" t="s">
        <v>2</v>
      </c>
      <c r="D1633" s="1">
        <v>2461</v>
      </c>
      <c r="E1633" s="1">
        <v>42562</v>
      </c>
      <c r="F1633" s="2">
        <v>68471</v>
      </c>
      <c r="G1633" s="1">
        <f t="shared" si="4"/>
        <v>40562</v>
      </c>
      <c r="H1633" s="1">
        <f t="shared" si="5"/>
        <v>66471</v>
      </c>
    </row>
    <row r="1634" spans="1:8" x14ac:dyDescent="0.3">
      <c r="A1634">
        <v>2020</v>
      </c>
      <c r="B1634" t="s">
        <v>53</v>
      </c>
      <c r="C1634" t="s">
        <v>3</v>
      </c>
      <c r="D1634" s="1">
        <v>1123</v>
      </c>
      <c r="E1634" s="1">
        <v>10366</v>
      </c>
      <c r="F1634" s="2">
        <v>53982</v>
      </c>
      <c r="G1634" s="1">
        <f t="shared" si="4"/>
        <v>8366</v>
      </c>
      <c r="H1634" s="1">
        <f t="shared" si="5"/>
        <v>51982</v>
      </c>
    </row>
    <row r="1635" spans="1:8" x14ac:dyDescent="0.3">
      <c r="A1635">
        <v>2020</v>
      </c>
      <c r="B1635" t="s">
        <v>53</v>
      </c>
      <c r="C1635" t="s">
        <v>4</v>
      </c>
      <c r="D1635" s="1">
        <v>22519</v>
      </c>
      <c r="E1635" s="1">
        <v>510629</v>
      </c>
      <c r="F1635" s="2">
        <v>169609</v>
      </c>
      <c r="G1635" s="1">
        <f t="shared" ref="G1635:G1698" si="6">E1635-2000</f>
        <v>508629</v>
      </c>
      <c r="H1635" s="1">
        <f t="shared" ref="H1635:H1698" si="7">F1635-2000</f>
        <v>167609</v>
      </c>
    </row>
    <row r="1636" spans="1:8" x14ac:dyDescent="0.3">
      <c r="A1636">
        <v>2020</v>
      </c>
      <c r="B1636" t="s">
        <v>53</v>
      </c>
      <c r="C1636" t="s">
        <v>5</v>
      </c>
      <c r="D1636" s="1">
        <v>3891</v>
      </c>
      <c r="E1636" s="1">
        <v>69241</v>
      </c>
      <c r="F1636" s="2">
        <v>98081</v>
      </c>
      <c r="G1636" s="1">
        <f t="shared" si="6"/>
        <v>67241</v>
      </c>
      <c r="H1636" s="1">
        <f t="shared" si="7"/>
        <v>96081</v>
      </c>
    </row>
    <row r="1637" spans="1:8" x14ac:dyDescent="0.3">
      <c r="A1637">
        <v>2020</v>
      </c>
      <c r="B1637" t="s">
        <v>53</v>
      </c>
      <c r="C1637" t="s">
        <v>6</v>
      </c>
      <c r="D1637" s="1">
        <v>2146</v>
      </c>
      <c r="E1637" s="1">
        <v>29142</v>
      </c>
      <c r="F1637" s="2">
        <v>100394</v>
      </c>
      <c r="G1637" s="1">
        <f t="shared" si="6"/>
        <v>27142</v>
      </c>
      <c r="H1637" s="1">
        <f t="shared" si="7"/>
        <v>98394</v>
      </c>
    </row>
    <row r="1638" spans="1:8" x14ac:dyDescent="0.3">
      <c r="A1638">
        <v>2020</v>
      </c>
      <c r="B1638" t="s">
        <v>53</v>
      </c>
      <c r="C1638" t="s">
        <v>7</v>
      </c>
      <c r="D1638">
        <v>409</v>
      </c>
      <c r="E1638" s="1">
        <v>2160</v>
      </c>
      <c r="F1638" s="2">
        <v>61986</v>
      </c>
      <c r="G1638" s="1">
        <f t="shared" si="6"/>
        <v>160</v>
      </c>
      <c r="H1638" s="1">
        <f t="shared" si="7"/>
        <v>59986</v>
      </c>
    </row>
    <row r="1639" spans="1:8" x14ac:dyDescent="0.3">
      <c r="A1639">
        <v>2020</v>
      </c>
      <c r="B1639" t="s">
        <v>53</v>
      </c>
      <c r="C1639" t="s">
        <v>8</v>
      </c>
      <c r="D1639" s="1">
        <v>10983</v>
      </c>
      <c r="E1639" s="1">
        <v>135639</v>
      </c>
      <c r="F1639" s="2">
        <v>77605</v>
      </c>
      <c r="G1639" s="1">
        <f t="shared" si="6"/>
        <v>133639</v>
      </c>
      <c r="H1639" s="1">
        <f t="shared" si="7"/>
        <v>75605</v>
      </c>
    </row>
    <row r="1640" spans="1:8" x14ac:dyDescent="0.3">
      <c r="A1640">
        <v>2020</v>
      </c>
      <c r="B1640" t="s">
        <v>53</v>
      </c>
      <c r="C1640" t="s">
        <v>9</v>
      </c>
      <c r="D1640" s="1">
        <v>4911</v>
      </c>
      <c r="E1640" s="1">
        <v>113674</v>
      </c>
      <c r="F1640" s="2">
        <v>93606</v>
      </c>
      <c r="G1640" s="1">
        <f t="shared" si="6"/>
        <v>111674</v>
      </c>
      <c r="H1640" s="1">
        <f t="shared" si="7"/>
        <v>91606</v>
      </c>
    </row>
    <row r="1641" spans="1:8" x14ac:dyDescent="0.3">
      <c r="A1641">
        <v>2020</v>
      </c>
      <c r="B1641" t="s">
        <v>53</v>
      </c>
      <c r="C1641" t="s">
        <v>10</v>
      </c>
      <c r="D1641" s="1">
        <v>1175</v>
      </c>
      <c r="E1641" s="1">
        <v>6523</v>
      </c>
      <c r="F1641" s="2">
        <v>48332</v>
      </c>
      <c r="G1641" s="1">
        <f t="shared" si="6"/>
        <v>4523</v>
      </c>
      <c r="H1641" s="1">
        <f t="shared" si="7"/>
        <v>46332</v>
      </c>
    </row>
    <row r="1642" spans="1:8" x14ac:dyDescent="0.3">
      <c r="A1642">
        <v>2020</v>
      </c>
      <c r="B1642" t="s">
        <v>53</v>
      </c>
      <c r="C1642" t="s">
        <v>11</v>
      </c>
      <c r="D1642" s="1">
        <v>6534</v>
      </c>
      <c r="E1642" s="1">
        <v>93781</v>
      </c>
      <c r="F1642" s="2">
        <v>82628</v>
      </c>
      <c r="G1642" s="1">
        <f t="shared" si="6"/>
        <v>91781</v>
      </c>
      <c r="H1642" s="1">
        <f t="shared" si="7"/>
        <v>80628</v>
      </c>
    </row>
    <row r="1643" spans="1:8" x14ac:dyDescent="0.3">
      <c r="A1643">
        <v>2020</v>
      </c>
      <c r="B1643" t="s">
        <v>53</v>
      </c>
      <c r="C1643" t="s">
        <v>12</v>
      </c>
      <c r="D1643" s="1">
        <v>2019</v>
      </c>
      <c r="E1643" s="1">
        <v>29065</v>
      </c>
      <c r="F1643" s="2">
        <v>56691</v>
      </c>
      <c r="G1643" s="1">
        <f t="shared" si="6"/>
        <v>27065</v>
      </c>
      <c r="H1643" s="1">
        <f t="shared" si="7"/>
        <v>54691</v>
      </c>
    </row>
    <row r="1644" spans="1:8" x14ac:dyDescent="0.3">
      <c r="A1644">
        <v>2020</v>
      </c>
      <c r="B1644" t="s">
        <v>53</v>
      </c>
      <c r="C1644" t="s">
        <v>13</v>
      </c>
      <c r="D1644" s="1">
        <v>1698</v>
      </c>
      <c r="E1644" s="1">
        <v>19491</v>
      </c>
      <c r="F1644" s="2">
        <v>53257</v>
      </c>
      <c r="G1644" s="1">
        <f t="shared" si="6"/>
        <v>17491</v>
      </c>
      <c r="H1644" s="1">
        <f t="shared" si="7"/>
        <v>51257</v>
      </c>
    </row>
    <row r="1645" spans="1:8" x14ac:dyDescent="0.3">
      <c r="A1645">
        <v>2020</v>
      </c>
      <c r="B1645" t="s">
        <v>53</v>
      </c>
      <c r="C1645" t="s">
        <v>14</v>
      </c>
      <c r="D1645" s="1">
        <v>1260</v>
      </c>
      <c r="E1645" s="1">
        <v>16879</v>
      </c>
      <c r="F1645" s="2">
        <v>58384</v>
      </c>
      <c r="G1645" s="1">
        <f t="shared" si="6"/>
        <v>14879</v>
      </c>
      <c r="H1645" s="1">
        <f t="shared" si="7"/>
        <v>56384</v>
      </c>
    </row>
    <row r="1646" spans="1:8" x14ac:dyDescent="0.3">
      <c r="A1646">
        <v>2020</v>
      </c>
      <c r="B1646" t="s">
        <v>53</v>
      </c>
      <c r="C1646" t="s">
        <v>15</v>
      </c>
      <c r="D1646" s="1">
        <v>1697</v>
      </c>
      <c r="E1646" s="1">
        <v>20298</v>
      </c>
      <c r="F1646" s="2">
        <v>52157</v>
      </c>
      <c r="G1646" s="1">
        <f t="shared" si="6"/>
        <v>18298</v>
      </c>
      <c r="H1646" s="1">
        <f t="shared" si="7"/>
        <v>50157</v>
      </c>
    </row>
    <row r="1647" spans="1:8" x14ac:dyDescent="0.3">
      <c r="A1647">
        <v>2020</v>
      </c>
      <c r="B1647" t="s">
        <v>53</v>
      </c>
      <c r="C1647" t="s">
        <v>16</v>
      </c>
      <c r="D1647" s="1">
        <v>1650</v>
      </c>
      <c r="E1647" s="1">
        <v>20541</v>
      </c>
      <c r="F1647" s="2">
        <v>52338</v>
      </c>
      <c r="G1647" s="1">
        <f t="shared" si="6"/>
        <v>18541</v>
      </c>
      <c r="H1647" s="1">
        <f t="shared" si="7"/>
        <v>50338</v>
      </c>
    </row>
    <row r="1648" spans="1:8" x14ac:dyDescent="0.3">
      <c r="A1648">
        <v>2020</v>
      </c>
      <c r="B1648" t="s">
        <v>53</v>
      </c>
      <c r="C1648" t="s">
        <v>17</v>
      </c>
      <c r="D1648">
        <v>843</v>
      </c>
      <c r="E1648" s="1">
        <v>4940</v>
      </c>
      <c r="F1648" s="2">
        <v>49861</v>
      </c>
      <c r="G1648" s="1">
        <f t="shared" si="6"/>
        <v>2940</v>
      </c>
      <c r="H1648" s="1">
        <f t="shared" si="7"/>
        <v>47861</v>
      </c>
    </row>
    <row r="1649" spans="1:8" x14ac:dyDescent="0.3">
      <c r="A1649">
        <v>2020</v>
      </c>
      <c r="B1649" t="s">
        <v>53</v>
      </c>
      <c r="C1649" t="s">
        <v>18</v>
      </c>
      <c r="D1649" s="1">
        <v>2719</v>
      </c>
      <c r="E1649" s="1">
        <v>35183</v>
      </c>
      <c r="F1649" s="2">
        <v>85309</v>
      </c>
      <c r="G1649" s="1">
        <f t="shared" si="6"/>
        <v>33183</v>
      </c>
      <c r="H1649" s="1">
        <f t="shared" si="7"/>
        <v>83309</v>
      </c>
    </row>
    <row r="1650" spans="1:8" x14ac:dyDescent="0.3">
      <c r="A1650">
        <v>2020</v>
      </c>
      <c r="B1650" t="s">
        <v>53</v>
      </c>
      <c r="C1650" t="s">
        <v>19</v>
      </c>
      <c r="D1650" s="1">
        <v>5143</v>
      </c>
      <c r="E1650" s="1">
        <v>89461</v>
      </c>
      <c r="F1650" s="2">
        <v>111466</v>
      </c>
      <c r="G1650" s="1">
        <f t="shared" si="6"/>
        <v>87461</v>
      </c>
      <c r="H1650" s="1">
        <f t="shared" si="7"/>
        <v>109466</v>
      </c>
    </row>
    <row r="1651" spans="1:8" x14ac:dyDescent="0.3">
      <c r="A1651">
        <v>2020</v>
      </c>
      <c r="B1651" t="s">
        <v>53</v>
      </c>
      <c r="C1651" t="s">
        <v>20</v>
      </c>
      <c r="D1651" s="1">
        <v>5934</v>
      </c>
      <c r="E1651" s="1">
        <v>54124</v>
      </c>
      <c r="F1651" s="2">
        <v>68184</v>
      </c>
      <c r="G1651" s="1">
        <f t="shared" si="6"/>
        <v>52124</v>
      </c>
      <c r="H1651" s="1">
        <f t="shared" si="7"/>
        <v>66184</v>
      </c>
    </row>
    <row r="1652" spans="1:8" x14ac:dyDescent="0.3">
      <c r="A1652">
        <v>2020</v>
      </c>
      <c r="B1652" t="s">
        <v>53</v>
      </c>
      <c r="C1652" t="s">
        <v>21</v>
      </c>
      <c r="D1652" s="1">
        <v>3663</v>
      </c>
      <c r="E1652" s="1">
        <v>47910</v>
      </c>
      <c r="F1652" s="2">
        <v>72759</v>
      </c>
      <c r="G1652" s="1">
        <f t="shared" si="6"/>
        <v>45910</v>
      </c>
      <c r="H1652" s="1">
        <f t="shared" si="7"/>
        <v>70759</v>
      </c>
    </row>
    <row r="1653" spans="1:8" x14ac:dyDescent="0.3">
      <c r="A1653">
        <v>2020</v>
      </c>
      <c r="B1653" t="s">
        <v>53</v>
      </c>
      <c r="C1653" t="s">
        <v>22</v>
      </c>
      <c r="D1653">
        <v>962</v>
      </c>
      <c r="E1653" s="1">
        <v>9193</v>
      </c>
      <c r="F1653" s="2">
        <v>45302</v>
      </c>
      <c r="G1653" s="1">
        <f t="shared" si="6"/>
        <v>7193</v>
      </c>
      <c r="H1653" s="1">
        <f t="shared" si="7"/>
        <v>43302</v>
      </c>
    </row>
    <row r="1654" spans="1:8" x14ac:dyDescent="0.3">
      <c r="A1654">
        <v>2020</v>
      </c>
      <c r="B1654" t="s">
        <v>53</v>
      </c>
      <c r="C1654" t="s">
        <v>23</v>
      </c>
      <c r="D1654" s="1">
        <v>3051</v>
      </c>
      <c r="E1654" s="1">
        <v>45849</v>
      </c>
      <c r="F1654" s="2">
        <v>70965</v>
      </c>
      <c r="G1654" s="1">
        <f t="shared" si="6"/>
        <v>43849</v>
      </c>
      <c r="H1654" s="1">
        <f t="shared" si="7"/>
        <v>68965</v>
      </c>
    </row>
    <row r="1655" spans="1:8" x14ac:dyDescent="0.3">
      <c r="A1655">
        <v>2020</v>
      </c>
      <c r="B1655" t="s">
        <v>53</v>
      </c>
      <c r="C1655" t="s">
        <v>24</v>
      </c>
      <c r="D1655">
        <v>759</v>
      </c>
      <c r="E1655" s="1">
        <v>3994</v>
      </c>
      <c r="F1655" s="2">
        <v>49203</v>
      </c>
      <c r="G1655" s="1">
        <f t="shared" si="6"/>
        <v>1994</v>
      </c>
      <c r="H1655" s="1">
        <f t="shared" si="7"/>
        <v>47203</v>
      </c>
    </row>
    <row r="1656" spans="1:8" x14ac:dyDescent="0.3">
      <c r="A1656">
        <v>2020</v>
      </c>
      <c r="B1656" t="s">
        <v>53</v>
      </c>
      <c r="C1656" t="s">
        <v>25</v>
      </c>
      <c r="D1656">
        <v>964</v>
      </c>
      <c r="E1656" s="1">
        <v>15804</v>
      </c>
      <c r="F1656" s="2">
        <v>58665</v>
      </c>
      <c r="G1656" s="1">
        <f t="shared" si="6"/>
        <v>13804</v>
      </c>
      <c r="H1656" s="1">
        <f t="shared" si="7"/>
        <v>56665</v>
      </c>
    </row>
    <row r="1657" spans="1:8" x14ac:dyDescent="0.3">
      <c r="A1657">
        <v>2020</v>
      </c>
      <c r="B1657" t="s">
        <v>53</v>
      </c>
      <c r="C1657" t="s">
        <v>26</v>
      </c>
      <c r="D1657" s="1">
        <v>1440</v>
      </c>
      <c r="E1657" s="1">
        <v>12335</v>
      </c>
      <c r="F1657" s="2">
        <v>63166</v>
      </c>
      <c r="G1657" s="1">
        <f t="shared" si="6"/>
        <v>10335</v>
      </c>
      <c r="H1657" s="1">
        <f t="shared" si="7"/>
        <v>61166</v>
      </c>
    </row>
    <row r="1658" spans="1:8" x14ac:dyDescent="0.3">
      <c r="A1658">
        <v>2020</v>
      </c>
      <c r="B1658" t="s">
        <v>53</v>
      </c>
      <c r="C1658" t="s">
        <v>27</v>
      </c>
      <c r="D1658">
        <v>843</v>
      </c>
      <c r="E1658" s="1">
        <v>10154</v>
      </c>
      <c r="F1658" s="2">
        <v>85419</v>
      </c>
      <c r="G1658" s="1">
        <f t="shared" si="6"/>
        <v>8154</v>
      </c>
      <c r="H1658" s="1">
        <f t="shared" si="7"/>
        <v>83419</v>
      </c>
    </row>
    <row r="1659" spans="1:8" x14ac:dyDescent="0.3">
      <c r="A1659">
        <v>2020</v>
      </c>
      <c r="B1659" t="s">
        <v>53</v>
      </c>
      <c r="C1659" t="s">
        <v>28</v>
      </c>
      <c r="D1659" s="1">
        <v>3595</v>
      </c>
      <c r="E1659" s="1">
        <v>67979</v>
      </c>
      <c r="F1659" s="2">
        <v>105938</v>
      </c>
      <c r="G1659" s="1">
        <f t="shared" si="6"/>
        <v>65979</v>
      </c>
      <c r="H1659" s="1">
        <f t="shared" si="7"/>
        <v>103938</v>
      </c>
    </row>
    <row r="1660" spans="1:8" x14ac:dyDescent="0.3">
      <c r="A1660">
        <v>2020</v>
      </c>
      <c r="B1660" t="s">
        <v>53</v>
      </c>
      <c r="C1660" t="s">
        <v>29</v>
      </c>
      <c r="D1660">
        <v>929</v>
      </c>
      <c r="E1660" s="1">
        <v>9998</v>
      </c>
      <c r="F1660" s="2">
        <v>48309</v>
      </c>
      <c r="G1660" s="1">
        <f t="shared" si="6"/>
        <v>7998</v>
      </c>
      <c r="H1660" s="1">
        <f t="shared" si="7"/>
        <v>46309</v>
      </c>
    </row>
    <row r="1661" spans="1:8" x14ac:dyDescent="0.3">
      <c r="A1661">
        <v>2020</v>
      </c>
      <c r="B1661" t="s">
        <v>53</v>
      </c>
      <c r="C1661" t="s">
        <v>30</v>
      </c>
      <c r="D1661" s="1">
        <v>12397</v>
      </c>
      <c r="E1661" s="1">
        <v>266833</v>
      </c>
      <c r="F1661" s="2">
        <v>116808</v>
      </c>
      <c r="G1661" s="1">
        <f t="shared" si="6"/>
        <v>264833</v>
      </c>
      <c r="H1661" s="1">
        <f t="shared" si="7"/>
        <v>114808</v>
      </c>
    </row>
    <row r="1662" spans="1:8" x14ac:dyDescent="0.3">
      <c r="A1662">
        <v>2020</v>
      </c>
      <c r="B1662" t="s">
        <v>53</v>
      </c>
      <c r="C1662" t="s">
        <v>31</v>
      </c>
      <c r="D1662" s="1">
        <v>5042</v>
      </c>
      <c r="E1662" s="1">
        <v>76426</v>
      </c>
      <c r="F1662" s="2">
        <v>77796</v>
      </c>
      <c r="G1662" s="1">
        <f t="shared" si="6"/>
        <v>74426</v>
      </c>
      <c r="H1662" s="1">
        <f t="shared" si="7"/>
        <v>75796</v>
      </c>
    </row>
    <row r="1663" spans="1:8" x14ac:dyDescent="0.3">
      <c r="A1663">
        <v>2020</v>
      </c>
      <c r="B1663" t="s">
        <v>53</v>
      </c>
      <c r="C1663" t="s">
        <v>32</v>
      </c>
      <c r="D1663">
        <v>396</v>
      </c>
      <c r="E1663" s="1">
        <v>4102</v>
      </c>
      <c r="F1663" s="2">
        <v>62414</v>
      </c>
      <c r="G1663" s="1">
        <f t="shared" si="6"/>
        <v>2102</v>
      </c>
      <c r="H1663" s="1">
        <f t="shared" si="7"/>
        <v>60414</v>
      </c>
    </row>
    <row r="1664" spans="1:8" x14ac:dyDescent="0.3">
      <c r="A1664">
        <v>2020</v>
      </c>
      <c r="B1664" t="s">
        <v>53</v>
      </c>
      <c r="C1664" t="s">
        <v>33</v>
      </c>
      <c r="D1664" s="1">
        <v>4456</v>
      </c>
      <c r="E1664" s="1">
        <v>69162</v>
      </c>
      <c r="F1664" s="2">
        <v>65212</v>
      </c>
      <c r="G1664" s="1">
        <f t="shared" si="6"/>
        <v>67162</v>
      </c>
      <c r="H1664" s="1">
        <f t="shared" si="7"/>
        <v>63212</v>
      </c>
    </row>
    <row r="1665" spans="1:8" x14ac:dyDescent="0.3">
      <c r="A1665">
        <v>2020</v>
      </c>
      <c r="B1665" t="s">
        <v>53</v>
      </c>
      <c r="C1665" t="s">
        <v>34</v>
      </c>
      <c r="D1665" s="1">
        <v>1491</v>
      </c>
      <c r="E1665" s="1">
        <v>18017</v>
      </c>
      <c r="F1665" s="2">
        <v>55222</v>
      </c>
      <c r="G1665" s="1">
        <f t="shared" si="6"/>
        <v>16017</v>
      </c>
      <c r="H1665" s="1">
        <f t="shared" si="7"/>
        <v>53222</v>
      </c>
    </row>
    <row r="1666" spans="1:8" x14ac:dyDescent="0.3">
      <c r="A1666">
        <v>2020</v>
      </c>
      <c r="B1666" t="s">
        <v>53</v>
      </c>
      <c r="C1666" t="s">
        <v>35</v>
      </c>
      <c r="D1666" s="1">
        <v>3521</v>
      </c>
      <c r="E1666" s="1">
        <v>31777</v>
      </c>
      <c r="F1666" s="2">
        <v>77510</v>
      </c>
      <c r="G1666" s="1">
        <f t="shared" si="6"/>
        <v>29777</v>
      </c>
      <c r="H1666" s="1">
        <f t="shared" si="7"/>
        <v>75510</v>
      </c>
    </row>
    <row r="1667" spans="1:8" x14ac:dyDescent="0.3">
      <c r="A1667">
        <v>2020</v>
      </c>
      <c r="B1667" t="s">
        <v>53</v>
      </c>
      <c r="C1667" t="s">
        <v>36</v>
      </c>
      <c r="D1667" s="1">
        <v>4664</v>
      </c>
      <c r="E1667" s="1">
        <v>80952</v>
      </c>
      <c r="F1667" s="2">
        <v>76287</v>
      </c>
      <c r="G1667" s="1">
        <f t="shared" si="6"/>
        <v>78952</v>
      </c>
      <c r="H1667" s="1">
        <f t="shared" si="7"/>
        <v>74287</v>
      </c>
    </row>
    <row r="1668" spans="1:8" x14ac:dyDescent="0.3">
      <c r="A1668">
        <v>2020</v>
      </c>
      <c r="B1668" t="s">
        <v>53</v>
      </c>
      <c r="C1668" t="s">
        <v>37</v>
      </c>
      <c r="D1668">
        <v>745</v>
      </c>
      <c r="E1668" s="1">
        <v>3725</v>
      </c>
      <c r="F1668" s="2">
        <v>67960</v>
      </c>
      <c r="G1668" s="1">
        <f t="shared" si="6"/>
        <v>1725</v>
      </c>
      <c r="H1668" s="1">
        <f t="shared" si="7"/>
        <v>65960</v>
      </c>
    </row>
    <row r="1669" spans="1:8" x14ac:dyDescent="0.3">
      <c r="A1669">
        <v>2020</v>
      </c>
      <c r="B1669" t="s">
        <v>53</v>
      </c>
      <c r="C1669" t="s">
        <v>38</v>
      </c>
      <c r="D1669" s="1">
        <v>2430</v>
      </c>
      <c r="E1669" s="1">
        <v>25028</v>
      </c>
      <c r="F1669" s="2">
        <v>58728</v>
      </c>
      <c r="G1669" s="1">
        <f t="shared" si="6"/>
        <v>23028</v>
      </c>
      <c r="H1669" s="1">
        <f t="shared" si="7"/>
        <v>56728</v>
      </c>
    </row>
    <row r="1670" spans="1:8" x14ac:dyDescent="0.3">
      <c r="A1670">
        <v>2020</v>
      </c>
      <c r="B1670" t="s">
        <v>53</v>
      </c>
      <c r="C1670" t="s">
        <v>39</v>
      </c>
      <c r="D1670">
        <v>561</v>
      </c>
      <c r="E1670" s="1">
        <v>3320</v>
      </c>
      <c r="F1670" s="2">
        <v>44531</v>
      </c>
      <c r="G1670" s="1">
        <f t="shared" si="6"/>
        <v>1320</v>
      </c>
      <c r="H1670" s="1">
        <f t="shared" si="7"/>
        <v>42531</v>
      </c>
    </row>
    <row r="1671" spans="1:8" x14ac:dyDescent="0.3">
      <c r="A1671">
        <v>2020</v>
      </c>
      <c r="B1671" t="s">
        <v>53</v>
      </c>
      <c r="C1671" t="s">
        <v>40</v>
      </c>
      <c r="D1671" s="1">
        <v>3260</v>
      </c>
      <c r="E1671" s="1">
        <v>43082</v>
      </c>
      <c r="F1671" s="2">
        <v>65681</v>
      </c>
      <c r="G1671" s="1">
        <f t="shared" si="6"/>
        <v>41082</v>
      </c>
      <c r="H1671" s="1">
        <f t="shared" si="7"/>
        <v>63681</v>
      </c>
    </row>
    <row r="1672" spans="1:8" x14ac:dyDescent="0.3">
      <c r="A1672">
        <v>2020</v>
      </c>
      <c r="B1672" t="s">
        <v>53</v>
      </c>
      <c r="C1672" t="s">
        <v>41</v>
      </c>
      <c r="D1672" s="1">
        <v>9521</v>
      </c>
      <c r="E1672" s="1">
        <v>199473</v>
      </c>
      <c r="F1672" s="2">
        <v>81694</v>
      </c>
      <c r="G1672" s="1">
        <f t="shared" si="6"/>
        <v>197473</v>
      </c>
      <c r="H1672" s="1">
        <f t="shared" si="7"/>
        <v>79694</v>
      </c>
    </row>
    <row r="1673" spans="1:8" x14ac:dyDescent="0.3">
      <c r="A1673">
        <v>2020</v>
      </c>
      <c r="B1673" t="s">
        <v>53</v>
      </c>
      <c r="C1673" t="s">
        <v>42</v>
      </c>
      <c r="D1673" s="1">
        <v>2347</v>
      </c>
      <c r="E1673" s="1">
        <v>34785</v>
      </c>
      <c r="F1673" s="2">
        <v>68467</v>
      </c>
      <c r="G1673" s="1">
        <f t="shared" si="6"/>
        <v>32785</v>
      </c>
      <c r="H1673" s="1">
        <f t="shared" si="7"/>
        <v>66467</v>
      </c>
    </row>
    <row r="1674" spans="1:8" x14ac:dyDescent="0.3">
      <c r="A1674">
        <v>2020</v>
      </c>
      <c r="B1674" t="s">
        <v>53</v>
      </c>
      <c r="C1674" t="s">
        <v>43</v>
      </c>
      <c r="D1674">
        <v>503</v>
      </c>
      <c r="E1674" s="1">
        <v>2078</v>
      </c>
      <c r="F1674" s="2">
        <v>55672</v>
      </c>
      <c r="G1674" s="1">
        <f t="shared" si="6"/>
        <v>78</v>
      </c>
      <c r="H1674" s="1">
        <f t="shared" si="7"/>
        <v>53672</v>
      </c>
    </row>
    <row r="1675" spans="1:8" x14ac:dyDescent="0.3">
      <c r="A1675">
        <v>2020</v>
      </c>
      <c r="B1675" t="s">
        <v>53</v>
      </c>
      <c r="C1675" t="s">
        <v>44</v>
      </c>
      <c r="D1675" s="1">
        <v>4222</v>
      </c>
      <c r="E1675" s="1">
        <v>65223</v>
      </c>
      <c r="F1675" s="2">
        <v>95519</v>
      </c>
      <c r="G1675" s="1">
        <f t="shared" si="6"/>
        <v>63223</v>
      </c>
      <c r="H1675" s="1">
        <f t="shared" si="7"/>
        <v>93519</v>
      </c>
    </row>
    <row r="1676" spans="1:8" x14ac:dyDescent="0.3">
      <c r="A1676">
        <v>2020</v>
      </c>
      <c r="B1676" t="s">
        <v>53</v>
      </c>
      <c r="C1676" t="s">
        <v>45</v>
      </c>
      <c r="D1676" s="1">
        <v>4271</v>
      </c>
      <c r="E1676" s="1">
        <v>123398</v>
      </c>
      <c r="F1676" s="2">
        <v>169813</v>
      </c>
      <c r="G1676" s="1">
        <f t="shared" si="6"/>
        <v>121398</v>
      </c>
      <c r="H1676" s="1">
        <f t="shared" si="7"/>
        <v>167813</v>
      </c>
    </row>
    <row r="1677" spans="1:8" x14ac:dyDescent="0.3">
      <c r="A1677">
        <v>2020</v>
      </c>
      <c r="B1677" t="s">
        <v>53</v>
      </c>
      <c r="C1677" t="s">
        <v>46</v>
      </c>
      <c r="D1677">
        <v>764</v>
      </c>
      <c r="E1677" s="1">
        <v>6215</v>
      </c>
      <c r="F1677" s="2">
        <v>47774</v>
      </c>
      <c r="G1677" s="1">
        <f t="shared" si="6"/>
        <v>4215</v>
      </c>
      <c r="H1677" s="1">
        <f t="shared" si="7"/>
        <v>45774</v>
      </c>
    </row>
    <row r="1678" spans="1:8" x14ac:dyDescent="0.3">
      <c r="A1678">
        <v>2020</v>
      </c>
      <c r="B1678" t="s">
        <v>53</v>
      </c>
      <c r="C1678" t="s">
        <v>47</v>
      </c>
      <c r="D1678" s="1">
        <v>2126</v>
      </c>
      <c r="E1678" s="1">
        <v>45258</v>
      </c>
      <c r="F1678" s="2">
        <v>69212</v>
      </c>
      <c r="G1678" s="1">
        <f t="shared" si="6"/>
        <v>43258</v>
      </c>
      <c r="H1678" s="1">
        <f t="shared" si="7"/>
        <v>67212</v>
      </c>
    </row>
    <row r="1679" spans="1:8" x14ac:dyDescent="0.3">
      <c r="A1679">
        <v>2020</v>
      </c>
      <c r="B1679" t="s">
        <v>53</v>
      </c>
      <c r="C1679" t="s">
        <v>48</v>
      </c>
      <c r="D1679">
        <v>389</v>
      </c>
      <c r="E1679" s="1">
        <v>1280</v>
      </c>
      <c r="F1679" s="2">
        <v>43675</v>
      </c>
      <c r="G1679" s="1">
        <f t="shared" si="6"/>
        <v>-720</v>
      </c>
      <c r="H1679" s="1">
        <f t="shared" si="7"/>
        <v>41675</v>
      </c>
    </row>
    <row r="1680" spans="1:8" x14ac:dyDescent="0.3">
      <c r="A1680">
        <v>2020</v>
      </c>
      <c r="B1680" t="s">
        <v>56</v>
      </c>
      <c r="C1680" t="s">
        <v>1</v>
      </c>
      <c r="D1680" s="1">
        <v>13089</v>
      </c>
      <c r="E1680" s="1">
        <v>92356</v>
      </c>
      <c r="F1680" s="2">
        <v>63624</v>
      </c>
      <c r="G1680" s="1">
        <f t="shared" si="6"/>
        <v>90356</v>
      </c>
      <c r="H1680" s="1">
        <f t="shared" si="7"/>
        <v>61624</v>
      </c>
    </row>
    <row r="1681" spans="1:8" x14ac:dyDescent="0.3">
      <c r="A1681">
        <v>2020</v>
      </c>
      <c r="B1681" t="s">
        <v>56</v>
      </c>
      <c r="C1681" t="s">
        <v>2</v>
      </c>
      <c r="D1681" s="1">
        <v>15754</v>
      </c>
      <c r="E1681" s="1">
        <v>204140</v>
      </c>
      <c r="F1681" s="2">
        <v>65359</v>
      </c>
      <c r="G1681" s="1">
        <f t="shared" si="6"/>
        <v>202140</v>
      </c>
      <c r="H1681" s="1">
        <f t="shared" si="7"/>
        <v>63359</v>
      </c>
    </row>
    <row r="1682" spans="1:8" x14ac:dyDescent="0.3">
      <c r="A1682">
        <v>2020</v>
      </c>
      <c r="B1682" t="s">
        <v>56</v>
      </c>
      <c r="C1682" t="s">
        <v>3</v>
      </c>
      <c r="D1682" s="1">
        <v>8251</v>
      </c>
      <c r="E1682" s="1">
        <v>47196</v>
      </c>
      <c r="F1682" s="2">
        <v>53239</v>
      </c>
      <c r="G1682" s="1">
        <f t="shared" si="6"/>
        <v>45196</v>
      </c>
      <c r="H1682" s="1">
        <f t="shared" si="7"/>
        <v>51239</v>
      </c>
    </row>
    <row r="1683" spans="1:8" x14ac:dyDescent="0.3">
      <c r="A1683">
        <v>2020</v>
      </c>
      <c r="B1683" t="s">
        <v>56</v>
      </c>
      <c r="C1683" t="s">
        <v>4</v>
      </c>
      <c r="D1683" s="1">
        <v>98024</v>
      </c>
      <c r="E1683" s="1">
        <v>825094</v>
      </c>
      <c r="F1683" s="2">
        <v>101766</v>
      </c>
      <c r="G1683" s="1">
        <f t="shared" si="6"/>
        <v>823094</v>
      </c>
      <c r="H1683" s="1">
        <f t="shared" si="7"/>
        <v>99766</v>
      </c>
    </row>
    <row r="1684" spans="1:8" x14ac:dyDescent="0.3">
      <c r="A1684">
        <v>2020</v>
      </c>
      <c r="B1684" t="s">
        <v>56</v>
      </c>
      <c r="C1684" t="s">
        <v>5</v>
      </c>
      <c r="D1684" s="1">
        <v>22552</v>
      </c>
      <c r="E1684" s="1">
        <v>159470</v>
      </c>
      <c r="F1684" s="2">
        <v>78836</v>
      </c>
      <c r="G1684" s="1">
        <f t="shared" si="6"/>
        <v>157470</v>
      </c>
      <c r="H1684" s="1">
        <f t="shared" si="7"/>
        <v>76836</v>
      </c>
    </row>
    <row r="1685" spans="1:8" x14ac:dyDescent="0.3">
      <c r="A1685">
        <v>2020</v>
      </c>
      <c r="B1685" t="s">
        <v>56</v>
      </c>
      <c r="C1685" t="s">
        <v>6</v>
      </c>
      <c r="D1685" s="1">
        <v>10779</v>
      </c>
      <c r="E1685" s="1">
        <v>123651</v>
      </c>
      <c r="F1685" s="2">
        <v>149898</v>
      </c>
      <c r="G1685" s="1">
        <f t="shared" si="6"/>
        <v>121651</v>
      </c>
      <c r="H1685" s="1">
        <f t="shared" si="7"/>
        <v>147898</v>
      </c>
    </row>
    <row r="1686" spans="1:8" x14ac:dyDescent="0.3">
      <c r="A1686">
        <v>2020</v>
      </c>
      <c r="B1686" t="s">
        <v>56</v>
      </c>
      <c r="C1686" t="s">
        <v>7</v>
      </c>
      <c r="D1686" s="1">
        <v>2800</v>
      </c>
      <c r="E1686" s="1">
        <v>45494</v>
      </c>
      <c r="F1686" s="2">
        <v>89567</v>
      </c>
      <c r="G1686" s="1">
        <f t="shared" si="6"/>
        <v>43494</v>
      </c>
      <c r="H1686" s="1">
        <f t="shared" si="7"/>
        <v>87567</v>
      </c>
    </row>
    <row r="1687" spans="1:8" x14ac:dyDescent="0.3">
      <c r="A1687">
        <v>2020</v>
      </c>
      <c r="B1687" t="s">
        <v>56</v>
      </c>
      <c r="C1687" t="s">
        <v>8</v>
      </c>
      <c r="D1687" s="1">
        <v>71616</v>
      </c>
      <c r="E1687" s="1">
        <v>554110</v>
      </c>
      <c r="F1687" s="2">
        <v>70008</v>
      </c>
      <c r="G1687" s="1">
        <f t="shared" si="6"/>
        <v>552110</v>
      </c>
      <c r="H1687" s="1">
        <f t="shared" si="7"/>
        <v>68008</v>
      </c>
    </row>
    <row r="1688" spans="1:8" x14ac:dyDescent="0.3">
      <c r="A1688">
        <v>2020</v>
      </c>
      <c r="B1688" t="s">
        <v>56</v>
      </c>
      <c r="C1688" t="s">
        <v>9</v>
      </c>
      <c r="D1688" s="1">
        <v>25978</v>
      </c>
      <c r="E1688" s="1">
        <v>231595</v>
      </c>
      <c r="F1688" s="2">
        <v>78497</v>
      </c>
      <c r="G1688" s="1">
        <f t="shared" si="6"/>
        <v>229595</v>
      </c>
      <c r="H1688" s="1">
        <f t="shared" si="7"/>
        <v>76497</v>
      </c>
    </row>
    <row r="1689" spans="1:8" x14ac:dyDescent="0.3">
      <c r="A1689">
        <v>2020</v>
      </c>
      <c r="B1689" t="s">
        <v>56</v>
      </c>
      <c r="C1689" t="s">
        <v>10</v>
      </c>
      <c r="D1689" s="1">
        <v>5522</v>
      </c>
      <c r="E1689" s="1">
        <v>28664</v>
      </c>
      <c r="F1689" s="2">
        <v>51120</v>
      </c>
      <c r="G1689" s="1">
        <f t="shared" si="6"/>
        <v>26664</v>
      </c>
      <c r="H1689" s="1">
        <f t="shared" si="7"/>
        <v>49120</v>
      </c>
    </row>
    <row r="1690" spans="1:8" x14ac:dyDescent="0.3">
      <c r="A1690">
        <v>2020</v>
      </c>
      <c r="B1690" t="s">
        <v>56</v>
      </c>
      <c r="C1690" t="s">
        <v>11</v>
      </c>
      <c r="D1690" s="1">
        <v>32114</v>
      </c>
      <c r="E1690" s="1">
        <v>368117</v>
      </c>
      <c r="F1690" s="2">
        <v>101989</v>
      </c>
      <c r="G1690" s="1">
        <f t="shared" si="6"/>
        <v>366117</v>
      </c>
      <c r="H1690" s="1">
        <f t="shared" si="7"/>
        <v>99989</v>
      </c>
    </row>
    <row r="1691" spans="1:8" x14ac:dyDescent="0.3">
      <c r="A1691">
        <v>2020</v>
      </c>
      <c r="B1691" t="s">
        <v>56</v>
      </c>
      <c r="C1691" t="s">
        <v>12</v>
      </c>
      <c r="D1691" s="1">
        <v>16124</v>
      </c>
      <c r="E1691" s="1">
        <v>129358</v>
      </c>
      <c r="F1691" s="2">
        <v>59818</v>
      </c>
      <c r="G1691" s="1">
        <f t="shared" si="6"/>
        <v>127358</v>
      </c>
      <c r="H1691" s="1">
        <f t="shared" si="7"/>
        <v>57818</v>
      </c>
    </row>
    <row r="1692" spans="1:8" x14ac:dyDescent="0.3">
      <c r="A1692">
        <v>2020</v>
      </c>
      <c r="B1692" t="s">
        <v>56</v>
      </c>
      <c r="C1692" t="s">
        <v>13</v>
      </c>
      <c r="D1692" s="1">
        <v>9983</v>
      </c>
      <c r="E1692" s="1">
        <v>106583</v>
      </c>
      <c r="F1692" s="2">
        <v>68897</v>
      </c>
      <c r="G1692" s="1">
        <f t="shared" si="6"/>
        <v>104583</v>
      </c>
      <c r="H1692" s="1">
        <f t="shared" si="7"/>
        <v>66897</v>
      </c>
    </row>
    <row r="1693" spans="1:8" x14ac:dyDescent="0.3">
      <c r="A1693">
        <v>2020</v>
      </c>
      <c r="B1693" t="s">
        <v>56</v>
      </c>
      <c r="C1693" t="s">
        <v>14</v>
      </c>
      <c r="D1693" s="1">
        <v>8858</v>
      </c>
      <c r="E1693" s="1">
        <v>71921</v>
      </c>
      <c r="F1693" s="2">
        <v>63145</v>
      </c>
      <c r="G1693" s="1">
        <f t="shared" si="6"/>
        <v>69921</v>
      </c>
      <c r="H1693" s="1">
        <f t="shared" si="7"/>
        <v>61145</v>
      </c>
    </row>
    <row r="1694" spans="1:8" x14ac:dyDescent="0.3">
      <c r="A1694">
        <v>2020</v>
      </c>
      <c r="B1694" t="s">
        <v>56</v>
      </c>
      <c r="C1694" t="s">
        <v>15</v>
      </c>
      <c r="D1694" s="1">
        <v>10845</v>
      </c>
      <c r="E1694" s="1">
        <v>90726</v>
      </c>
      <c r="F1694" s="2">
        <v>62267</v>
      </c>
      <c r="G1694" s="1">
        <f t="shared" si="6"/>
        <v>88726</v>
      </c>
      <c r="H1694" s="1">
        <f t="shared" si="7"/>
        <v>60267</v>
      </c>
    </row>
    <row r="1695" spans="1:8" x14ac:dyDescent="0.3">
      <c r="A1695">
        <v>2020</v>
      </c>
      <c r="B1695" t="s">
        <v>56</v>
      </c>
      <c r="C1695" t="s">
        <v>16</v>
      </c>
      <c r="D1695" s="1">
        <v>13618</v>
      </c>
      <c r="E1695" s="1">
        <v>83371</v>
      </c>
      <c r="F1695" s="2">
        <v>57058</v>
      </c>
      <c r="G1695" s="1">
        <f t="shared" si="6"/>
        <v>81371</v>
      </c>
      <c r="H1695" s="1">
        <f t="shared" si="7"/>
        <v>55058</v>
      </c>
    </row>
    <row r="1696" spans="1:8" x14ac:dyDescent="0.3">
      <c r="A1696">
        <v>2020</v>
      </c>
      <c r="B1696" t="s">
        <v>56</v>
      </c>
      <c r="C1696" t="s">
        <v>17</v>
      </c>
      <c r="D1696" s="1">
        <v>3827</v>
      </c>
      <c r="E1696" s="1">
        <v>27017</v>
      </c>
      <c r="F1696" s="2">
        <v>63234</v>
      </c>
      <c r="G1696" s="1">
        <f t="shared" si="6"/>
        <v>25017</v>
      </c>
      <c r="H1696" s="1">
        <f t="shared" si="7"/>
        <v>61234</v>
      </c>
    </row>
    <row r="1697" spans="1:8" x14ac:dyDescent="0.3">
      <c r="A1697">
        <v>2020</v>
      </c>
      <c r="B1697" t="s">
        <v>56</v>
      </c>
      <c r="C1697" t="s">
        <v>18</v>
      </c>
      <c r="D1697" s="1">
        <v>15099</v>
      </c>
      <c r="E1697" s="1">
        <v>137887</v>
      </c>
      <c r="F1697" s="2">
        <v>88091</v>
      </c>
      <c r="G1697" s="1">
        <f t="shared" si="6"/>
        <v>135887</v>
      </c>
      <c r="H1697" s="1">
        <f t="shared" si="7"/>
        <v>86091</v>
      </c>
    </row>
    <row r="1698" spans="1:8" x14ac:dyDescent="0.3">
      <c r="A1698">
        <v>2020</v>
      </c>
      <c r="B1698" t="s">
        <v>56</v>
      </c>
      <c r="C1698" t="s">
        <v>19</v>
      </c>
      <c r="D1698" s="1">
        <v>17270</v>
      </c>
      <c r="E1698" s="1">
        <v>214167</v>
      </c>
      <c r="F1698" s="2">
        <v>133340</v>
      </c>
      <c r="G1698" s="1">
        <f t="shared" si="6"/>
        <v>212167</v>
      </c>
      <c r="H1698" s="1">
        <f t="shared" si="7"/>
        <v>131340</v>
      </c>
    </row>
    <row r="1699" spans="1:8" x14ac:dyDescent="0.3">
      <c r="A1699">
        <v>2020</v>
      </c>
      <c r="B1699" t="s">
        <v>56</v>
      </c>
      <c r="C1699" t="s">
        <v>20</v>
      </c>
      <c r="D1699" s="1">
        <v>18942</v>
      </c>
      <c r="E1699" s="1">
        <v>199958</v>
      </c>
      <c r="F1699" s="2">
        <v>66575</v>
      </c>
      <c r="G1699" s="1">
        <f t="shared" ref="G1699:G1762" si="8">E1699-2000</f>
        <v>197958</v>
      </c>
      <c r="H1699" s="1">
        <f t="shared" ref="H1699:H1762" si="9">F1699-2000</f>
        <v>64575</v>
      </c>
    </row>
    <row r="1700" spans="1:8" x14ac:dyDescent="0.3">
      <c r="A1700">
        <v>2020</v>
      </c>
      <c r="B1700" t="s">
        <v>56</v>
      </c>
      <c r="C1700" t="s">
        <v>21</v>
      </c>
      <c r="D1700" s="1">
        <v>15467</v>
      </c>
      <c r="E1700" s="1">
        <v>173545</v>
      </c>
      <c r="F1700" s="2">
        <v>88336</v>
      </c>
      <c r="G1700" s="1">
        <f t="shared" si="8"/>
        <v>171545</v>
      </c>
      <c r="H1700" s="1">
        <f t="shared" si="9"/>
        <v>86336</v>
      </c>
    </row>
    <row r="1701" spans="1:8" x14ac:dyDescent="0.3">
      <c r="A1701">
        <v>2020</v>
      </c>
      <c r="B1701" t="s">
        <v>56</v>
      </c>
      <c r="C1701" t="s">
        <v>22</v>
      </c>
      <c r="D1701" s="1">
        <v>7854</v>
      </c>
      <c r="E1701" s="1">
        <v>40581</v>
      </c>
      <c r="F1701" s="2">
        <v>48522</v>
      </c>
      <c r="G1701" s="1">
        <f t="shared" si="8"/>
        <v>38581</v>
      </c>
      <c r="H1701" s="1">
        <f t="shared" si="9"/>
        <v>46522</v>
      </c>
    </row>
    <row r="1702" spans="1:8" x14ac:dyDescent="0.3">
      <c r="A1702">
        <v>2020</v>
      </c>
      <c r="B1702" t="s">
        <v>56</v>
      </c>
      <c r="C1702" t="s">
        <v>23</v>
      </c>
      <c r="D1702" s="1">
        <v>17661</v>
      </c>
      <c r="E1702" s="1">
        <v>160953</v>
      </c>
      <c r="F1702" s="2">
        <v>66274</v>
      </c>
      <c r="G1702" s="1">
        <f t="shared" si="8"/>
        <v>158953</v>
      </c>
      <c r="H1702" s="1">
        <f t="shared" si="9"/>
        <v>64274</v>
      </c>
    </row>
    <row r="1703" spans="1:8" x14ac:dyDescent="0.3">
      <c r="A1703">
        <v>2020</v>
      </c>
      <c r="B1703" t="s">
        <v>56</v>
      </c>
      <c r="C1703" t="s">
        <v>24</v>
      </c>
      <c r="D1703" s="1">
        <v>4178</v>
      </c>
      <c r="E1703" s="1">
        <v>18535</v>
      </c>
      <c r="F1703" s="2">
        <v>54008</v>
      </c>
      <c r="G1703" s="1">
        <f t="shared" si="8"/>
        <v>16535</v>
      </c>
      <c r="H1703" s="1">
        <f t="shared" si="9"/>
        <v>52008</v>
      </c>
    </row>
    <row r="1704" spans="1:8" x14ac:dyDescent="0.3">
      <c r="A1704">
        <v>2020</v>
      </c>
      <c r="B1704" t="s">
        <v>56</v>
      </c>
      <c r="C1704" t="s">
        <v>25</v>
      </c>
      <c r="D1704" s="1">
        <v>6481</v>
      </c>
      <c r="E1704" s="1">
        <v>63837</v>
      </c>
      <c r="F1704" s="2">
        <v>60784</v>
      </c>
      <c r="G1704" s="1">
        <f t="shared" si="8"/>
        <v>61837</v>
      </c>
      <c r="H1704" s="1">
        <f t="shared" si="9"/>
        <v>58784</v>
      </c>
    </row>
    <row r="1705" spans="1:8" x14ac:dyDescent="0.3">
      <c r="A1705">
        <v>2020</v>
      </c>
      <c r="B1705" t="s">
        <v>56</v>
      </c>
      <c r="C1705" t="s">
        <v>26</v>
      </c>
      <c r="D1705" s="1">
        <v>8856</v>
      </c>
      <c r="E1705" s="1">
        <v>58975</v>
      </c>
      <c r="F1705" s="2">
        <v>61279</v>
      </c>
      <c r="G1705" s="1">
        <f t="shared" si="8"/>
        <v>56975</v>
      </c>
      <c r="H1705" s="1">
        <f t="shared" si="9"/>
        <v>59279</v>
      </c>
    </row>
    <row r="1706" spans="1:8" x14ac:dyDescent="0.3">
      <c r="A1706">
        <v>2020</v>
      </c>
      <c r="B1706" t="s">
        <v>56</v>
      </c>
      <c r="C1706" t="s">
        <v>27</v>
      </c>
      <c r="D1706" s="1">
        <v>3835</v>
      </c>
      <c r="E1706" s="1">
        <v>31494</v>
      </c>
      <c r="F1706" s="2">
        <v>88439</v>
      </c>
      <c r="G1706" s="1">
        <f t="shared" si="8"/>
        <v>29494</v>
      </c>
      <c r="H1706" s="1">
        <f t="shared" si="9"/>
        <v>86439</v>
      </c>
    </row>
    <row r="1707" spans="1:8" x14ac:dyDescent="0.3">
      <c r="A1707">
        <v>2020</v>
      </c>
      <c r="B1707" t="s">
        <v>56</v>
      </c>
      <c r="C1707" t="s">
        <v>28</v>
      </c>
      <c r="D1707" s="1">
        <v>19625</v>
      </c>
      <c r="E1707" s="1">
        <v>238626</v>
      </c>
      <c r="F1707" s="2">
        <v>109162</v>
      </c>
      <c r="G1707" s="1">
        <f t="shared" si="8"/>
        <v>236626</v>
      </c>
      <c r="H1707" s="1">
        <f t="shared" si="9"/>
        <v>107162</v>
      </c>
    </row>
    <row r="1708" spans="1:8" x14ac:dyDescent="0.3">
      <c r="A1708">
        <v>2020</v>
      </c>
      <c r="B1708" t="s">
        <v>56</v>
      </c>
      <c r="C1708" t="s">
        <v>29</v>
      </c>
      <c r="D1708" s="1">
        <v>5092</v>
      </c>
      <c r="E1708" s="1">
        <v>30204</v>
      </c>
      <c r="F1708" s="2">
        <v>51232</v>
      </c>
      <c r="G1708" s="1">
        <f t="shared" si="8"/>
        <v>28204</v>
      </c>
      <c r="H1708" s="1">
        <f t="shared" si="9"/>
        <v>49232</v>
      </c>
    </row>
    <row r="1709" spans="1:8" x14ac:dyDescent="0.3">
      <c r="A1709">
        <v>2020</v>
      </c>
      <c r="B1709" t="s">
        <v>56</v>
      </c>
      <c r="C1709" t="s">
        <v>30</v>
      </c>
      <c r="D1709" s="1">
        <v>65326</v>
      </c>
      <c r="E1709" s="1">
        <v>706595</v>
      </c>
      <c r="F1709" s="2">
        <v>186859</v>
      </c>
      <c r="G1709" s="1">
        <f t="shared" si="8"/>
        <v>704595</v>
      </c>
      <c r="H1709" s="1">
        <f t="shared" si="9"/>
        <v>184859</v>
      </c>
    </row>
    <row r="1710" spans="1:8" x14ac:dyDescent="0.3">
      <c r="A1710">
        <v>2020</v>
      </c>
      <c r="B1710" t="s">
        <v>56</v>
      </c>
      <c r="C1710" t="s">
        <v>31</v>
      </c>
      <c r="D1710" s="1">
        <v>27332</v>
      </c>
      <c r="E1710" s="1">
        <v>224279</v>
      </c>
      <c r="F1710" s="2">
        <v>80275</v>
      </c>
      <c r="G1710" s="1">
        <f t="shared" si="8"/>
        <v>222279</v>
      </c>
      <c r="H1710" s="1">
        <f t="shared" si="9"/>
        <v>78275</v>
      </c>
    </row>
    <row r="1711" spans="1:8" x14ac:dyDescent="0.3">
      <c r="A1711">
        <v>2020</v>
      </c>
      <c r="B1711" t="s">
        <v>56</v>
      </c>
      <c r="C1711" t="s">
        <v>32</v>
      </c>
      <c r="D1711" s="1">
        <v>2979</v>
      </c>
      <c r="E1711" s="1">
        <v>20735</v>
      </c>
      <c r="F1711" s="2">
        <v>57344</v>
      </c>
      <c r="G1711" s="1">
        <f t="shared" si="8"/>
        <v>18735</v>
      </c>
      <c r="H1711" s="1">
        <f t="shared" si="9"/>
        <v>55344</v>
      </c>
    </row>
    <row r="1712" spans="1:8" x14ac:dyDescent="0.3">
      <c r="A1712">
        <v>2020</v>
      </c>
      <c r="B1712" t="s">
        <v>56</v>
      </c>
      <c r="C1712" t="s">
        <v>33</v>
      </c>
      <c r="D1712" s="1">
        <v>28537</v>
      </c>
      <c r="E1712" s="1">
        <v>286215</v>
      </c>
      <c r="F1712" s="2">
        <v>67267</v>
      </c>
      <c r="G1712" s="1">
        <f t="shared" si="8"/>
        <v>284215</v>
      </c>
      <c r="H1712" s="1">
        <f t="shared" si="9"/>
        <v>65267</v>
      </c>
    </row>
    <row r="1713" spans="1:8" x14ac:dyDescent="0.3">
      <c r="A1713">
        <v>2020</v>
      </c>
      <c r="B1713" t="s">
        <v>56</v>
      </c>
      <c r="C1713" t="s">
        <v>34</v>
      </c>
      <c r="D1713" s="1">
        <v>11379</v>
      </c>
      <c r="E1713" s="1">
        <v>74357</v>
      </c>
      <c r="F1713" s="2">
        <v>53623</v>
      </c>
      <c r="G1713" s="1">
        <f t="shared" si="8"/>
        <v>72357</v>
      </c>
      <c r="H1713" s="1">
        <f t="shared" si="9"/>
        <v>51623</v>
      </c>
    </row>
    <row r="1714" spans="1:8" x14ac:dyDescent="0.3">
      <c r="A1714">
        <v>2020</v>
      </c>
      <c r="B1714" t="s">
        <v>56</v>
      </c>
      <c r="C1714" t="s">
        <v>35</v>
      </c>
      <c r="D1714" s="1">
        <v>12686</v>
      </c>
      <c r="E1714" s="1">
        <v>81315</v>
      </c>
      <c r="F1714" s="2">
        <v>64938</v>
      </c>
      <c r="G1714" s="1">
        <f t="shared" si="8"/>
        <v>79315</v>
      </c>
      <c r="H1714" s="1">
        <f t="shared" si="9"/>
        <v>62938</v>
      </c>
    </row>
    <row r="1715" spans="1:8" x14ac:dyDescent="0.3">
      <c r="A1715">
        <v>2020</v>
      </c>
      <c r="B1715" t="s">
        <v>56</v>
      </c>
      <c r="C1715" t="s">
        <v>36</v>
      </c>
      <c r="D1715" s="1">
        <v>28479</v>
      </c>
      <c r="E1715" s="1">
        <v>318721</v>
      </c>
      <c r="F1715" s="2">
        <v>82705</v>
      </c>
      <c r="G1715" s="1">
        <f t="shared" si="8"/>
        <v>316721</v>
      </c>
      <c r="H1715" s="1">
        <f t="shared" si="9"/>
        <v>80705</v>
      </c>
    </row>
    <row r="1716" spans="1:8" x14ac:dyDescent="0.3">
      <c r="A1716">
        <v>2020</v>
      </c>
      <c r="B1716" t="s">
        <v>56</v>
      </c>
      <c r="C1716" t="s">
        <v>37</v>
      </c>
      <c r="D1716" s="1">
        <v>2802</v>
      </c>
      <c r="E1716" s="1">
        <v>30358</v>
      </c>
      <c r="F1716" s="2">
        <v>86870</v>
      </c>
      <c r="G1716" s="1">
        <f t="shared" si="8"/>
        <v>28358</v>
      </c>
      <c r="H1716" s="1">
        <f t="shared" si="9"/>
        <v>84870</v>
      </c>
    </row>
    <row r="1717" spans="1:8" x14ac:dyDescent="0.3">
      <c r="A1717">
        <v>2020</v>
      </c>
      <c r="B1717" t="s">
        <v>56</v>
      </c>
      <c r="C1717" t="s">
        <v>38</v>
      </c>
      <c r="D1717" s="1">
        <v>12653</v>
      </c>
      <c r="E1717" s="1">
        <v>96390</v>
      </c>
      <c r="F1717" s="2">
        <v>57159</v>
      </c>
      <c r="G1717" s="1">
        <f t="shared" si="8"/>
        <v>94390</v>
      </c>
      <c r="H1717" s="1">
        <f t="shared" si="9"/>
        <v>55159</v>
      </c>
    </row>
    <row r="1718" spans="1:8" x14ac:dyDescent="0.3">
      <c r="A1718">
        <v>2020</v>
      </c>
      <c r="B1718" t="s">
        <v>56</v>
      </c>
      <c r="C1718" t="s">
        <v>39</v>
      </c>
      <c r="D1718" s="1">
        <v>3221</v>
      </c>
      <c r="E1718" s="1">
        <v>26361</v>
      </c>
      <c r="F1718" s="2">
        <v>54806</v>
      </c>
      <c r="G1718" s="1">
        <f t="shared" si="8"/>
        <v>24361</v>
      </c>
      <c r="H1718" s="1">
        <f t="shared" si="9"/>
        <v>52806</v>
      </c>
    </row>
    <row r="1719" spans="1:8" x14ac:dyDescent="0.3">
      <c r="A1719">
        <v>2020</v>
      </c>
      <c r="B1719" t="s">
        <v>56</v>
      </c>
      <c r="C1719" t="s">
        <v>40</v>
      </c>
      <c r="D1719" s="1">
        <v>15531</v>
      </c>
      <c r="E1719" s="1">
        <v>146033</v>
      </c>
      <c r="F1719" s="2">
        <v>68901</v>
      </c>
      <c r="G1719" s="1">
        <f t="shared" si="8"/>
        <v>144033</v>
      </c>
      <c r="H1719" s="1">
        <f t="shared" si="9"/>
        <v>66901</v>
      </c>
    </row>
    <row r="1720" spans="1:8" x14ac:dyDescent="0.3">
      <c r="A1720">
        <v>2020</v>
      </c>
      <c r="B1720" t="s">
        <v>56</v>
      </c>
      <c r="C1720" t="s">
        <v>41</v>
      </c>
      <c r="D1720" s="1">
        <v>71279</v>
      </c>
      <c r="E1720" s="1">
        <v>737928</v>
      </c>
      <c r="F1720" s="2">
        <v>77542</v>
      </c>
      <c r="G1720" s="1">
        <f t="shared" si="8"/>
        <v>735928</v>
      </c>
      <c r="H1720" s="1">
        <f t="shared" si="9"/>
        <v>75542</v>
      </c>
    </row>
    <row r="1721" spans="1:8" x14ac:dyDescent="0.3">
      <c r="A1721">
        <v>2020</v>
      </c>
      <c r="B1721" t="s">
        <v>56</v>
      </c>
      <c r="C1721" t="s">
        <v>42</v>
      </c>
      <c r="D1721" s="1">
        <v>11066</v>
      </c>
      <c r="E1721" s="1">
        <v>81672</v>
      </c>
      <c r="F1721" s="2">
        <v>62060</v>
      </c>
      <c r="G1721" s="1">
        <f t="shared" si="8"/>
        <v>79672</v>
      </c>
      <c r="H1721" s="1">
        <f t="shared" si="9"/>
        <v>60060</v>
      </c>
    </row>
    <row r="1722" spans="1:8" x14ac:dyDescent="0.3">
      <c r="A1722">
        <v>2020</v>
      </c>
      <c r="B1722" t="s">
        <v>56</v>
      </c>
      <c r="C1722" t="s">
        <v>43</v>
      </c>
      <c r="D1722" s="1">
        <v>1700</v>
      </c>
      <c r="E1722" s="1">
        <v>9331</v>
      </c>
      <c r="F1722" s="2">
        <v>68068</v>
      </c>
      <c r="G1722" s="1">
        <f t="shared" si="8"/>
        <v>7331</v>
      </c>
      <c r="H1722" s="1">
        <f t="shared" si="9"/>
        <v>66068</v>
      </c>
    </row>
    <row r="1723" spans="1:8" x14ac:dyDescent="0.3">
      <c r="A1723">
        <v>2020</v>
      </c>
      <c r="B1723" t="s">
        <v>56</v>
      </c>
      <c r="C1723" t="s">
        <v>44</v>
      </c>
      <c r="D1723" s="1">
        <v>21609</v>
      </c>
      <c r="E1723" s="1">
        <v>189679</v>
      </c>
      <c r="F1723" s="2">
        <v>79501</v>
      </c>
      <c r="G1723" s="1">
        <f t="shared" si="8"/>
        <v>187679</v>
      </c>
      <c r="H1723" s="1">
        <f t="shared" si="9"/>
        <v>77501</v>
      </c>
    </row>
    <row r="1724" spans="1:8" x14ac:dyDescent="0.3">
      <c r="A1724">
        <v>2020</v>
      </c>
      <c r="B1724" t="s">
        <v>56</v>
      </c>
      <c r="C1724" t="s">
        <v>45</v>
      </c>
      <c r="D1724" s="1">
        <v>17184</v>
      </c>
      <c r="E1724" s="1">
        <v>142058</v>
      </c>
      <c r="F1724" s="2">
        <v>74257</v>
      </c>
      <c r="G1724" s="1">
        <f t="shared" si="8"/>
        <v>140058</v>
      </c>
      <c r="H1724" s="1">
        <f t="shared" si="9"/>
        <v>72257</v>
      </c>
    </row>
    <row r="1725" spans="1:8" x14ac:dyDescent="0.3">
      <c r="A1725">
        <v>2020</v>
      </c>
      <c r="B1725" t="s">
        <v>56</v>
      </c>
      <c r="C1725" t="s">
        <v>46</v>
      </c>
      <c r="D1725" s="1">
        <v>3992</v>
      </c>
      <c r="E1725" s="1">
        <v>21723</v>
      </c>
      <c r="F1725" s="2">
        <v>47654</v>
      </c>
      <c r="G1725" s="1">
        <f t="shared" si="8"/>
        <v>19723</v>
      </c>
      <c r="H1725" s="1">
        <f t="shared" si="9"/>
        <v>45654</v>
      </c>
    </row>
    <row r="1726" spans="1:8" x14ac:dyDescent="0.3">
      <c r="A1726">
        <v>2020</v>
      </c>
      <c r="B1726" t="s">
        <v>56</v>
      </c>
      <c r="C1726" t="s">
        <v>47</v>
      </c>
      <c r="D1726" s="1">
        <v>13244</v>
      </c>
      <c r="E1726" s="1">
        <v>146473</v>
      </c>
      <c r="F1726" s="2">
        <v>66059</v>
      </c>
      <c r="G1726" s="1">
        <f t="shared" si="8"/>
        <v>144473</v>
      </c>
      <c r="H1726" s="1">
        <f t="shared" si="9"/>
        <v>64059</v>
      </c>
    </row>
    <row r="1727" spans="1:8" x14ac:dyDescent="0.3">
      <c r="A1727">
        <v>2020</v>
      </c>
      <c r="B1727" t="s">
        <v>56</v>
      </c>
      <c r="C1727" t="s">
        <v>48</v>
      </c>
      <c r="D1727" s="1">
        <v>2248</v>
      </c>
      <c r="E1727" s="1">
        <v>8538</v>
      </c>
      <c r="F1727" s="2">
        <v>51992</v>
      </c>
      <c r="G1727" s="1">
        <f t="shared" si="8"/>
        <v>6538</v>
      </c>
      <c r="H1727" s="1">
        <f t="shared" si="9"/>
        <v>49992</v>
      </c>
    </row>
    <row r="1728" spans="1:8" x14ac:dyDescent="0.3">
      <c r="A1728">
        <v>2020</v>
      </c>
      <c r="B1728" t="s">
        <v>57</v>
      </c>
      <c r="C1728" t="s">
        <v>1</v>
      </c>
      <c r="D1728" s="1">
        <v>21426</v>
      </c>
      <c r="E1728" s="1">
        <v>236956</v>
      </c>
      <c r="F1728" s="2">
        <v>51074</v>
      </c>
      <c r="G1728" s="1">
        <f t="shared" si="8"/>
        <v>234956</v>
      </c>
      <c r="H1728" s="1">
        <f t="shared" si="9"/>
        <v>49074</v>
      </c>
    </row>
    <row r="1729" spans="1:8" x14ac:dyDescent="0.3">
      <c r="A1729">
        <v>2020</v>
      </c>
      <c r="B1729" t="s">
        <v>57</v>
      </c>
      <c r="C1729" t="s">
        <v>2</v>
      </c>
      <c r="D1729" s="1">
        <v>31059</v>
      </c>
      <c r="E1729" s="1">
        <v>415056</v>
      </c>
      <c r="F1729" s="2">
        <v>52634</v>
      </c>
      <c r="G1729" s="1">
        <f t="shared" si="8"/>
        <v>413056</v>
      </c>
      <c r="H1729" s="1">
        <f t="shared" si="9"/>
        <v>50634</v>
      </c>
    </row>
    <row r="1730" spans="1:8" x14ac:dyDescent="0.3">
      <c r="A1730">
        <v>2020</v>
      </c>
      <c r="B1730" t="s">
        <v>57</v>
      </c>
      <c r="C1730" t="s">
        <v>3</v>
      </c>
      <c r="D1730" s="1">
        <v>13845</v>
      </c>
      <c r="E1730" s="1">
        <v>141815</v>
      </c>
      <c r="F1730" s="2">
        <v>56563</v>
      </c>
      <c r="G1730" s="1">
        <f t="shared" si="8"/>
        <v>139815</v>
      </c>
      <c r="H1730" s="1">
        <f t="shared" si="9"/>
        <v>54563</v>
      </c>
    </row>
    <row r="1731" spans="1:8" x14ac:dyDescent="0.3">
      <c r="A1731">
        <v>2020</v>
      </c>
      <c r="B1731" t="s">
        <v>57</v>
      </c>
      <c r="C1731" t="s">
        <v>4</v>
      </c>
      <c r="D1731" s="1">
        <v>188712</v>
      </c>
      <c r="E1731" s="1">
        <v>2549044</v>
      </c>
      <c r="F1731" s="2">
        <v>84255</v>
      </c>
      <c r="G1731" s="1">
        <f t="shared" si="8"/>
        <v>2547044</v>
      </c>
      <c r="H1731" s="1">
        <f t="shared" si="9"/>
        <v>82255</v>
      </c>
    </row>
    <row r="1732" spans="1:8" x14ac:dyDescent="0.3">
      <c r="A1732">
        <v>2020</v>
      </c>
      <c r="B1732" t="s">
        <v>57</v>
      </c>
      <c r="C1732" t="s">
        <v>5</v>
      </c>
      <c r="D1732" s="1">
        <v>50576</v>
      </c>
      <c r="E1732" s="1">
        <v>410489</v>
      </c>
      <c r="F1732" s="2">
        <v>75998</v>
      </c>
      <c r="G1732" s="1">
        <f t="shared" si="8"/>
        <v>408489</v>
      </c>
      <c r="H1732" s="1">
        <f t="shared" si="9"/>
        <v>73998</v>
      </c>
    </row>
    <row r="1733" spans="1:8" x14ac:dyDescent="0.3">
      <c r="A1733">
        <v>2020</v>
      </c>
      <c r="B1733" t="s">
        <v>57</v>
      </c>
      <c r="C1733" t="s">
        <v>6</v>
      </c>
      <c r="D1733" s="1">
        <v>22807</v>
      </c>
      <c r="E1733" s="1">
        <v>216050</v>
      </c>
      <c r="F1733" s="2">
        <v>84607</v>
      </c>
      <c r="G1733" s="1">
        <f t="shared" si="8"/>
        <v>214050</v>
      </c>
      <c r="H1733" s="1">
        <f t="shared" si="9"/>
        <v>82607</v>
      </c>
    </row>
    <row r="1734" spans="1:8" x14ac:dyDescent="0.3">
      <c r="A1734">
        <v>2020</v>
      </c>
      <c r="B1734" t="s">
        <v>57</v>
      </c>
      <c r="C1734" t="s">
        <v>7</v>
      </c>
      <c r="D1734" s="1">
        <v>8644</v>
      </c>
      <c r="E1734" s="1">
        <v>59556</v>
      </c>
      <c r="F1734" s="2">
        <v>77900</v>
      </c>
      <c r="G1734" s="1">
        <f t="shared" si="8"/>
        <v>57556</v>
      </c>
      <c r="H1734" s="1">
        <f t="shared" si="9"/>
        <v>75900</v>
      </c>
    </row>
    <row r="1735" spans="1:8" x14ac:dyDescent="0.3">
      <c r="A1735">
        <v>2020</v>
      </c>
      <c r="B1735" t="s">
        <v>57</v>
      </c>
      <c r="C1735" t="s">
        <v>8</v>
      </c>
      <c r="D1735" s="1">
        <v>156978</v>
      </c>
      <c r="E1735" s="1">
        <v>1320162</v>
      </c>
      <c r="F1735" s="2">
        <v>55953</v>
      </c>
      <c r="G1735" s="1">
        <f t="shared" si="8"/>
        <v>1318162</v>
      </c>
      <c r="H1735" s="1">
        <f t="shared" si="9"/>
        <v>53953</v>
      </c>
    </row>
    <row r="1736" spans="1:8" x14ac:dyDescent="0.3">
      <c r="A1736">
        <v>2020</v>
      </c>
      <c r="B1736" t="s">
        <v>57</v>
      </c>
      <c r="C1736" t="s">
        <v>9</v>
      </c>
      <c r="D1736" s="1">
        <v>54102</v>
      </c>
      <c r="E1736" s="1">
        <v>666420</v>
      </c>
      <c r="F1736" s="2">
        <v>62024</v>
      </c>
      <c r="G1736" s="1">
        <f t="shared" si="8"/>
        <v>664420</v>
      </c>
      <c r="H1736" s="1">
        <f t="shared" si="9"/>
        <v>60024</v>
      </c>
    </row>
    <row r="1737" spans="1:8" x14ac:dyDescent="0.3">
      <c r="A1737">
        <v>2020</v>
      </c>
      <c r="B1737" t="s">
        <v>57</v>
      </c>
      <c r="C1737" t="s">
        <v>10</v>
      </c>
      <c r="D1737" s="1">
        <v>11075</v>
      </c>
      <c r="E1737" s="1">
        <v>85710</v>
      </c>
      <c r="F1737" s="2">
        <v>45953</v>
      </c>
      <c r="G1737" s="1">
        <f t="shared" si="8"/>
        <v>83710</v>
      </c>
      <c r="H1737" s="1">
        <f t="shared" si="9"/>
        <v>43953</v>
      </c>
    </row>
    <row r="1738" spans="1:8" x14ac:dyDescent="0.3">
      <c r="A1738">
        <v>2020</v>
      </c>
      <c r="B1738" t="s">
        <v>57</v>
      </c>
      <c r="C1738" t="s">
        <v>11</v>
      </c>
      <c r="D1738" s="1">
        <v>73447</v>
      </c>
      <c r="E1738" s="1">
        <v>939802</v>
      </c>
      <c r="F1738" s="2">
        <v>71129</v>
      </c>
      <c r="G1738" s="1">
        <f t="shared" si="8"/>
        <v>937802</v>
      </c>
      <c r="H1738" s="1">
        <f t="shared" si="9"/>
        <v>69129</v>
      </c>
    </row>
    <row r="1739" spans="1:8" x14ac:dyDescent="0.3">
      <c r="A1739">
        <v>2020</v>
      </c>
      <c r="B1739" t="s">
        <v>57</v>
      </c>
      <c r="C1739" t="s">
        <v>12</v>
      </c>
      <c r="D1739" s="1">
        <v>29045</v>
      </c>
      <c r="E1739" s="1">
        <v>334585</v>
      </c>
      <c r="F1739" s="2">
        <v>48096</v>
      </c>
      <c r="G1739" s="1">
        <f t="shared" si="8"/>
        <v>332585</v>
      </c>
      <c r="H1739" s="1">
        <f t="shared" si="9"/>
        <v>46096</v>
      </c>
    </row>
    <row r="1740" spans="1:8" x14ac:dyDescent="0.3">
      <c r="A1740">
        <v>2020</v>
      </c>
      <c r="B1740" t="s">
        <v>57</v>
      </c>
      <c r="C1740" t="s">
        <v>13</v>
      </c>
      <c r="D1740" s="1">
        <v>15401</v>
      </c>
      <c r="E1740" s="1">
        <v>136696</v>
      </c>
      <c r="F1740" s="2">
        <v>49593</v>
      </c>
      <c r="G1740" s="1">
        <f t="shared" si="8"/>
        <v>134696</v>
      </c>
      <c r="H1740" s="1">
        <f t="shared" si="9"/>
        <v>47593</v>
      </c>
    </row>
    <row r="1741" spans="1:8" x14ac:dyDescent="0.3">
      <c r="A1741">
        <v>2020</v>
      </c>
      <c r="B1741" t="s">
        <v>57</v>
      </c>
      <c r="C1741" t="s">
        <v>14</v>
      </c>
      <c r="D1741" s="1">
        <v>16569</v>
      </c>
      <c r="E1741" s="1">
        <v>174953</v>
      </c>
      <c r="F1741" s="2">
        <v>56348</v>
      </c>
      <c r="G1741" s="1">
        <f t="shared" si="8"/>
        <v>172953</v>
      </c>
      <c r="H1741" s="1">
        <f t="shared" si="9"/>
        <v>54348</v>
      </c>
    </row>
    <row r="1742" spans="1:8" x14ac:dyDescent="0.3">
      <c r="A1742">
        <v>2020</v>
      </c>
      <c r="B1742" t="s">
        <v>57</v>
      </c>
      <c r="C1742" t="s">
        <v>15</v>
      </c>
      <c r="D1742" s="1">
        <v>20206</v>
      </c>
      <c r="E1742" s="1">
        <v>211741</v>
      </c>
      <c r="F1742" s="2">
        <v>46129</v>
      </c>
      <c r="G1742" s="1">
        <f t="shared" si="8"/>
        <v>209741</v>
      </c>
      <c r="H1742" s="1">
        <f t="shared" si="9"/>
        <v>44129</v>
      </c>
    </row>
    <row r="1743" spans="1:8" x14ac:dyDescent="0.3">
      <c r="A1743">
        <v>2020</v>
      </c>
      <c r="B1743" t="s">
        <v>57</v>
      </c>
      <c r="C1743" t="s">
        <v>16</v>
      </c>
      <c r="D1743" s="1">
        <v>24001</v>
      </c>
      <c r="E1743" s="1">
        <v>207474</v>
      </c>
      <c r="F1743" s="2">
        <v>52518</v>
      </c>
      <c r="G1743" s="1">
        <f t="shared" si="8"/>
        <v>205474</v>
      </c>
      <c r="H1743" s="1">
        <f t="shared" si="9"/>
        <v>50518</v>
      </c>
    </row>
    <row r="1744" spans="1:8" x14ac:dyDescent="0.3">
      <c r="A1744">
        <v>2020</v>
      </c>
      <c r="B1744" t="s">
        <v>57</v>
      </c>
      <c r="C1744" t="s">
        <v>17</v>
      </c>
      <c r="D1744" s="1">
        <v>9912</v>
      </c>
      <c r="E1744" s="1">
        <v>64336</v>
      </c>
      <c r="F1744" s="2">
        <v>52705</v>
      </c>
      <c r="G1744" s="1">
        <f t="shared" si="8"/>
        <v>62336</v>
      </c>
      <c r="H1744" s="1">
        <f t="shared" si="9"/>
        <v>50705</v>
      </c>
    </row>
    <row r="1745" spans="1:8" x14ac:dyDescent="0.3">
      <c r="A1745">
        <v>2020</v>
      </c>
      <c r="B1745" t="s">
        <v>57</v>
      </c>
      <c r="C1745" t="s">
        <v>18</v>
      </c>
      <c r="D1745" s="1">
        <v>42175</v>
      </c>
      <c r="E1745" s="1">
        <v>441364</v>
      </c>
      <c r="F1745" s="2">
        <v>74559</v>
      </c>
      <c r="G1745" s="1">
        <f t="shared" si="8"/>
        <v>439364</v>
      </c>
      <c r="H1745" s="1">
        <f t="shared" si="9"/>
        <v>72559</v>
      </c>
    </row>
    <row r="1746" spans="1:8" x14ac:dyDescent="0.3">
      <c r="A1746">
        <v>2020</v>
      </c>
      <c r="B1746" t="s">
        <v>57</v>
      </c>
      <c r="C1746" t="s">
        <v>19</v>
      </c>
      <c r="D1746" s="1">
        <v>47186</v>
      </c>
      <c r="E1746" s="1">
        <v>563790</v>
      </c>
      <c r="F1746" s="2">
        <v>99880</v>
      </c>
      <c r="G1746" s="1">
        <f t="shared" si="8"/>
        <v>561790</v>
      </c>
      <c r="H1746" s="1">
        <f t="shared" si="9"/>
        <v>97880</v>
      </c>
    </row>
    <row r="1747" spans="1:8" x14ac:dyDescent="0.3">
      <c r="A1747">
        <v>2020</v>
      </c>
      <c r="B1747" t="s">
        <v>57</v>
      </c>
      <c r="C1747" t="s">
        <v>20</v>
      </c>
      <c r="D1747" s="1">
        <v>42271</v>
      </c>
      <c r="E1747" s="1">
        <v>642879</v>
      </c>
      <c r="F1747" s="2">
        <v>65977</v>
      </c>
      <c r="G1747" s="1">
        <f t="shared" si="8"/>
        <v>640879</v>
      </c>
      <c r="H1747" s="1">
        <f t="shared" si="9"/>
        <v>63977</v>
      </c>
    </row>
    <row r="1748" spans="1:8" x14ac:dyDescent="0.3">
      <c r="A1748">
        <v>2020</v>
      </c>
      <c r="B1748" t="s">
        <v>57</v>
      </c>
      <c r="C1748" t="s">
        <v>21</v>
      </c>
      <c r="D1748" s="1">
        <v>29916</v>
      </c>
      <c r="E1748" s="1">
        <v>371203</v>
      </c>
      <c r="F1748" s="2">
        <v>78094</v>
      </c>
      <c r="G1748" s="1">
        <f t="shared" si="8"/>
        <v>369203</v>
      </c>
      <c r="H1748" s="1">
        <f t="shared" si="9"/>
        <v>76094</v>
      </c>
    </row>
    <row r="1749" spans="1:8" x14ac:dyDescent="0.3">
      <c r="A1749">
        <v>2020</v>
      </c>
      <c r="B1749" t="s">
        <v>57</v>
      </c>
      <c r="C1749" t="s">
        <v>22</v>
      </c>
      <c r="D1749" s="1">
        <v>11953</v>
      </c>
      <c r="E1749" s="1">
        <v>105337</v>
      </c>
      <c r="F1749" s="2">
        <v>38761</v>
      </c>
      <c r="G1749" s="1">
        <f t="shared" si="8"/>
        <v>103337</v>
      </c>
      <c r="H1749" s="1">
        <f t="shared" si="9"/>
        <v>36761</v>
      </c>
    </row>
    <row r="1750" spans="1:8" x14ac:dyDescent="0.3">
      <c r="A1750">
        <v>2020</v>
      </c>
      <c r="B1750" t="s">
        <v>57</v>
      </c>
      <c r="C1750" t="s">
        <v>23</v>
      </c>
      <c r="D1750" s="1">
        <v>33699</v>
      </c>
      <c r="E1750" s="1">
        <v>379125</v>
      </c>
      <c r="F1750" s="2">
        <v>61232</v>
      </c>
      <c r="G1750" s="1">
        <f t="shared" si="8"/>
        <v>377125</v>
      </c>
      <c r="H1750" s="1">
        <f t="shared" si="9"/>
        <v>59232</v>
      </c>
    </row>
    <row r="1751" spans="1:8" x14ac:dyDescent="0.3">
      <c r="A1751">
        <v>2020</v>
      </c>
      <c r="B1751" t="s">
        <v>57</v>
      </c>
      <c r="C1751" t="s">
        <v>24</v>
      </c>
      <c r="D1751" s="1">
        <v>8994</v>
      </c>
      <c r="E1751" s="1">
        <v>38610</v>
      </c>
      <c r="F1751" s="2">
        <v>48221</v>
      </c>
      <c r="G1751" s="1">
        <f t="shared" si="8"/>
        <v>36610</v>
      </c>
      <c r="H1751" s="1">
        <f t="shared" si="9"/>
        <v>46221</v>
      </c>
    </row>
    <row r="1752" spans="1:8" x14ac:dyDescent="0.3">
      <c r="A1752">
        <v>2020</v>
      </c>
      <c r="B1752" t="s">
        <v>57</v>
      </c>
      <c r="C1752" t="s">
        <v>25</v>
      </c>
      <c r="D1752" s="1">
        <v>11395</v>
      </c>
      <c r="E1752" s="1">
        <v>115142</v>
      </c>
      <c r="F1752" s="2">
        <v>56504</v>
      </c>
      <c r="G1752" s="1">
        <f t="shared" si="8"/>
        <v>113142</v>
      </c>
      <c r="H1752" s="1">
        <f t="shared" si="9"/>
        <v>54504</v>
      </c>
    </row>
    <row r="1753" spans="1:8" x14ac:dyDescent="0.3">
      <c r="A1753">
        <v>2020</v>
      </c>
      <c r="B1753" t="s">
        <v>57</v>
      </c>
      <c r="C1753" t="s">
        <v>26</v>
      </c>
      <c r="D1753" s="1">
        <v>19521</v>
      </c>
      <c r="E1753" s="1">
        <v>179085</v>
      </c>
      <c r="F1753" s="2">
        <v>55583</v>
      </c>
      <c r="G1753" s="1">
        <f t="shared" si="8"/>
        <v>177085</v>
      </c>
      <c r="H1753" s="1">
        <f t="shared" si="9"/>
        <v>53583</v>
      </c>
    </row>
    <row r="1754" spans="1:8" x14ac:dyDescent="0.3">
      <c r="A1754">
        <v>2020</v>
      </c>
      <c r="B1754" t="s">
        <v>57</v>
      </c>
      <c r="C1754" t="s">
        <v>27</v>
      </c>
      <c r="D1754" s="1">
        <v>11938</v>
      </c>
      <c r="E1754" s="1">
        <v>79361</v>
      </c>
      <c r="F1754" s="2">
        <v>72884</v>
      </c>
      <c r="G1754" s="1">
        <f t="shared" si="8"/>
        <v>77361</v>
      </c>
      <c r="H1754" s="1">
        <f t="shared" si="9"/>
        <v>70884</v>
      </c>
    </row>
    <row r="1755" spans="1:8" x14ac:dyDescent="0.3">
      <c r="A1755">
        <v>2020</v>
      </c>
      <c r="B1755" t="s">
        <v>57</v>
      </c>
      <c r="C1755" t="s">
        <v>28</v>
      </c>
      <c r="D1755" s="1">
        <v>50907</v>
      </c>
      <c r="E1755" s="1">
        <v>661184</v>
      </c>
      <c r="F1755" s="2">
        <v>85704</v>
      </c>
      <c r="G1755" s="1">
        <f t="shared" si="8"/>
        <v>659184</v>
      </c>
      <c r="H1755" s="1">
        <f t="shared" si="9"/>
        <v>83704</v>
      </c>
    </row>
    <row r="1756" spans="1:8" x14ac:dyDescent="0.3">
      <c r="A1756">
        <v>2020</v>
      </c>
      <c r="B1756" t="s">
        <v>57</v>
      </c>
      <c r="C1756" t="s">
        <v>29</v>
      </c>
      <c r="D1756" s="1">
        <v>10062</v>
      </c>
      <c r="E1756" s="1">
        <v>102034</v>
      </c>
      <c r="F1756" s="2">
        <v>57386</v>
      </c>
      <c r="G1756" s="1">
        <f t="shared" si="8"/>
        <v>100034</v>
      </c>
      <c r="H1756" s="1">
        <f t="shared" si="9"/>
        <v>55386</v>
      </c>
    </row>
    <row r="1757" spans="1:8" x14ac:dyDescent="0.3">
      <c r="A1757">
        <v>2020</v>
      </c>
      <c r="B1757" t="s">
        <v>57</v>
      </c>
      <c r="C1757" t="s">
        <v>30</v>
      </c>
      <c r="D1757" s="1">
        <v>111646</v>
      </c>
      <c r="E1757" s="1">
        <v>1312008</v>
      </c>
      <c r="F1757" s="2">
        <v>89849</v>
      </c>
      <c r="G1757" s="1">
        <f t="shared" si="8"/>
        <v>1310008</v>
      </c>
      <c r="H1757" s="1">
        <f t="shared" si="9"/>
        <v>87849</v>
      </c>
    </row>
    <row r="1758" spans="1:8" x14ac:dyDescent="0.3">
      <c r="A1758">
        <v>2020</v>
      </c>
      <c r="B1758" t="s">
        <v>57</v>
      </c>
      <c r="C1758" t="s">
        <v>31</v>
      </c>
      <c r="D1758" s="1">
        <v>57179</v>
      </c>
      <c r="E1758" s="1">
        <v>613793</v>
      </c>
      <c r="F1758" s="2">
        <v>59917</v>
      </c>
      <c r="G1758" s="1">
        <f t="shared" si="8"/>
        <v>611793</v>
      </c>
      <c r="H1758" s="1">
        <f t="shared" si="9"/>
        <v>57917</v>
      </c>
    </row>
    <row r="1759" spans="1:8" x14ac:dyDescent="0.3">
      <c r="A1759">
        <v>2020</v>
      </c>
      <c r="B1759" t="s">
        <v>57</v>
      </c>
      <c r="C1759" t="s">
        <v>32</v>
      </c>
      <c r="D1759" s="1">
        <v>4917</v>
      </c>
      <c r="E1759" s="1">
        <v>31900</v>
      </c>
      <c r="F1759" s="2">
        <v>56738</v>
      </c>
      <c r="G1759" s="1">
        <f t="shared" si="8"/>
        <v>29900</v>
      </c>
      <c r="H1759" s="1">
        <f t="shared" si="9"/>
        <v>54738</v>
      </c>
    </row>
    <row r="1760" spans="1:8" x14ac:dyDescent="0.3">
      <c r="A1760">
        <v>2020</v>
      </c>
      <c r="B1760" t="s">
        <v>57</v>
      </c>
      <c r="C1760" t="s">
        <v>33</v>
      </c>
      <c r="D1760" s="1">
        <v>52650</v>
      </c>
      <c r="E1760" s="1">
        <v>722348</v>
      </c>
      <c r="F1760" s="2">
        <v>59745</v>
      </c>
      <c r="G1760" s="1">
        <f t="shared" si="8"/>
        <v>720348</v>
      </c>
      <c r="H1760" s="1">
        <f t="shared" si="9"/>
        <v>57745</v>
      </c>
    </row>
    <row r="1761" spans="1:8" x14ac:dyDescent="0.3">
      <c r="A1761">
        <v>2020</v>
      </c>
      <c r="B1761" t="s">
        <v>57</v>
      </c>
      <c r="C1761" t="s">
        <v>34</v>
      </c>
      <c r="D1761" s="1">
        <v>20434</v>
      </c>
      <c r="E1761" s="1">
        <v>183134</v>
      </c>
      <c r="F1761" s="2">
        <v>47940</v>
      </c>
      <c r="G1761" s="1">
        <f t="shared" si="8"/>
        <v>181134</v>
      </c>
      <c r="H1761" s="1">
        <f t="shared" si="9"/>
        <v>45940</v>
      </c>
    </row>
    <row r="1762" spans="1:8" x14ac:dyDescent="0.3">
      <c r="A1762">
        <v>2020</v>
      </c>
      <c r="B1762" t="s">
        <v>57</v>
      </c>
      <c r="C1762" t="s">
        <v>35</v>
      </c>
      <c r="D1762" s="1">
        <v>24942</v>
      </c>
      <c r="E1762" s="1">
        <v>240308</v>
      </c>
      <c r="F1762" s="2">
        <v>65173</v>
      </c>
      <c r="G1762" s="1">
        <f t="shared" si="8"/>
        <v>238308</v>
      </c>
      <c r="H1762" s="1">
        <f t="shared" si="9"/>
        <v>63173</v>
      </c>
    </row>
    <row r="1763" spans="1:8" x14ac:dyDescent="0.3">
      <c r="A1763">
        <v>2020</v>
      </c>
      <c r="B1763" t="s">
        <v>57</v>
      </c>
      <c r="C1763" t="s">
        <v>36</v>
      </c>
      <c r="D1763" s="1">
        <v>61779</v>
      </c>
      <c r="E1763" s="1">
        <v>797539</v>
      </c>
      <c r="F1763" s="2">
        <v>73329</v>
      </c>
      <c r="G1763" s="1">
        <f t="shared" ref="G1763:G1826" si="10">E1763-2000</f>
        <v>795539</v>
      </c>
      <c r="H1763" s="1">
        <f t="shared" ref="H1763:H1826" si="11">F1763-2000</f>
        <v>71329</v>
      </c>
    </row>
    <row r="1764" spans="1:8" x14ac:dyDescent="0.3">
      <c r="A1764">
        <v>2020</v>
      </c>
      <c r="B1764" t="s">
        <v>57</v>
      </c>
      <c r="C1764" t="s">
        <v>37</v>
      </c>
      <c r="D1764" s="1">
        <v>8350</v>
      </c>
      <c r="E1764" s="1">
        <v>64966</v>
      </c>
      <c r="F1764" s="2">
        <v>65063</v>
      </c>
      <c r="G1764" s="1">
        <f t="shared" si="10"/>
        <v>62966</v>
      </c>
      <c r="H1764" s="1">
        <f t="shared" si="11"/>
        <v>63063</v>
      </c>
    </row>
    <row r="1765" spans="1:8" x14ac:dyDescent="0.3">
      <c r="A1765">
        <v>2020</v>
      </c>
      <c r="B1765" t="s">
        <v>57</v>
      </c>
      <c r="C1765" t="s">
        <v>38</v>
      </c>
      <c r="D1765" s="1">
        <v>25902</v>
      </c>
      <c r="E1765" s="1">
        <v>278311</v>
      </c>
      <c r="F1765" s="2">
        <v>46805</v>
      </c>
      <c r="G1765" s="1">
        <f t="shared" si="10"/>
        <v>276311</v>
      </c>
      <c r="H1765" s="1">
        <f t="shared" si="11"/>
        <v>44805</v>
      </c>
    </row>
    <row r="1766" spans="1:8" x14ac:dyDescent="0.3">
      <c r="A1766">
        <v>2020</v>
      </c>
      <c r="B1766" t="s">
        <v>57</v>
      </c>
      <c r="C1766" t="s">
        <v>39</v>
      </c>
      <c r="D1766" s="1">
        <v>5030</v>
      </c>
      <c r="E1766" s="1">
        <v>28864</v>
      </c>
      <c r="F1766" s="2">
        <v>52593</v>
      </c>
      <c r="G1766" s="1">
        <f t="shared" si="10"/>
        <v>26864</v>
      </c>
      <c r="H1766" s="1">
        <f t="shared" si="11"/>
        <v>50593</v>
      </c>
    </row>
    <row r="1767" spans="1:8" x14ac:dyDescent="0.3">
      <c r="A1767">
        <v>2020</v>
      </c>
      <c r="B1767" t="s">
        <v>57</v>
      </c>
      <c r="C1767" t="s">
        <v>40</v>
      </c>
      <c r="D1767" s="1">
        <v>28315</v>
      </c>
      <c r="E1767" s="1">
        <v>404733</v>
      </c>
      <c r="F1767" s="2">
        <v>53472</v>
      </c>
      <c r="G1767" s="1">
        <f t="shared" si="10"/>
        <v>402733</v>
      </c>
      <c r="H1767" s="1">
        <f t="shared" si="11"/>
        <v>51472</v>
      </c>
    </row>
    <row r="1768" spans="1:8" x14ac:dyDescent="0.3">
      <c r="A1768">
        <v>2020</v>
      </c>
      <c r="B1768" t="s">
        <v>57</v>
      </c>
      <c r="C1768" t="s">
        <v>41</v>
      </c>
      <c r="D1768" s="1">
        <v>129242</v>
      </c>
      <c r="E1768" s="1">
        <v>1664465</v>
      </c>
      <c r="F1768" s="2">
        <v>68807</v>
      </c>
      <c r="G1768" s="1">
        <f t="shared" si="10"/>
        <v>1662465</v>
      </c>
      <c r="H1768" s="1">
        <f t="shared" si="11"/>
        <v>66807</v>
      </c>
    </row>
    <row r="1769" spans="1:8" x14ac:dyDescent="0.3">
      <c r="A1769">
        <v>2020</v>
      </c>
      <c r="B1769" t="s">
        <v>57</v>
      </c>
      <c r="C1769" t="s">
        <v>42</v>
      </c>
      <c r="D1769" s="1">
        <v>21911</v>
      </c>
      <c r="E1769" s="1">
        <v>202652</v>
      </c>
      <c r="F1769" s="2">
        <v>54115</v>
      </c>
      <c r="G1769" s="1">
        <f t="shared" si="10"/>
        <v>200652</v>
      </c>
      <c r="H1769" s="1">
        <f t="shared" si="11"/>
        <v>52115</v>
      </c>
    </row>
    <row r="1770" spans="1:8" x14ac:dyDescent="0.3">
      <c r="A1770">
        <v>2020</v>
      </c>
      <c r="B1770" t="s">
        <v>57</v>
      </c>
      <c r="C1770" t="s">
        <v>43</v>
      </c>
      <c r="D1770" s="1">
        <v>5488</v>
      </c>
      <c r="E1770" s="1">
        <v>26084</v>
      </c>
      <c r="F1770" s="2">
        <v>60757</v>
      </c>
      <c r="G1770" s="1">
        <f t="shared" si="10"/>
        <v>24084</v>
      </c>
      <c r="H1770" s="1">
        <f t="shared" si="11"/>
        <v>58757</v>
      </c>
    </row>
    <row r="1771" spans="1:8" x14ac:dyDescent="0.3">
      <c r="A1771">
        <v>2020</v>
      </c>
      <c r="B1771" t="s">
        <v>57</v>
      </c>
      <c r="C1771" t="s">
        <v>44</v>
      </c>
      <c r="D1771" s="1">
        <v>57146</v>
      </c>
      <c r="E1771" s="1">
        <v>723536</v>
      </c>
      <c r="F1771" s="2">
        <v>82271</v>
      </c>
      <c r="G1771" s="1">
        <f t="shared" si="10"/>
        <v>721536</v>
      </c>
      <c r="H1771" s="1">
        <f t="shared" si="11"/>
        <v>80271</v>
      </c>
    </row>
    <row r="1772" spans="1:8" x14ac:dyDescent="0.3">
      <c r="A1772">
        <v>2020</v>
      </c>
      <c r="B1772" t="s">
        <v>57</v>
      </c>
      <c r="C1772" t="s">
        <v>45</v>
      </c>
      <c r="D1772" s="1">
        <v>39177</v>
      </c>
      <c r="E1772" s="1">
        <v>402382</v>
      </c>
      <c r="F1772" s="2">
        <v>73648</v>
      </c>
      <c r="G1772" s="1">
        <f t="shared" si="10"/>
        <v>400382</v>
      </c>
      <c r="H1772" s="1">
        <f t="shared" si="11"/>
        <v>71648</v>
      </c>
    </row>
    <row r="1773" spans="1:8" x14ac:dyDescent="0.3">
      <c r="A1773">
        <v>2020</v>
      </c>
      <c r="B1773" t="s">
        <v>57</v>
      </c>
      <c r="C1773" t="s">
        <v>46</v>
      </c>
      <c r="D1773" s="1">
        <v>8077</v>
      </c>
      <c r="E1773" s="1">
        <v>64020</v>
      </c>
      <c r="F1773" s="2">
        <v>45513</v>
      </c>
      <c r="G1773" s="1">
        <f t="shared" si="10"/>
        <v>62020</v>
      </c>
      <c r="H1773" s="1">
        <f t="shared" si="11"/>
        <v>43513</v>
      </c>
    </row>
    <row r="1774" spans="1:8" x14ac:dyDescent="0.3">
      <c r="A1774">
        <v>2020</v>
      </c>
      <c r="B1774" t="s">
        <v>57</v>
      </c>
      <c r="C1774" t="s">
        <v>47</v>
      </c>
      <c r="D1774" s="1">
        <v>23769</v>
      </c>
      <c r="E1774" s="1">
        <v>321612</v>
      </c>
      <c r="F1774" s="2">
        <v>55168</v>
      </c>
      <c r="G1774" s="1">
        <f t="shared" si="10"/>
        <v>319612</v>
      </c>
      <c r="H1774" s="1">
        <f t="shared" si="11"/>
        <v>53168</v>
      </c>
    </row>
    <row r="1775" spans="1:8" x14ac:dyDescent="0.3">
      <c r="A1775">
        <v>2020</v>
      </c>
      <c r="B1775" t="s">
        <v>57</v>
      </c>
      <c r="C1775" t="s">
        <v>48</v>
      </c>
      <c r="D1775" s="1">
        <v>4417</v>
      </c>
      <c r="E1775" s="1">
        <v>15650</v>
      </c>
      <c r="F1775" s="2">
        <v>47526</v>
      </c>
      <c r="G1775" s="1">
        <f t="shared" si="10"/>
        <v>13650</v>
      </c>
      <c r="H1775" s="1">
        <f t="shared" si="11"/>
        <v>45526</v>
      </c>
    </row>
    <row r="1776" spans="1:8" x14ac:dyDescent="0.3">
      <c r="A1776">
        <v>2020</v>
      </c>
      <c r="B1776" t="s">
        <v>58</v>
      </c>
      <c r="C1776" t="s">
        <v>1</v>
      </c>
      <c r="D1776" s="1">
        <v>12429</v>
      </c>
      <c r="E1776" s="1">
        <v>227421</v>
      </c>
      <c r="F1776" s="2">
        <v>42941</v>
      </c>
      <c r="G1776" s="1">
        <f t="shared" si="10"/>
        <v>225421</v>
      </c>
      <c r="H1776" s="1">
        <f t="shared" si="11"/>
        <v>40941</v>
      </c>
    </row>
    <row r="1777" spans="1:8" x14ac:dyDescent="0.3">
      <c r="A1777">
        <v>2020</v>
      </c>
      <c r="B1777" t="s">
        <v>58</v>
      </c>
      <c r="C1777" t="s">
        <v>2</v>
      </c>
      <c r="D1777" s="1">
        <v>16509</v>
      </c>
      <c r="E1777" s="1">
        <v>417729</v>
      </c>
      <c r="F1777" s="2">
        <v>47540</v>
      </c>
      <c r="G1777" s="1">
        <f t="shared" si="10"/>
        <v>415729</v>
      </c>
      <c r="H1777" s="1">
        <f t="shared" si="11"/>
        <v>45540</v>
      </c>
    </row>
    <row r="1778" spans="1:8" x14ac:dyDescent="0.3">
      <c r="A1778">
        <v>2020</v>
      </c>
      <c r="B1778" t="s">
        <v>58</v>
      </c>
      <c r="C1778" t="s">
        <v>3</v>
      </c>
      <c r="D1778" s="1">
        <v>15762</v>
      </c>
      <c r="E1778" s="1">
        <v>181033</v>
      </c>
      <c r="F1778" s="2">
        <v>38821</v>
      </c>
      <c r="G1778" s="1">
        <f t="shared" si="10"/>
        <v>179033</v>
      </c>
      <c r="H1778" s="1">
        <f t="shared" si="11"/>
        <v>36821</v>
      </c>
    </row>
    <row r="1779" spans="1:8" x14ac:dyDescent="0.3">
      <c r="A1779">
        <v>2020</v>
      </c>
      <c r="B1779" t="s">
        <v>58</v>
      </c>
      <c r="C1779" t="s">
        <v>4</v>
      </c>
      <c r="D1779" s="1">
        <v>593987</v>
      </c>
      <c r="E1779" s="1">
        <v>2558507</v>
      </c>
      <c r="F1779" s="2">
        <v>48066</v>
      </c>
      <c r="G1779" s="1">
        <f t="shared" si="10"/>
        <v>2556507</v>
      </c>
      <c r="H1779" s="1">
        <f t="shared" si="11"/>
        <v>46066</v>
      </c>
    </row>
    <row r="1780" spans="1:8" x14ac:dyDescent="0.3">
      <c r="A1780">
        <v>2020</v>
      </c>
      <c r="B1780" t="s">
        <v>58</v>
      </c>
      <c r="C1780" t="s">
        <v>5</v>
      </c>
      <c r="D1780" s="1">
        <v>21356</v>
      </c>
      <c r="E1780" s="1">
        <v>326443</v>
      </c>
      <c r="F1780" s="2">
        <v>46054</v>
      </c>
      <c r="G1780" s="1">
        <f t="shared" si="10"/>
        <v>324443</v>
      </c>
      <c r="H1780" s="1">
        <f t="shared" si="11"/>
        <v>44054</v>
      </c>
    </row>
    <row r="1781" spans="1:8" x14ac:dyDescent="0.3">
      <c r="A1781">
        <v>2020</v>
      </c>
      <c r="B1781" t="s">
        <v>58</v>
      </c>
      <c r="C1781" t="s">
        <v>6</v>
      </c>
      <c r="D1781" s="1">
        <v>12701</v>
      </c>
      <c r="E1781" s="1">
        <v>322948</v>
      </c>
      <c r="F1781" s="2">
        <v>51293</v>
      </c>
      <c r="G1781" s="1">
        <f t="shared" si="10"/>
        <v>320948</v>
      </c>
      <c r="H1781" s="1">
        <f t="shared" si="11"/>
        <v>49293</v>
      </c>
    </row>
    <row r="1782" spans="1:8" x14ac:dyDescent="0.3">
      <c r="A1782">
        <v>2020</v>
      </c>
      <c r="B1782" t="s">
        <v>58</v>
      </c>
      <c r="C1782" t="s">
        <v>7</v>
      </c>
      <c r="D1782" s="1">
        <v>4626</v>
      </c>
      <c r="E1782" s="1">
        <v>71479</v>
      </c>
      <c r="F1782" s="2">
        <v>50383</v>
      </c>
      <c r="G1782" s="1">
        <f t="shared" si="10"/>
        <v>69479</v>
      </c>
      <c r="H1782" s="1">
        <f t="shared" si="11"/>
        <v>48383</v>
      </c>
    </row>
    <row r="1783" spans="1:8" x14ac:dyDescent="0.3">
      <c r="A1783">
        <v>2020</v>
      </c>
      <c r="B1783" t="s">
        <v>58</v>
      </c>
      <c r="C1783" t="s">
        <v>8</v>
      </c>
      <c r="D1783" s="1">
        <v>71929</v>
      </c>
      <c r="E1783" s="1">
        <v>1256310</v>
      </c>
      <c r="F1783" s="2">
        <v>46750</v>
      </c>
      <c r="G1783" s="1">
        <f t="shared" si="10"/>
        <v>1254310</v>
      </c>
      <c r="H1783" s="1">
        <f t="shared" si="11"/>
        <v>44750</v>
      </c>
    </row>
    <row r="1784" spans="1:8" x14ac:dyDescent="0.3">
      <c r="A1784">
        <v>2020</v>
      </c>
      <c r="B1784" t="s">
        <v>58</v>
      </c>
      <c r="C1784" t="s">
        <v>9</v>
      </c>
      <c r="D1784" s="1">
        <v>28426</v>
      </c>
      <c r="E1784" s="1">
        <v>544307</v>
      </c>
      <c r="F1784" s="2">
        <v>48119</v>
      </c>
      <c r="G1784" s="1">
        <f t="shared" si="10"/>
        <v>542307</v>
      </c>
      <c r="H1784" s="1">
        <f t="shared" si="11"/>
        <v>46119</v>
      </c>
    </row>
    <row r="1785" spans="1:8" x14ac:dyDescent="0.3">
      <c r="A1785">
        <v>2020</v>
      </c>
      <c r="B1785" t="s">
        <v>58</v>
      </c>
      <c r="C1785" t="s">
        <v>10</v>
      </c>
      <c r="D1785" s="1">
        <v>7292</v>
      </c>
      <c r="E1785" s="1">
        <v>93846</v>
      </c>
      <c r="F1785" s="2">
        <v>38227</v>
      </c>
      <c r="G1785" s="1">
        <f t="shared" si="10"/>
        <v>91846</v>
      </c>
      <c r="H1785" s="1">
        <f t="shared" si="11"/>
        <v>36227</v>
      </c>
    </row>
    <row r="1786" spans="1:8" x14ac:dyDescent="0.3">
      <c r="A1786">
        <v>2020</v>
      </c>
      <c r="B1786" t="s">
        <v>58</v>
      </c>
      <c r="C1786" t="s">
        <v>11</v>
      </c>
      <c r="D1786" s="1">
        <v>34414</v>
      </c>
      <c r="E1786" s="1">
        <v>907888</v>
      </c>
      <c r="F1786" s="2">
        <v>46647</v>
      </c>
      <c r="G1786" s="1">
        <f t="shared" si="10"/>
        <v>905888</v>
      </c>
      <c r="H1786" s="1">
        <f t="shared" si="11"/>
        <v>44647</v>
      </c>
    </row>
    <row r="1787" spans="1:8" x14ac:dyDescent="0.3">
      <c r="A1787">
        <v>2020</v>
      </c>
      <c r="B1787" t="s">
        <v>58</v>
      </c>
      <c r="C1787" t="s">
        <v>12</v>
      </c>
      <c r="D1787" s="1">
        <v>15254</v>
      </c>
      <c r="E1787" s="1">
        <v>450246</v>
      </c>
      <c r="F1787" s="2">
        <v>44091</v>
      </c>
      <c r="G1787" s="1">
        <f t="shared" si="10"/>
        <v>448246</v>
      </c>
      <c r="H1787" s="1">
        <f t="shared" si="11"/>
        <v>42091</v>
      </c>
    </row>
    <row r="1788" spans="1:8" x14ac:dyDescent="0.3">
      <c r="A1788">
        <v>2020</v>
      </c>
      <c r="B1788" t="s">
        <v>58</v>
      </c>
      <c r="C1788" t="s">
        <v>13</v>
      </c>
      <c r="D1788" s="1">
        <v>11324</v>
      </c>
      <c r="E1788" s="1">
        <v>216962</v>
      </c>
      <c r="F1788" s="2">
        <v>39392</v>
      </c>
      <c r="G1788" s="1">
        <f t="shared" si="10"/>
        <v>214962</v>
      </c>
      <c r="H1788" s="1">
        <f t="shared" si="11"/>
        <v>37392</v>
      </c>
    </row>
    <row r="1789" spans="1:8" x14ac:dyDescent="0.3">
      <c r="A1789">
        <v>2020</v>
      </c>
      <c r="B1789" t="s">
        <v>58</v>
      </c>
      <c r="C1789" t="s">
        <v>14</v>
      </c>
      <c r="D1789" s="1">
        <v>10129</v>
      </c>
      <c r="E1789" s="1">
        <v>190238</v>
      </c>
      <c r="F1789" s="2">
        <v>38765</v>
      </c>
      <c r="G1789" s="1">
        <f t="shared" si="10"/>
        <v>188238</v>
      </c>
      <c r="H1789" s="1">
        <f t="shared" si="11"/>
        <v>36765</v>
      </c>
    </row>
    <row r="1790" spans="1:8" x14ac:dyDescent="0.3">
      <c r="A1790">
        <v>2020</v>
      </c>
      <c r="B1790" t="s">
        <v>58</v>
      </c>
      <c r="C1790" t="s">
        <v>15</v>
      </c>
      <c r="D1790" s="1">
        <v>17849</v>
      </c>
      <c r="E1790" s="1">
        <v>259751</v>
      </c>
      <c r="F1790" s="2">
        <v>44640</v>
      </c>
      <c r="G1790" s="1">
        <f t="shared" si="10"/>
        <v>257751</v>
      </c>
      <c r="H1790" s="1">
        <f t="shared" si="11"/>
        <v>42640</v>
      </c>
    </row>
    <row r="1791" spans="1:8" x14ac:dyDescent="0.3">
      <c r="A1791">
        <v>2020</v>
      </c>
      <c r="B1791" t="s">
        <v>58</v>
      </c>
      <c r="C1791" t="s">
        <v>16</v>
      </c>
      <c r="D1791" s="1">
        <v>15003</v>
      </c>
      <c r="E1791" s="1">
        <v>295294</v>
      </c>
      <c r="F1791" s="2">
        <v>39605</v>
      </c>
      <c r="G1791" s="1">
        <f t="shared" si="10"/>
        <v>293294</v>
      </c>
      <c r="H1791" s="1">
        <f t="shared" si="11"/>
        <v>37605</v>
      </c>
    </row>
    <row r="1792" spans="1:8" x14ac:dyDescent="0.3">
      <c r="A1792">
        <v>2020</v>
      </c>
      <c r="B1792" t="s">
        <v>58</v>
      </c>
      <c r="C1792" t="s">
        <v>17</v>
      </c>
      <c r="D1792" s="1">
        <v>6292</v>
      </c>
      <c r="E1792" s="1">
        <v>116012</v>
      </c>
      <c r="F1792" s="2">
        <v>43237</v>
      </c>
      <c r="G1792" s="1">
        <f t="shared" si="10"/>
        <v>114012</v>
      </c>
      <c r="H1792" s="1">
        <f t="shared" si="11"/>
        <v>41237</v>
      </c>
    </row>
    <row r="1793" spans="1:8" x14ac:dyDescent="0.3">
      <c r="A1793">
        <v>2020</v>
      </c>
      <c r="B1793" t="s">
        <v>58</v>
      </c>
      <c r="C1793" t="s">
        <v>18</v>
      </c>
      <c r="D1793" s="1">
        <v>20270</v>
      </c>
      <c r="E1793" s="1">
        <v>433785</v>
      </c>
      <c r="F1793" s="2">
        <v>50501</v>
      </c>
      <c r="G1793" s="1">
        <f t="shared" si="10"/>
        <v>431785</v>
      </c>
      <c r="H1793" s="1">
        <f t="shared" si="11"/>
        <v>48501</v>
      </c>
    </row>
    <row r="1794" spans="1:8" x14ac:dyDescent="0.3">
      <c r="A1794">
        <v>2020</v>
      </c>
      <c r="B1794" t="s">
        <v>58</v>
      </c>
      <c r="C1794" t="s">
        <v>19</v>
      </c>
      <c r="D1794" s="1">
        <v>61589</v>
      </c>
      <c r="E1794" s="1">
        <v>767424</v>
      </c>
      <c r="F1794" s="2">
        <v>55094</v>
      </c>
      <c r="G1794" s="1">
        <f t="shared" si="10"/>
        <v>765424</v>
      </c>
      <c r="H1794" s="1">
        <f t="shared" si="11"/>
        <v>53094</v>
      </c>
    </row>
    <row r="1795" spans="1:8" x14ac:dyDescent="0.3">
      <c r="A1795">
        <v>2020</v>
      </c>
      <c r="B1795" t="s">
        <v>58</v>
      </c>
      <c r="C1795" t="s">
        <v>20</v>
      </c>
      <c r="D1795" s="1">
        <v>24957</v>
      </c>
      <c r="E1795" s="1">
        <v>653620</v>
      </c>
      <c r="F1795" s="2">
        <v>45706</v>
      </c>
      <c r="G1795" s="1">
        <f t="shared" si="10"/>
        <v>651620</v>
      </c>
      <c r="H1795" s="1">
        <f t="shared" si="11"/>
        <v>43706</v>
      </c>
    </row>
    <row r="1796" spans="1:8" x14ac:dyDescent="0.3">
      <c r="A1796">
        <v>2020</v>
      </c>
      <c r="B1796" t="s">
        <v>58</v>
      </c>
      <c r="C1796" t="s">
        <v>21</v>
      </c>
      <c r="D1796" s="1">
        <v>17543</v>
      </c>
      <c r="E1796" s="1">
        <v>512311</v>
      </c>
      <c r="F1796" s="2">
        <v>47020</v>
      </c>
      <c r="G1796" s="1">
        <f t="shared" si="10"/>
        <v>510311</v>
      </c>
      <c r="H1796" s="1">
        <f t="shared" si="11"/>
        <v>45020</v>
      </c>
    </row>
    <row r="1797" spans="1:8" x14ac:dyDescent="0.3">
      <c r="A1797">
        <v>2020</v>
      </c>
      <c r="B1797" t="s">
        <v>58</v>
      </c>
      <c r="C1797" t="s">
        <v>22</v>
      </c>
      <c r="D1797" s="1">
        <v>7420</v>
      </c>
      <c r="E1797" s="1">
        <v>140012</v>
      </c>
      <c r="F1797" s="2">
        <v>37726</v>
      </c>
      <c r="G1797" s="1">
        <f t="shared" si="10"/>
        <v>138012</v>
      </c>
      <c r="H1797" s="1">
        <f t="shared" si="11"/>
        <v>35726</v>
      </c>
    </row>
    <row r="1798" spans="1:8" x14ac:dyDescent="0.3">
      <c r="A1798">
        <v>2020</v>
      </c>
      <c r="B1798" t="s">
        <v>58</v>
      </c>
      <c r="C1798" t="s">
        <v>23</v>
      </c>
      <c r="D1798" s="1">
        <v>48626</v>
      </c>
      <c r="E1798" s="1">
        <v>448271</v>
      </c>
      <c r="F1798" s="2">
        <v>42100</v>
      </c>
      <c r="G1798" s="1">
        <f t="shared" si="10"/>
        <v>446271</v>
      </c>
      <c r="H1798" s="1">
        <f t="shared" si="11"/>
        <v>40100</v>
      </c>
    </row>
    <row r="1799" spans="1:8" x14ac:dyDescent="0.3">
      <c r="A1799">
        <v>2020</v>
      </c>
      <c r="B1799" t="s">
        <v>58</v>
      </c>
      <c r="C1799" t="s">
        <v>24</v>
      </c>
      <c r="D1799" s="1">
        <v>4448</v>
      </c>
      <c r="E1799" s="1">
        <v>70862</v>
      </c>
      <c r="F1799" s="2">
        <v>43471</v>
      </c>
      <c r="G1799" s="1">
        <f t="shared" si="10"/>
        <v>68862</v>
      </c>
      <c r="H1799" s="1">
        <f t="shared" si="11"/>
        <v>41471</v>
      </c>
    </row>
    <row r="1800" spans="1:8" x14ac:dyDescent="0.3">
      <c r="A1800">
        <v>2020</v>
      </c>
      <c r="B1800" t="s">
        <v>58</v>
      </c>
      <c r="C1800" t="s">
        <v>25</v>
      </c>
      <c r="D1800" s="1">
        <v>13241</v>
      </c>
      <c r="E1800" s="1">
        <v>134570</v>
      </c>
      <c r="F1800" s="2">
        <v>41865</v>
      </c>
      <c r="G1800" s="1">
        <f t="shared" si="10"/>
        <v>132570</v>
      </c>
      <c r="H1800" s="1">
        <f t="shared" si="11"/>
        <v>39865</v>
      </c>
    </row>
    <row r="1801" spans="1:8" x14ac:dyDescent="0.3">
      <c r="A1801">
        <v>2020</v>
      </c>
      <c r="B1801" t="s">
        <v>58</v>
      </c>
      <c r="C1801" t="s">
        <v>26</v>
      </c>
      <c r="D1801" s="1">
        <v>8681</v>
      </c>
      <c r="E1801" s="1">
        <v>129356</v>
      </c>
      <c r="F1801" s="2">
        <v>50419</v>
      </c>
      <c r="G1801" s="1">
        <f t="shared" si="10"/>
        <v>127356</v>
      </c>
      <c r="H1801" s="1">
        <f t="shared" si="11"/>
        <v>48419</v>
      </c>
    </row>
    <row r="1802" spans="1:8" x14ac:dyDescent="0.3">
      <c r="A1802">
        <v>2020</v>
      </c>
      <c r="B1802" t="s">
        <v>58</v>
      </c>
      <c r="C1802" t="s">
        <v>27</v>
      </c>
      <c r="D1802" s="1">
        <v>4635</v>
      </c>
      <c r="E1802" s="1">
        <v>108812</v>
      </c>
      <c r="F1802" s="2">
        <v>51899</v>
      </c>
      <c r="G1802" s="1">
        <f t="shared" si="10"/>
        <v>106812</v>
      </c>
      <c r="H1802" s="1">
        <f t="shared" si="11"/>
        <v>49899</v>
      </c>
    </row>
    <row r="1803" spans="1:8" x14ac:dyDescent="0.3">
      <c r="A1803">
        <v>2020</v>
      </c>
      <c r="B1803" t="s">
        <v>58</v>
      </c>
      <c r="C1803" t="s">
        <v>28</v>
      </c>
      <c r="D1803" s="1">
        <v>33411</v>
      </c>
      <c r="E1803" s="1">
        <v>641649</v>
      </c>
      <c r="F1803" s="2">
        <v>49438</v>
      </c>
      <c r="G1803" s="1">
        <f t="shared" si="10"/>
        <v>639649</v>
      </c>
      <c r="H1803" s="1">
        <f t="shared" si="11"/>
        <v>47438</v>
      </c>
    </row>
    <row r="1804" spans="1:8" x14ac:dyDescent="0.3">
      <c r="A1804">
        <v>2020</v>
      </c>
      <c r="B1804" t="s">
        <v>58</v>
      </c>
      <c r="C1804" t="s">
        <v>29</v>
      </c>
      <c r="D1804" s="1">
        <v>9629</v>
      </c>
      <c r="E1804" s="1">
        <v>125404</v>
      </c>
      <c r="F1804" s="2">
        <v>37921</v>
      </c>
      <c r="G1804" s="1">
        <f t="shared" si="10"/>
        <v>123404</v>
      </c>
      <c r="H1804" s="1">
        <f t="shared" si="11"/>
        <v>35921</v>
      </c>
    </row>
    <row r="1805" spans="1:8" x14ac:dyDescent="0.3">
      <c r="A1805">
        <v>2020</v>
      </c>
      <c r="B1805" t="s">
        <v>58</v>
      </c>
      <c r="C1805" t="s">
        <v>30</v>
      </c>
      <c r="D1805" s="1">
        <v>67533</v>
      </c>
      <c r="E1805" s="1">
        <v>1845185</v>
      </c>
      <c r="F1805" s="2">
        <v>49232</v>
      </c>
      <c r="G1805" s="1">
        <f t="shared" si="10"/>
        <v>1843185</v>
      </c>
      <c r="H1805" s="1">
        <f t="shared" si="11"/>
        <v>47232</v>
      </c>
    </row>
    <row r="1806" spans="1:8" x14ac:dyDescent="0.3">
      <c r="A1806">
        <v>2020</v>
      </c>
      <c r="B1806" t="s">
        <v>58</v>
      </c>
      <c r="C1806" t="s">
        <v>31</v>
      </c>
      <c r="D1806" s="1">
        <v>26885</v>
      </c>
      <c r="E1806" s="1">
        <v>576237</v>
      </c>
      <c r="F1806" s="2">
        <v>44435</v>
      </c>
      <c r="G1806" s="1">
        <f t="shared" si="10"/>
        <v>574237</v>
      </c>
      <c r="H1806" s="1">
        <f t="shared" si="11"/>
        <v>42435</v>
      </c>
    </row>
    <row r="1807" spans="1:8" x14ac:dyDescent="0.3">
      <c r="A1807">
        <v>2020</v>
      </c>
      <c r="B1807" t="s">
        <v>58</v>
      </c>
      <c r="C1807" t="s">
        <v>32</v>
      </c>
      <c r="D1807" s="1">
        <v>2484</v>
      </c>
      <c r="E1807" s="1">
        <v>59447</v>
      </c>
      <c r="F1807" s="2">
        <v>47215</v>
      </c>
      <c r="G1807" s="1">
        <f t="shared" si="10"/>
        <v>57447</v>
      </c>
      <c r="H1807" s="1">
        <f t="shared" si="11"/>
        <v>45215</v>
      </c>
    </row>
    <row r="1808" spans="1:8" x14ac:dyDescent="0.3">
      <c r="A1808">
        <v>2020</v>
      </c>
      <c r="B1808" t="s">
        <v>58</v>
      </c>
      <c r="C1808" t="s">
        <v>33</v>
      </c>
      <c r="D1808" s="1">
        <v>34090</v>
      </c>
      <c r="E1808" s="1">
        <v>894844</v>
      </c>
      <c r="F1808" s="2">
        <v>42614</v>
      </c>
      <c r="G1808" s="1">
        <f t="shared" si="10"/>
        <v>892844</v>
      </c>
      <c r="H1808" s="1">
        <f t="shared" si="11"/>
        <v>40614</v>
      </c>
    </row>
    <row r="1809" spans="1:8" x14ac:dyDescent="0.3">
      <c r="A1809">
        <v>2020</v>
      </c>
      <c r="B1809" t="s">
        <v>58</v>
      </c>
      <c r="C1809" t="s">
        <v>34</v>
      </c>
      <c r="D1809" s="1">
        <v>13367</v>
      </c>
      <c r="E1809" s="1">
        <v>206534</v>
      </c>
      <c r="F1809" s="2">
        <v>41467</v>
      </c>
      <c r="G1809" s="1">
        <f t="shared" si="10"/>
        <v>204534</v>
      </c>
      <c r="H1809" s="1">
        <f t="shared" si="11"/>
        <v>39467</v>
      </c>
    </row>
    <row r="1810" spans="1:8" x14ac:dyDescent="0.3">
      <c r="A1810">
        <v>2020</v>
      </c>
      <c r="B1810" t="s">
        <v>58</v>
      </c>
      <c r="C1810" t="s">
        <v>35</v>
      </c>
      <c r="D1810" s="1">
        <v>15363</v>
      </c>
      <c r="E1810" s="1">
        <v>264089</v>
      </c>
      <c r="F1810" s="2">
        <v>48208</v>
      </c>
      <c r="G1810" s="1">
        <f t="shared" si="10"/>
        <v>262089</v>
      </c>
      <c r="H1810" s="1">
        <f t="shared" si="11"/>
        <v>46208</v>
      </c>
    </row>
    <row r="1811" spans="1:8" x14ac:dyDescent="0.3">
      <c r="A1811">
        <v>2020</v>
      </c>
      <c r="B1811" t="s">
        <v>58</v>
      </c>
      <c r="C1811" t="s">
        <v>36</v>
      </c>
      <c r="D1811" s="1">
        <v>58709</v>
      </c>
      <c r="E1811" s="1">
        <v>1176871</v>
      </c>
      <c r="F1811" s="2">
        <v>47800</v>
      </c>
      <c r="G1811" s="1">
        <f t="shared" si="10"/>
        <v>1174871</v>
      </c>
      <c r="H1811" s="1">
        <f t="shared" si="11"/>
        <v>45800</v>
      </c>
    </row>
    <row r="1812" spans="1:8" x14ac:dyDescent="0.3">
      <c r="A1812">
        <v>2020</v>
      </c>
      <c r="B1812" t="s">
        <v>58</v>
      </c>
      <c r="C1812" t="s">
        <v>37</v>
      </c>
      <c r="D1812" s="1">
        <v>4485</v>
      </c>
      <c r="E1812" s="1">
        <v>97181</v>
      </c>
      <c r="F1812" s="2">
        <v>45241</v>
      </c>
      <c r="G1812" s="1">
        <f t="shared" si="10"/>
        <v>95181</v>
      </c>
      <c r="H1812" s="1">
        <f t="shared" si="11"/>
        <v>43241</v>
      </c>
    </row>
    <row r="1813" spans="1:8" x14ac:dyDescent="0.3">
      <c r="A1813">
        <v>2020</v>
      </c>
      <c r="B1813" t="s">
        <v>58</v>
      </c>
      <c r="C1813" t="s">
        <v>38</v>
      </c>
      <c r="D1813" s="1">
        <v>11574</v>
      </c>
      <c r="E1813" s="1">
        <v>223855</v>
      </c>
      <c r="F1813" s="2">
        <v>42924</v>
      </c>
      <c r="G1813" s="1">
        <f t="shared" si="10"/>
        <v>221855</v>
      </c>
      <c r="H1813" s="1">
        <f t="shared" si="11"/>
        <v>40924</v>
      </c>
    </row>
    <row r="1814" spans="1:8" x14ac:dyDescent="0.3">
      <c r="A1814">
        <v>2020</v>
      </c>
      <c r="B1814" t="s">
        <v>58</v>
      </c>
      <c r="C1814" t="s">
        <v>39</v>
      </c>
      <c r="D1814" s="1">
        <v>2732</v>
      </c>
      <c r="E1814" s="1">
        <v>64229</v>
      </c>
      <c r="F1814" s="2">
        <v>46812</v>
      </c>
      <c r="G1814" s="1">
        <f t="shared" si="10"/>
        <v>62229</v>
      </c>
      <c r="H1814" s="1">
        <f t="shared" si="11"/>
        <v>44812</v>
      </c>
    </row>
    <row r="1815" spans="1:8" x14ac:dyDescent="0.3">
      <c r="A1815">
        <v>2020</v>
      </c>
      <c r="B1815" t="s">
        <v>58</v>
      </c>
      <c r="C1815" t="s">
        <v>40</v>
      </c>
      <c r="D1815" s="1">
        <v>15761</v>
      </c>
      <c r="E1815" s="1">
        <v>414111</v>
      </c>
      <c r="F1815" s="2">
        <v>48238</v>
      </c>
      <c r="G1815" s="1">
        <f t="shared" si="10"/>
        <v>412111</v>
      </c>
      <c r="H1815" s="1">
        <f t="shared" si="11"/>
        <v>46238</v>
      </c>
    </row>
    <row r="1816" spans="1:8" x14ac:dyDescent="0.3">
      <c r="A1816">
        <v>2020</v>
      </c>
      <c r="B1816" t="s">
        <v>58</v>
      </c>
      <c r="C1816" t="s">
        <v>41</v>
      </c>
      <c r="D1816" s="1">
        <v>87635</v>
      </c>
      <c r="E1816" s="1">
        <v>1605087</v>
      </c>
      <c r="F1816" s="2">
        <v>44396</v>
      </c>
      <c r="G1816" s="1">
        <f t="shared" si="10"/>
        <v>1603087</v>
      </c>
      <c r="H1816" s="1">
        <f t="shared" si="11"/>
        <v>42396</v>
      </c>
    </row>
    <row r="1817" spans="1:8" x14ac:dyDescent="0.3">
      <c r="A1817">
        <v>2020</v>
      </c>
      <c r="B1817" t="s">
        <v>58</v>
      </c>
      <c r="C1817" t="s">
        <v>42</v>
      </c>
      <c r="D1817" s="1">
        <v>11679</v>
      </c>
      <c r="E1817" s="1">
        <v>179002</v>
      </c>
      <c r="F1817" s="2">
        <v>39792</v>
      </c>
      <c r="G1817" s="1">
        <f t="shared" si="10"/>
        <v>177002</v>
      </c>
      <c r="H1817" s="1">
        <f t="shared" si="11"/>
        <v>37792</v>
      </c>
    </row>
    <row r="1818" spans="1:8" x14ac:dyDescent="0.3">
      <c r="A1818">
        <v>2020</v>
      </c>
      <c r="B1818" t="s">
        <v>58</v>
      </c>
      <c r="C1818" t="s">
        <v>43</v>
      </c>
      <c r="D1818" s="1">
        <v>2460</v>
      </c>
      <c r="E1818" s="1">
        <v>59709</v>
      </c>
      <c r="F1818" s="2">
        <v>42559</v>
      </c>
      <c r="G1818" s="1">
        <f t="shared" si="10"/>
        <v>57709</v>
      </c>
      <c r="H1818" s="1">
        <f t="shared" si="11"/>
        <v>40559</v>
      </c>
    </row>
    <row r="1819" spans="1:8" x14ac:dyDescent="0.3">
      <c r="A1819">
        <v>2020</v>
      </c>
      <c r="B1819" t="s">
        <v>58</v>
      </c>
      <c r="C1819" t="s">
        <v>44</v>
      </c>
      <c r="D1819" s="1">
        <v>42910</v>
      </c>
      <c r="E1819" s="1">
        <v>494544</v>
      </c>
      <c r="F1819" s="2">
        <v>45873</v>
      </c>
      <c r="G1819" s="1">
        <f t="shared" si="10"/>
        <v>492544</v>
      </c>
      <c r="H1819" s="1">
        <f t="shared" si="11"/>
        <v>43873</v>
      </c>
    </row>
    <row r="1820" spans="1:8" x14ac:dyDescent="0.3">
      <c r="A1820">
        <v>2020</v>
      </c>
      <c r="B1820" t="s">
        <v>58</v>
      </c>
      <c r="C1820" t="s">
        <v>45</v>
      </c>
      <c r="D1820" s="1">
        <v>56689</v>
      </c>
      <c r="E1820" s="1">
        <v>449163</v>
      </c>
      <c r="F1820" s="2">
        <v>47082</v>
      </c>
      <c r="G1820" s="1">
        <f t="shared" si="10"/>
        <v>447163</v>
      </c>
      <c r="H1820" s="1">
        <f t="shared" si="11"/>
        <v>45082</v>
      </c>
    </row>
    <row r="1821" spans="1:8" x14ac:dyDescent="0.3">
      <c r="A1821">
        <v>2020</v>
      </c>
      <c r="B1821" t="s">
        <v>58</v>
      </c>
      <c r="C1821" t="s">
        <v>46</v>
      </c>
      <c r="D1821" s="1">
        <v>5679</v>
      </c>
      <c r="E1821" s="1">
        <v>121372</v>
      </c>
      <c r="F1821" s="2">
        <v>42032</v>
      </c>
      <c r="G1821" s="1">
        <f t="shared" si="10"/>
        <v>119372</v>
      </c>
      <c r="H1821" s="1">
        <f t="shared" si="11"/>
        <v>40032</v>
      </c>
    </row>
    <row r="1822" spans="1:8" x14ac:dyDescent="0.3">
      <c r="A1822">
        <v>2020</v>
      </c>
      <c r="B1822" t="s">
        <v>58</v>
      </c>
      <c r="C1822" t="s">
        <v>47</v>
      </c>
      <c r="D1822" s="1">
        <v>25989</v>
      </c>
      <c r="E1822" s="1">
        <v>425967</v>
      </c>
      <c r="F1822" s="2">
        <v>44963</v>
      </c>
      <c r="G1822" s="1">
        <f t="shared" si="10"/>
        <v>423967</v>
      </c>
      <c r="H1822" s="1">
        <f t="shared" si="11"/>
        <v>42963</v>
      </c>
    </row>
    <row r="1823" spans="1:8" x14ac:dyDescent="0.3">
      <c r="A1823">
        <v>2020</v>
      </c>
      <c r="B1823" t="s">
        <v>58</v>
      </c>
      <c r="C1823" t="s">
        <v>48</v>
      </c>
      <c r="D1823" s="1">
        <v>3268</v>
      </c>
      <c r="E1823" s="1">
        <v>24079</v>
      </c>
      <c r="F1823" s="2">
        <v>39213</v>
      </c>
      <c r="G1823" s="1">
        <f t="shared" si="10"/>
        <v>22079</v>
      </c>
      <c r="H1823" s="1">
        <f t="shared" si="11"/>
        <v>37213</v>
      </c>
    </row>
    <row r="1824" spans="1:8" x14ac:dyDescent="0.3">
      <c r="A1824">
        <v>2020</v>
      </c>
      <c r="B1824" t="s">
        <v>59</v>
      </c>
      <c r="C1824" t="s">
        <v>1</v>
      </c>
      <c r="D1824" s="1">
        <v>10741</v>
      </c>
      <c r="E1824" s="1">
        <v>199936</v>
      </c>
      <c r="F1824" s="2">
        <v>13522</v>
      </c>
      <c r="G1824" s="1">
        <f t="shared" si="10"/>
        <v>197936</v>
      </c>
      <c r="H1824" s="1">
        <f t="shared" si="11"/>
        <v>11522</v>
      </c>
    </row>
    <row r="1825" spans="1:8" x14ac:dyDescent="0.3">
      <c r="A1825">
        <v>2020</v>
      </c>
      <c r="B1825" t="s">
        <v>59</v>
      </c>
      <c r="C1825" t="s">
        <v>2</v>
      </c>
      <c r="D1825" s="1">
        <v>12771</v>
      </c>
      <c r="E1825" s="1">
        <v>314676</v>
      </c>
      <c r="F1825" s="2">
        <v>20805</v>
      </c>
      <c r="G1825" s="1">
        <f t="shared" si="10"/>
        <v>312676</v>
      </c>
      <c r="H1825" s="1">
        <f t="shared" si="11"/>
        <v>18805</v>
      </c>
    </row>
    <row r="1826" spans="1:8" x14ac:dyDescent="0.3">
      <c r="A1826">
        <v>2020</v>
      </c>
      <c r="B1826" t="s">
        <v>59</v>
      </c>
      <c r="C1826" t="s">
        <v>3</v>
      </c>
      <c r="D1826" s="1">
        <v>7024</v>
      </c>
      <c r="E1826" s="1">
        <v>114290</v>
      </c>
      <c r="F1826" s="2">
        <v>13481</v>
      </c>
      <c r="G1826" s="1">
        <f t="shared" si="10"/>
        <v>112290</v>
      </c>
      <c r="H1826" s="1">
        <f t="shared" si="11"/>
        <v>11481</v>
      </c>
    </row>
    <row r="1827" spans="1:8" x14ac:dyDescent="0.3">
      <c r="A1827">
        <v>2020</v>
      </c>
      <c r="B1827" t="s">
        <v>59</v>
      </c>
      <c r="C1827" t="s">
        <v>4</v>
      </c>
      <c r="D1827" s="1">
        <v>103495</v>
      </c>
      <c r="E1827" s="1">
        <v>1933580</v>
      </c>
      <c r="F1827" s="2">
        <v>26514</v>
      </c>
      <c r="G1827" s="1">
        <f t="shared" ref="G1827:G1890" si="12">E1827-2000</f>
        <v>1931580</v>
      </c>
      <c r="H1827" s="1">
        <f t="shared" ref="H1827:H1890" si="13">F1827-2000</f>
        <v>24514</v>
      </c>
    </row>
    <row r="1828" spans="1:8" x14ac:dyDescent="0.3">
      <c r="A1828">
        <v>2020</v>
      </c>
      <c r="B1828" t="s">
        <v>59</v>
      </c>
      <c r="C1828" t="s">
        <v>5</v>
      </c>
      <c r="D1828" s="1">
        <v>16627</v>
      </c>
      <c r="E1828" s="1">
        <v>330790</v>
      </c>
      <c r="F1828" s="2">
        <v>21762</v>
      </c>
      <c r="G1828" s="1">
        <f t="shared" si="12"/>
        <v>328790</v>
      </c>
      <c r="H1828" s="1">
        <f t="shared" si="13"/>
        <v>19762</v>
      </c>
    </row>
    <row r="1829" spans="1:8" x14ac:dyDescent="0.3">
      <c r="A1829">
        <v>2020</v>
      </c>
      <c r="B1829" t="s">
        <v>59</v>
      </c>
      <c r="C1829" t="s">
        <v>6</v>
      </c>
      <c r="D1829" s="1">
        <v>10338</v>
      </c>
      <c r="E1829" s="1">
        <v>154114</v>
      </c>
      <c r="F1829" s="2">
        <v>20366</v>
      </c>
      <c r="G1829" s="1">
        <f t="shared" si="12"/>
        <v>152114</v>
      </c>
      <c r="H1829" s="1">
        <f t="shared" si="13"/>
        <v>18366</v>
      </c>
    </row>
    <row r="1830" spans="1:8" x14ac:dyDescent="0.3">
      <c r="A1830">
        <v>2020</v>
      </c>
      <c r="B1830" t="s">
        <v>59</v>
      </c>
      <c r="C1830" t="s">
        <v>7</v>
      </c>
      <c r="D1830" s="1">
        <v>2565</v>
      </c>
      <c r="E1830" s="1">
        <v>47872</v>
      </c>
      <c r="F1830" s="2">
        <v>17297</v>
      </c>
      <c r="G1830" s="1">
        <f t="shared" si="12"/>
        <v>45872</v>
      </c>
      <c r="H1830" s="1">
        <f t="shared" si="13"/>
        <v>15297</v>
      </c>
    </row>
    <row r="1831" spans="1:8" x14ac:dyDescent="0.3">
      <c r="A1831">
        <v>2020</v>
      </c>
      <c r="B1831" t="s">
        <v>59</v>
      </c>
      <c r="C1831" t="s">
        <v>8</v>
      </c>
      <c r="D1831" s="1">
        <v>55396</v>
      </c>
      <c r="E1831" s="1">
        <v>1196078</v>
      </c>
      <c r="F1831" s="2">
        <v>22253</v>
      </c>
      <c r="G1831" s="1">
        <f t="shared" si="12"/>
        <v>1194078</v>
      </c>
      <c r="H1831" s="1">
        <f t="shared" si="13"/>
        <v>20253</v>
      </c>
    </row>
    <row r="1832" spans="1:8" x14ac:dyDescent="0.3">
      <c r="A1832">
        <v>2020</v>
      </c>
      <c r="B1832" t="s">
        <v>59</v>
      </c>
      <c r="C1832" t="s">
        <v>9</v>
      </c>
      <c r="D1832" s="1">
        <v>23538</v>
      </c>
      <c r="E1832" s="1">
        <v>473635</v>
      </c>
      <c r="F1832" s="2">
        <v>17442</v>
      </c>
      <c r="G1832" s="1">
        <f t="shared" si="12"/>
        <v>471635</v>
      </c>
      <c r="H1832" s="1">
        <f t="shared" si="13"/>
        <v>15442</v>
      </c>
    </row>
    <row r="1833" spans="1:8" x14ac:dyDescent="0.3">
      <c r="A1833">
        <v>2020</v>
      </c>
      <c r="B1833" t="s">
        <v>59</v>
      </c>
      <c r="C1833" t="s">
        <v>10</v>
      </c>
      <c r="D1833" s="1">
        <v>4906</v>
      </c>
      <c r="E1833" s="1">
        <v>72528</v>
      </c>
      <c r="F1833" s="2">
        <v>13682</v>
      </c>
      <c r="G1833" s="1">
        <f t="shared" si="12"/>
        <v>70528</v>
      </c>
      <c r="H1833" s="1">
        <f t="shared" si="13"/>
        <v>11682</v>
      </c>
    </row>
    <row r="1834" spans="1:8" x14ac:dyDescent="0.3">
      <c r="A1834">
        <v>2020</v>
      </c>
      <c r="B1834" t="s">
        <v>59</v>
      </c>
      <c r="C1834" t="s">
        <v>11</v>
      </c>
      <c r="D1834" s="1">
        <v>32076</v>
      </c>
      <c r="E1834" s="1">
        <v>607700</v>
      </c>
      <c r="F1834" s="2">
        <v>20230</v>
      </c>
      <c r="G1834" s="1">
        <f t="shared" si="12"/>
        <v>605700</v>
      </c>
      <c r="H1834" s="1">
        <f t="shared" si="13"/>
        <v>18230</v>
      </c>
    </row>
    <row r="1835" spans="1:8" x14ac:dyDescent="0.3">
      <c r="A1835">
        <v>2020</v>
      </c>
      <c r="B1835" t="s">
        <v>59</v>
      </c>
      <c r="C1835" t="s">
        <v>12</v>
      </c>
      <c r="D1835" s="1">
        <v>15273</v>
      </c>
      <c r="E1835" s="1">
        <v>306106</v>
      </c>
      <c r="F1835" s="2">
        <v>15523</v>
      </c>
      <c r="G1835" s="1">
        <f t="shared" si="12"/>
        <v>304106</v>
      </c>
      <c r="H1835" s="1">
        <f t="shared" si="13"/>
        <v>13523</v>
      </c>
    </row>
    <row r="1836" spans="1:8" x14ac:dyDescent="0.3">
      <c r="A1836">
        <v>2020</v>
      </c>
      <c r="B1836" t="s">
        <v>59</v>
      </c>
      <c r="C1836" t="s">
        <v>13</v>
      </c>
      <c r="D1836" s="1">
        <v>8532</v>
      </c>
      <c r="E1836" s="1">
        <v>140701</v>
      </c>
      <c r="F1836" s="2">
        <v>13580</v>
      </c>
      <c r="G1836" s="1">
        <f t="shared" si="12"/>
        <v>138701</v>
      </c>
      <c r="H1836" s="1">
        <f t="shared" si="13"/>
        <v>11580</v>
      </c>
    </row>
    <row r="1837" spans="1:8" x14ac:dyDescent="0.3">
      <c r="A1837">
        <v>2020</v>
      </c>
      <c r="B1837" t="s">
        <v>59</v>
      </c>
      <c r="C1837" t="s">
        <v>14</v>
      </c>
      <c r="D1837" s="1">
        <v>6839</v>
      </c>
      <c r="E1837" s="1">
        <v>126049</v>
      </c>
      <c r="F1837" s="2">
        <v>13557</v>
      </c>
      <c r="G1837" s="1">
        <f t="shared" si="12"/>
        <v>124049</v>
      </c>
      <c r="H1837" s="1">
        <f t="shared" si="13"/>
        <v>11557</v>
      </c>
    </row>
    <row r="1838" spans="1:8" x14ac:dyDescent="0.3">
      <c r="A1838">
        <v>2020</v>
      </c>
      <c r="B1838" t="s">
        <v>59</v>
      </c>
      <c r="C1838" t="s">
        <v>15</v>
      </c>
      <c r="D1838" s="1">
        <v>10063</v>
      </c>
      <c r="E1838" s="1">
        <v>194446</v>
      </c>
      <c r="F1838" s="2">
        <v>14460</v>
      </c>
      <c r="G1838" s="1">
        <f t="shared" si="12"/>
        <v>192446</v>
      </c>
      <c r="H1838" s="1">
        <f t="shared" si="13"/>
        <v>12460</v>
      </c>
    </row>
    <row r="1839" spans="1:8" x14ac:dyDescent="0.3">
      <c r="A1839">
        <v>2020</v>
      </c>
      <c r="B1839" t="s">
        <v>59</v>
      </c>
      <c r="C1839" t="s">
        <v>16</v>
      </c>
      <c r="D1839" s="1">
        <v>12015</v>
      </c>
      <c r="E1839" s="1">
        <v>230709</v>
      </c>
      <c r="F1839" s="2">
        <v>17923</v>
      </c>
      <c r="G1839" s="1">
        <f t="shared" si="12"/>
        <v>228709</v>
      </c>
      <c r="H1839" s="1">
        <f t="shared" si="13"/>
        <v>15923</v>
      </c>
    </row>
    <row r="1840" spans="1:8" x14ac:dyDescent="0.3">
      <c r="A1840">
        <v>2020</v>
      </c>
      <c r="B1840" t="s">
        <v>59</v>
      </c>
      <c r="C1840" t="s">
        <v>17</v>
      </c>
      <c r="D1840" s="1">
        <v>5119</v>
      </c>
      <c r="E1840" s="1">
        <v>64954</v>
      </c>
      <c r="F1840" s="2">
        <v>18419</v>
      </c>
      <c r="G1840" s="1">
        <f t="shared" si="12"/>
        <v>62954</v>
      </c>
      <c r="H1840" s="1">
        <f t="shared" si="13"/>
        <v>16419</v>
      </c>
    </row>
    <row r="1841" spans="1:8" x14ac:dyDescent="0.3">
      <c r="A1841">
        <v>2020</v>
      </c>
      <c r="B1841" t="s">
        <v>59</v>
      </c>
      <c r="C1841" t="s">
        <v>18</v>
      </c>
      <c r="D1841" s="1">
        <v>14733</v>
      </c>
      <c r="E1841" s="1">
        <v>277795</v>
      </c>
      <c r="F1841" s="2">
        <v>20736</v>
      </c>
      <c r="G1841" s="1">
        <f t="shared" si="12"/>
        <v>275795</v>
      </c>
      <c r="H1841" s="1">
        <f t="shared" si="13"/>
        <v>18736</v>
      </c>
    </row>
    <row r="1842" spans="1:8" x14ac:dyDescent="0.3">
      <c r="A1842">
        <v>2020</v>
      </c>
      <c r="B1842" t="s">
        <v>59</v>
      </c>
      <c r="C1842" t="s">
        <v>19</v>
      </c>
      <c r="D1842" s="1">
        <v>20695</v>
      </c>
      <c r="E1842" s="1">
        <v>366950</v>
      </c>
      <c r="F1842" s="2">
        <v>24079</v>
      </c>
      <c r="G1842" s="1">
        <f t="shared" si="12"/>
        <v>364950</v>
      </c>
      <c r="H1842" s="1">
        <f t="shared" si="13"/>
        <v>22079</v>
      </c>
    </row>
    <row r="1843" spans="1:8" x14ac:dyDescent="0.3">
      <c r="A1843">
        <v>2020</v>
      </c>
      <c r="B1843" t="s">
        <v>59</v>
      </c>
      <c r="C1843" t="s">
        <v>20</v>
      </c>
      <c r="D1843" s="1">
        <v>21783</v>
      </c>
      <c r="E1843" s="1">
        <v>428916</v>
      </c>
      <c r="F1843" s="2">
        <v>17134</v>
      </c>
      <c r="G1843" s="1">
        <f t="shared" si="12"/>
        <v>426916</v>
      </c>
      <c r="H1843" s="1">
        <f t="shared" si="13"/>
        <v>15134</v>
      </c>
    </row>
    <row r="1844" spans="1:8" x14ac:dyDescent="0.3">
      <c r="A1844">
        <v>2020</v>
      </c>
      <c r="B1844" t="s">
        <v>59</v>
      </c>
      <c r="C1844" t="s">
        <v>21</v>
      </c>
      <c r="D1844" s="1">
        <v>14729</v>
      </c>
      <c r="E1844" s="1">
        <v>268090</v>
      </c>
      <c r="F1844" s="2">
        <v>18686</v>
      </c>
      <c r="G1844" s="1">
        <f t="shared" si="12"/>
        <v>266090</v>
      </c>
      <c r="H1844" s="1">
        <f t="shared" si="13"/>
        <v>16686</v>
      </c>
    </row>
    <row r="1845" spans="1:8" x14ac:dyDescent="0.3">
      <c r="A1845">
        <v>2020</v>
      </c>
      <c r="B1845" t="s">
        <v>59</v>
      </c>
      <c r="C1845" t="s">
        <v>22</v>
      </c>
      <c r="D1845" s="1">
        <v>6381</v>
      </c>
      <c r="E1845" s="1">
        <v>132213</v>
      </c>
      <c r="F1845" s="2">
        <v>14311</v>
      </c>
      <c r="G1845" s="1">
        <f t="shared" si="12"/>
        <v>130213</v>
      </c>
      <c r="H1845" s="1">
        <f t="shared" si="13"/>
        <v>12311</v>
      </c>
    </row>
    <row r="1846" spans="1:8" x14ac:dyDescent="0.3">
      <c r="A1846">
        <v>2020</v>
      </c>
      <c r="B1846" t="s">
        <v>59</v>
      </c>
      <c r="C1846" t="s">
        <v>23</v>
      </c>
      <c r="D1846" s="1">
        <v>14797</v>
      </c>
      <c r="E1846" s="1">
        <v>300622</v>
      </c>
      <c r="F1846" s="2">
        <v>17576</v>
      </c>
      <c r="G1846" s="1">
        <f t="shared" si="12"/>
        <v>298622</v>
      </c>
      <c r="H1846" s="1">
        <f t="shared" si="13"/>
        <v>15576</v>
      </c>
    </row>
    <row r="1847" spans="1:8" x14ac:dyDescent="0.3">
      <c r="A1847">
        <v>2020</v>
      </c>
      <c r="B1847" t="s">
        <v>59</v>
      </c>
      <c r="C1847" t="s">
        <v>24</v>
      </c>
      <c r="D1847" s="1">
        <v>4978</v>
      </c>
      <c r="E1847" s="1">
        <v>62558</v>
      </c>
      <c r="F1847" s="2">
        <v>15925</v>
      </c>
      <c r="G1847" s="1">
        <f t="shared" si="12"/>
        <v>60558</v>
      </c>
      <c r="H1847" s="1">
        <f t="shared" si="13"/>
        <v>13925</v>
      </c>
    </row>
    <row r="1848" spans="1:8" x14ac:dyDescent="0.3">
      <c r="A1848">
        <v>2020</v>
      </c>
      <c r="B1848" t="s">
        <v>59</v>
      </c>
      <c r="C1848" t="s">
        <v>25</v>
      </c>
      <c r="D1848" s="1">
        <v>5508</v>
      </c>
      <c r="E1848" s="1">
        <v>89376</v>
      </c>
      <c r="F1848" s="2">
        <v>13553</v>
      </c>
      <c r="G1848" s="1">
        <f t="shared" si="12"/>
        <v>87376</v>
      </c>
      <c r="H1848" s="1">
        <f t="shared" si="13"/>
        <v>11553</v>
      </c>
    </row>
    <row r="1849" spans="1:8" x14ac:dyDescent="0.3">
      <c r="A1849">
        <v>2020</v>
      </c>
      <c r="B1849" t="s">
        <v>59</v>
      </c>
      <c r="C1849" t="s">
        <v>26</v>
      </c>
      <c r="D1849" s="1">
        <v>8246</v>
      </c>
      <c r="E1849" s="1">
        <v>346488</v>
      </c>
      <c r="F1849" s="2">
        <v>30348</v>
      </c>
      <c r="G1849" s="1">
        <f t="shared" si="12"/>
        <v>344488</v>
      </c>
      <c r="H1849" s="1">
        <f t="shared" si="13"/>
        <v>28348</v>
      </c>
    </row>
    <row r="1850" spans="1:8" x14ac:dyDescent="0.3">
      <c r="A1850">
        <v>2020</v>
      </c>
      <c r="B1850" t="s">
        <v>59</v>
      </c>
      <c r="C1850" t="s">
        <v>27</v>
      </c>
      <c r="D1850" s="1">
        <v>4512</v>
      </c>
      <c r="E1850" s="1">
        <v>68329</v>
      </c>
      <c r="F1850" s="2">
        <v>18358</v>
      </c>
      <c r="G1850" s="1">
        <f t="shared" si="12"/>
        <v>66329</v>
      </c>
      <c r="H1850" s="1">
        <f t="shared" si="13"/>
        <v>16358</v>
      </c>
    </row>
    <row r="1851" spans="1:8" x14ac:dyDescent="0.3">
      <c r="A1851">
        <v>2020</v>
      </c>
      <c r="B1851" t="s">
        <v>59</v>
      </c>
      <c r="C1851" t="s">
        <v>28</v>
      </c>
      <c r="D1851" s="1">
        <v>23501</v>
      </c>
      <c r="E1851" s="1">
        <v>370398</v>
      </c>
      <c r="F1851" s="2">
        <v>22151</v>
      </c>
      <c r="G1851" s="1">
        <f t="shared" si="12"/>
        <v>368398</v>
      </c>
      <c r="H1851" s="1">
        <f t="shared" si="13"/>
        <v>20151</v>
      </c>
    </row>
    <row r="1852" spans="1:8" x14ac:dyDescent="0.3">
      <c r="A1852">
        <v>2020</v>
      </c>
      <c r="B1852" t="s">
        <v>59</v>
      </c>
      <c r="C1852" t="s">
        <v>29</v>
      </c>
      <c r="D1852" s="1">
        <v>4929</v>
      </c>
      <c r="E1852" s="1">
        <v>93921</v>
      </c>
      <c r="F1852" s="2">
        <v>15201</v>
      </c>
      <c r="G1852" s="1">
        <f t="shared" si="12"/>
        <v>91921</v>
      </c>
      <c r="H1852" s="1">
        <f t="shared" si="13"/>
        <v>13201</v>
      </c>
    </row>
    <row r="1853" spans="1:8" x14ac:dyDescent="0.3">
      <c r="A1853">
        <v>2020</v>
      </c>
      <c r="B1853" t="s">
        <v>59</v>
      </c>
      <c r="C1853" t="s">
        <v>30</v>
      </c>
      <c r="D1853" s="1">
        <v>66166</v>
      </c>
      <c r="E1853" s="1">
        <v>942145</v>
      </c>
      <c r="F1853" s="2">
        <v>29665</v>
      </c>
      <c r="G1853" s="1">
        <f t="shared" si="12"/>
        <v>940145</v>
      </c>
      <c r="H1853" s="1">
        <f t="shared" si="13"/>
        <v>27665</v>
      </c>
    </row>
    <row r="1854" spans="1:8" x14ac:dyDescent="0.3">
      <c r="A1854">
        <v>2020</v>
      </c>
      <c r="B1854" t="s">
        <v>59</v>
      </c>
      <c r="C1854" t="s">
        <v>31</v>
      </c>
      <c r="D1854" s="1">
        <v>25235</v>
      </c>
      <c r="E1854" s="1">
        <v>491358</v>
      </c>
      <c r="F1854" s="2">
        <v>16411</v>
      </c>
      <c r="G1854" s="1">
        <f t="shared" si="12"/>
        <v>489358</v>
      </c>
      <c r="H1854" s="1">
        <f t="shared" si="13"/>
        <v>14411</v>
      </c>
    </row>
    <row r="1855" spans="1:8" x14ac:dyDescent="0.3">
      <c r="A1855">
        <v>2020</v>
      </c>
      <c r="B1855" t="s">
        <v>59</v>
      </c>
      <c r="C1855" t="s">
        <v>32</v>
      </c>
      <c r="D1855" s="1">
        <v>2600</v>
      </c>
      <c r="E1855" s="1">
        <v>36916</v>
      </c>
      <c r="F1855" s="2">
        <v>14700</v>
      </c>
      <c r="G1855" s="1">
        <f t="shared" si="12"/>
        <v>34916</v>
      </c>
      <c r="H1855" s="1">
        <f t="shared" si="13"/>
        <v>12700</v>
      </c>
    </row>
    <row r="1856" spans="1:8" x14ac:dyDescent="0.3">
      <c r="A1856">
        <v>2020</v>
      </c>
      <c r="B1856" t="s">
        <v>59</v>
      </c>
      <c r="C1856" t="s">
        <v>33</v>
      </c>
      <c r="D1856" s="1">
        <v>28218</v>
      </c>
      <c r="E1856" s="1">
        <v>557857</v>
      </c>
      <c r="F1856" s="2">
        <v>16156</v>
      </c>
      <c r="G1856" s="1">
        <f t="shared" si="12"/>
        <v>555857</v>
      </c>
      <c r="H1856" s="1">
        <f t="shared" si="13"/>
        <v>14156</v>
      </c>
    </row>
    <row r="1857" spans="1:8" x14ac:dyDescent="0.3">
      <c r="A1857">
        <v>2020</v>
      </c>
      <c r="B1857" t="s">
        <v>59</v>
      </c>
      <c r="C1857" t="s">
        <v>34</v>
      </c>
      <c r="D1857" s="1">
        <v>8969</v>
      </c>
      <c r="E1857" s="1">
        <v>165140</v>
      </c>
      <c r="F1857" s="2">
        <v>15029</v>
      </c>
      <c r="G1857" s="1">
        <f t="shared" si="12"/>
        <v>163140</v>
      </c>
      <c r="H1857" s="1">
        <f t="shared" si="13"/>
        <v>13029</v>
      </c>
    </row>
    <row r="1858" spans="1:8" x14ac:dyDescent="0.3">
      <c r="A1858">
        <v>2020</v>
      </c>
      <c r="B1858" t="s">
        <v>59</v>
      </c>
      <c r="C1858" t="s">
        <v>35</v>
      </c>
      <c r="D1858" s="1">
        <v>13588</v>
      </c>
      <c r="E1858" s="1">
        <v>203423</v>
      </c>
      <c r="F1858" s="2">
        <v>18679</v>
      </c>
      <c r="G1858" s="1">
        <f t="shared" si="12"/>
        <v>201423</v>
      </c>
      <c r="H1858" s="1">
        <f t="shared" si="13"/>
        <v>16679</v>
      </c>
    </row>
    <row r="1859" spans="1:8" x14ac:dyDescent="0.3">
      <c r="A1859">
        <v>2020</v>
      </c>
      <c r="B1859" t="s">
        <v>59</v>
      </c>
      <c r="C1859" t="s">
        <v>36</v>
      </c>
      <c r="D1859" s="1">
        <v>33146</v>
      </c>
      <c r="E1859" s="1">
        <v>564379</v>
      </c>
      <c r="F1859" s="2">
        <v>17689</v>
      </c>
      <c r="G1859" s="1">
        <f t="shared" si="12"/>
        <v>562379</v>
      </c>
      <c r="H1859" s="1">
        <f t="shared" si="13"/>
        <v>15689</v>
      </c>
    </row>
    <row r="1860" spans="1:8" x14ac:dyDescent="0.3">
      <c r="A1860">
        <v>2020</v>
      </c>
      <c r="B1860" t="s">
        <v>59</v>
      </c>
      <c r="C1860" t="s">
        <v>37</v>
      </c>
      <c r="D1860" s="1">
        <v>3683</v>
      </c>
      <c r="E1860" s="1">
        <v>55783</v>
      </c>
      <c r="F1860" s="2">
        <v>19653</v>
      </c>
      <c r="G1860" s="1">
        <f t="shared" si="12"/>
        <v>53783</v>
      </c>
      <c r="H1860" s="1">
        <f t="shared" si="13"/>
        <v>17653</v>
      </c>
    </row>
    <row r="1861" spans="1:8" x14ac:dyDescent="0.3">
      <c r="A1861">
        <v>2020</v>
      </c>
      <c r="B1861" t="s">
        <v>59</v>
      </c>
      <c r="C1861" t="s">
        <v>38</v>
      </c>
      <c r="D1861" s="1">
        <v>12337</v>
      </c>
      <c r="E1861" s="1">
        <v>251669</v>
      </c>
      <c r="F1861" s="2">
        <v>15185</v>
      </c>
      <c r="G1861" s="1">
        <f t="shared" si="12"/>
        <v>249669</v>
      </c>
      <c r="H1861" s="1">
        <f t="shared" si="13"/>
        <v>13185</v>
      </c>
    </row>
    <row r="1862" spans="1:8" x14ac:dyDescent="0.3">
      <c r="A1862">
        <v>2020</v>
      </c>
      <c r="B1862" t="s">
        <v>59</v>
      </c>
      <c r="C1862" t="s">
        <v>39</v>
      </c>
      <c r="D1862" s="1">
        <v>3109</v>
      </c>
      <c r="E1862" s="1">
        <v>44567</v>
      </c>
      <c r="F1862" s="2">
        <v>13760</v>
      </c>
      <c r="G1862" s="1">
        <f t="shared" si="12"/>
        <v>42567</v>
      </c>
      <c r="H1862" s="1">
        <f t="shared" si="13"/>
        <v>11760</v>
      </c>
    </row>
    <row r="1863" spans="1:8" x14ac:dyDescent="0.3">
      <c r="A1863">
        <v>2020</v>
      </c>
      <c r="B1863" t="s">
        <v>59</v>
      </c>
      <c r="C1863" t="s">
        <v>40</v>
      </c>
      <c r="D1863" s="1">
        <v>15932</v>
      </c>
      <c r="E1863" s="1">
        <v>326456</v>
      </c>
      <c r="F1863" s="2">
        <v>19698</v>
      </c>
      <c r="G1863" s="1">
        <f t="shared" si="12"/>
        <v>324456</v>
      </c>
      <c r="H1863" s="1">
        <f t="shared" si="13"/>
        <v>17698</v>
      </c>
    </row>
    <row r="1864" spans="1:8" x14ac:dyDescent="0.3">
      <c r="A1864">
        <v>2020</v>
      </c>
      <c r="B1864" t="s">
        <v>59</v>
      </c>
      <c r="C1864" t="s">
        <v>41</v>
      </c>
      <c r="D1864" s="1">
        <v>60744</v>
      </c>
      <c r="E1864" s="1">
        <v>1315362</v>
      </c>
      <c r="F1864" s="2">
        <v>18534</v>
      </c>
      <c r="G1864" s="1">
        <f t="shared" si="12"/>
        <v>1313362</v>
      </c>
      <c r="H1864" s="1">
        <f t="shared" si="13"/>
        <v>16534</v>
      </c>
    </row>
    <row r="1865" spans="1:8" x14ac:dyDescent="0.3">
      <c r="A1865">
        <v>2020</v>
      </c>
      <c r="B1865" t="s">
        <v>59</v>
      </c>
      <c r="C1865" t="s">
        <v>42</v>
      </c>
      <c r="D1865" s="1">
        <v>7068</v>
      </c>
      <c r="E1865" s="1">
        <v>140585</v>
      </c>
      <c r="F1865" s="2">
        <v>16810</v>
      </c>
      <c r="G1865" s="1">
        <f t="shared" si="12"/>
        <v>138585</v>
      </c>
      <c r="H1865" s="1">
        <f t="shared" si="13"/>
        <v>14810</v>
      </c>
    </row>
    <row r="1866" spans="1:8" x14ac:dyDescent="0.3">
      <c r="A1866">
        <v>2020</v>
      </c>
      <c r="B1866" t="s">
        <v>59</v>
      </c>
      <c r="C1866" t="s">
        <v>43</v>
      </c>
      <c r="D1866" s="1">
        <v>2266</v>
      </c>
      <c r="E1866" s="1">
        <v>34937</v>
      </c>
      <c r="F1866" s="2">
        <v>19675</v>
      </c>
      <c r="G1866" s="1">
        <f t="shared" si="12"/>
        <v>32937</v>
      </c>
      <c r="H1866" s="1">
        <f t="shared" si="13"/>
        <v>17675</v>
      </c>
    </row>
    <row r="1867" spans="1:8" x14ac:dyDescent="0.3">
      <c r="A1867">
        <v>2020</v>
      </c>
      <c r="B1867" t="s">
        <v>59</v>
      </c>
      <c r="C1867" t="s">
        <v>44</v>
      </c>
      <c r="D1867" s="1">
        <v>20269</v>
      </c>
      <c r="E1867" s="1">
        <v>400075</v>
      </c>
      <c r="F1867" s="2">
        <v>17378</v>
      </c>
      <c r="G1867" s="1">
        <f t="shared" si="12"/>
        <v>398075</v>
      </c>
      <c r="H1867" s="1">
        <f t="shared" si="13"/>
        <v>15378</v>
      </c>
    </row>
    <row r="1868" spans="1:8" x14ac:dyDescent="0.3">
      <c r="A1868">
        <v>2020</v>
      </c>
      <c r="B1868" t="s">
        <v>59</v>
      </c>
      <c r="C1868" t="s">
        <v>45</v>
      </c>
      <c r="D1868" s="1">
        <v>20065</v>
      </c>
      <c r="E1868" s="1">
        <v>322741</v>
      </c>
      <c r="F1868" s="2">
        <v>21550</v>
      </c>
      <c r="G1868" s="1">
        <f t="shared" si="12"/>
        <v>320741</v>
      </c>
      <c r="H1868" s="1">
        <f t="shared" si="13"/>
        <v>19550</v>
      </c>
    </row>
    <row r="1869" spans="1:8" x14ac:dyDescent="0.3">
      <c r="A1869">
        <v>2020</v>
      </c>
      <c r="B1869" t="s">
        <v>59</v>
      </c>
      <c r="C1869" t="s">
        <v>46</v>
      </c>
      <c r="D1869" s="1">
        <v>4646</v>
      </c>
      <c r="E1869" s="1">
        <v>71875</v>
      </c>
      <c r="F1869" s="2">
        <v>14635</v>
      </c>
      <c r="G1869" s="1">
        <f t="shared" si="12"/>
        <v>69875</v>
      </c>
      <c r="H1869" s="1">
        <f t="shared" si="13"/>
        <v>12635</v>
      </c>
    </row>
    <row r="1870" spans="1:8" x14ac:dyDescent="0.3">
      <c r="A1870">
        <v>2020</v>
      </c>
      <c r="B1870" t="s">
        <v>59</v>
      </c>
      <c r="C1870" t="s">
        <v>47</v>
      </c>
      <c r="D1870" s="1">
        <v>16599</v>
      </c>
      <c r="E1870" s="1">
        <v>277349</v>
      </c>
      <c r="F1870" s="2">
        <v>14548</v>
      </c>
      <c r="G1870" s="1">
        <f t="shared" si="12"/>
        <v>275349</v>
      </c>
      <c r="H1870" s="1">
        <f t="shared" si="13"/>
        <v>12548</v>
      </c>
    </row>
    <row r="1871" spans="1:8" x14ac:dyDescent="0.3">
      <c r="A1871">
        <v>2020</v>
      </c>
      <c r="B1871" t="s">
        <v>59</v>
      </c>
      <c r="C1871" t="s">
        <v>48</v>
      </c>
      <c r="D1871" s="1">
        <v>2355</v>
      </c>
      <c r="E1871" s="1">
        <v>33897</v>
      </c>
      <c r="F1871" s="2">
        <v>17167</v>
      </c>
      <c r="G1871" s="1">
        <f t="shared" si="12"/>
        <v>31897</v>
      </c>
      <c r="H1871" s="1">
        <f t="shared" si="13"/>
        <v>15167</v>
      </c>
    </row>
    <row r="1872" spans="1:8" x14ac:dyDescent="0.3">
      <c r="A1872">
        <v>2020</v>
      </c>
      <c r="B1872" t="s">
        <v>60</v>
      </c>
      <c r="C1872" t="s">
        <v>1</v>
      </c>
      <c r="D1872" s="1">
        <v>9603</v>
      </c>
      <c r="E1872" s="1">
        <v>42896</v>
      </c>
      <c r="F1872" s="2">
        <v>33839</v>
      </c>
      <c r="G1872" s="1">
        <f t="shared" si="12"/>
        <v>40896</v>
      </c>
      <c r="H1872" s="1">
        <f t="shared" si="13"/>
        <v>31839</v>
      </c>
    </row>
    <row r="1873" spans="1:8" x14ac:dyDescent="0.3">
      <c r="A1873">
        <v>2020</v>
      </c>
      <c r="B1873" t="s">
        <v>60</v>
      </c>
      <c r="C1873" t="s">
        <v>2</v>
      </c>
      <c r="D1873" s="1">
        <v>10297</v>
      </c>
      <c r="E1873" s="1">
        <v>68920</v>
      </c>
      <c r="F1873" s="2">
        <v>34361</v>
      </c>
      <c r="G1873" s="1">
        <f t="shared" si="12"/>
        <v>66920</v>
      </c>
      <c r="H1873" s="1">
        <f t="shared" si="13"/>
        <v>32361</v>
      </c>
    </row>
    <row r="1874" spans="1:8" x14ac:dyDescent="0.3">
      <c r="A1874">
        <v>2020</v>
      </c>
      <c r="B1874" t="s">
        <v>60</v>
      </c>
      <c r="C1874" t="s">
        <v>3</v>
      </c>
      <c r="D1874" s="1">
        <v>5315</v>
      </c>
      <c r="E1874" s="1">
        <v>22404</v>
      </c>
      <c r="F1874" s="2">
        <v>30479</v>
      </c>
      <c r="G1874" s="1">
        <f t="shared" si="12"/>
        <v>20404</v>
      </c>
      <c r="H1874" s="1">
        <f t="shared" si="13"/>
        <v>28479</v>
      </c>
    </row>
    <row r="1875" spans="1:8" x14ac:dyDescent="0.3">
      <c r="A1875">
        <v>2020</v>
      </c>
      <c r="B1875" t="s">
        <v>60</v>
      </c>
      <c r="C1875" t="s">
        <v>4</v>
      </c>
      <c r="D1875" s="1">
        <v>88470</v>
      </c>
      <c r="E1875" s="1">
        <v>525515</v>
      </c>
      <c r="F1875" s="2">
        <v>37712</v>
      </c>
      <c r="G1875" s="1">
        <f t="shared" si="12"/>
        <v>523515</v>
      </c>
      <c r="H1875" s="1">
        <f t="shared" si="13"/>
        <v>35712</v>
      </c>
    </row>
    <row r="1876" spans="1:8" x14ac:dyDescent="0.3">
      <c r="A1876">
        <v>2020</v>
      </c>
      <c r="B1876" t="s">
        <v>60</v>
      </c>
      <c r="C1876" t="s">
        <v>5</v>
      </c>
      <c r="D1876" s="1">
        <v>15777</v>
      </c>
      <c r="E1876" s="1">
        <v>77634</v>
      </c>
      <c r="F1876" s="2">
        <v>36858</v>
      </c>
      <c r="G1876" s="1">
        <f t="shared" si="12"/>
        <v>75634</v>
      </c>
      <c r="H1876" s="1">
        <f t="shared" si="13"/>
        <v>34858</v>
      </c>
    </row>
    <row r="1877" spans="1:8" x14ac:dyDescent="0.3">
      <c r="A1877">
        <v>2020</v>
      </c>
      <c r="B1877" t="s">
        <v>60</v>
      </c>
      <c r="C1877" t="s">
        <v>6</v>
      </c>
      <c r="D1877" s="1">
        <v>16529</v>
      </c>
      <c r="E1877" s="1">
        <v>61879</v>
      </c>
      <c r="F1877" s="2">
        <v>30697</v>
      </c>
      <c r="G1877" s="1">
        <f t="shared" si="12"/>
        <v>59879</v>
      </c>
      <c r="H1877" s="1">
        <f t="shared" si="13"/>
        <v>28697</v>
      </c>
    </row>
    <row r="1878" spans="1:8" x14ac:dyDescent="0.3">
      <c r="A1878">
        <v>2020</v>
      </c>
      <c r="B1878" t="s">
        <v>60</v>
      </c>
      <c r="C1878" t="s">
        <v>7</v>
      </c>
      <c r="D1878" s="1">
        <v>2003</v>
      </c>
      <c r="E1878" s="1">
        <v>9481</v>
      </c>
      <c r="F1878" s="2">
        <v>30910</v>
      </c>
      <c r="G1878" s="1">
        <f t="shared" si="12"/>
        <v>7481</v>
      </c>
      <c r="H1878" s="1">
        <f t="shared" si="13"/>
        <v>28910</v>
      </c>
    </row>
    <row r="1879" spans="1:8" x14ac:dyDescent="0.3">
      <c r="A1879">
        <v>2020</v>
      </c>
      <c r="B1879" t="s">
        <v>60</v>
      </c>
      <c r="C1879" t="s">
        <v>8</v>
      </c>
      <c r="D1879" s="1">
        <v>54928</v>
      </c>
      <c r="E1879" s="1">
        <v>271503</v>
      </c>
      <c r="F1879" s="2">
        <v>32619</v>
      </c>
      <c r="G1879" s="1">
        <f t="shared" si="12"/>
        <v>269503</v>
      </c>
      <c r="H1879" s="1">
        <f t="shared" si="13"/>
        <v>30619</v>
      </c>
    </row>
    <row r="1880" spans="1:8" x14ac:dyDescent="0.3">
      <c r="A1880">
        <v>2020</v>
      </c>
      <c r="B1880" t="s">
        <v>60</v>
      </c>
      <c r="C1880" t="s">
        <v>9</v>
      </c>
      <c r="D1880" s="1">
        <v>18097</v>
      </c>
      <c r="E1880" s="1">
        <v>104045</v>
      </c>
      <c r="F1880" s="2">
        <v>32820</v>
      </c>
      <c r="G1880" s="1">
        <f t="shared" si="12"/>
        <v>102045</v>
      </c>
      <c r="H1880" s="1">
        <f t="shared" si="13"/>
        <v>30820</v>
      </c>
    </row>
    <row r="1881" spans="1:8" x14ac:dyDescent="0.3">
      <c r="A1881">
        <v>2020</v>
      </c>
      <c r="B1881" t="s">
        <v>60</v>
      </c>
      <c r="C1881" t="s">
        <v>10</v>
      </c>
      <c r="D1881" s="1">
        <v>3888</v>
      </c>
      <c r="E1881" s="1">
        <v>15515</v>
      </c>
      <c r="F1881" s="2">
        <v>27356</v>
      </c>
      <c r="G1881" s="1">
        <f t="shared" si="12"/>
        <v>13515</v>
      </c>
      <c r="H1881" s="1">
        <f t="shared" si="13"/>
        <v>25356</v>
      </c>
    </row>
    <row r="1882" spans="1:8" x14ac:dyDescent="0.3">
      <c r="A1882">
        <v>2020</v>
      </c>
      <c r="B1882" t="s">
        <v>60</v>
      </c>
      <c r="C1882" t="s">
        <v>11</v>
      </c>
      <c r="D1882" s="1">
        <v>39500</v>
      </c>
      <c r="E1882" s="1">
        <v>204094</v>
      </c>
      <c r="F1882" s="2">
        <v>38540</v>
      </c>
      <c r="G1882" s="1">
        <f t="shared" si="12"/>
        <v>202094</v>
      </c>
      <c r="H1882" s="1">
        <f t="shared" si="13"/>
        <v>36540</v>
      </c>
    </row>
    <row r="1883" spans="1:8" x14ac:dyDescent="0.3">
      <c r="A1883">
        <v>2020</v>
      </c>
      <c r="B1883" t="s">
        <v>60</v>
      </c>
      <c r="C1883" t="s">
        <v>12</v>
      </c>
      <c r="D1883" s="1">
        <v>13113</v>
      </c>
      <c r="E1883" s="1">
        <v>84544</v>
      </c>
      <c r="F1883" s="2">
        <v>29182</v>
      </c>
      <c r="G1883" s="1">
        <f t="shared" si="12"/>
        <v>82544</v>
      </c>
      <c r="H1883" s="1">
        <f t="shared" si="13"/>
        <v>27182</v>
      </c>
    </row>
    <row r="1884" spans="1:8" x14ac:dyDescent="0.3">
      <c r="A1884">
        <v>2020</v>
      </c>
      <c r="B1884" t="s">
        <v>60</v>
      </c>
      <c r="C1884" t="s">
        <v>13</v>
      </c>
      <c r="D1884" s="1">
        <v>8710</v>
      </c>
      <c r="E1884" s="1">
        <v>40098</v>
      </c>
      <c r="F1884" s="2">
        <v>30369</v>
      </c>
      <c r="G1884" s="1">
        <f t="shared" si="12"/>
        <v>38098</v>
      </c>
      <c r="H1884" s="1">
        <f t="shared" si="13"/>
        <v>28369</v>
      </c>
    </row>
    <row r="1885" spans="1:8" x14ac:dyDescent="0.3">
      <c r="A1885">
        <v>2020</v>
      </c>
      <c r="B1885" t="s">
        <v>60</v>
      </c>
      <c r="C1885" t="s">
        <v>14</v>
      </c>
      <c r="D1885" s="1">
        <v>6031</v>
      </c>
      <c r="E1885" s="1">
        <v>31178</v>
      </c>
      <c r="F1885" s="2">
        <v>30875</v>
      </c>
      <c r="G1885" s="1">
        <f t="shared" si="12"/>
        <v>29178</v>
      </c>
      <c r="H1885" s="1">
        <f t="shared" si="13"/>
        <v>28875</v>
      </c>
    </row>
    <row r="1886" spans="1:8" x14ac:dyDescent="0.3">
      <c r="A1886">
        <v>2020</v>
      </c>
      <c r="B1886" t="s">
        <v>60</v>
      </c>
      <c r="C1886" t="s">
        <v>15</v>
      </c>
      <c r="D1886" s="1">
        <v>10912</v>
      </c>
      <c r="E1886" s="1">
        <v>43982</v>
      </c>
      <c r="F1886" s="2">
        <v>29630</v>
      </c>
      <c r="G1886" s="1">
        <f t="shared" si="12"/>
        <v>41982</v>
      </c>
      <c r="H1886" s="1">
        <f t="shared" si="13"/>
        <v>27630</v>
      </c>
    </row>
    <row r="1887" spans="1:8" x14ac:dyDescent="0.3">
      <c r="A1887">
        <v>2020</v>
      </c>
      <c r="B1887" t="s">
        <v>60</v>
      </c>
      <c r="C1887" t="s">
        <v>16</v>
      </c>
      <c r="D1887" s="1">
        <v>9250</v>
      </c>
      <c r="E1887" s="1">
        <v>43563</v>
      </c>
      <c r="F1887" s="2">
        <v>33768</v>
      </c>
      <c r="G1887" s="1">
        <f t="shared" si="12"/>
        <v>41563</v>
      </c>
      <c r="H1887" s="1">
        <f t="shared" si="13"/>
        <v>31768</v>
      </c>
    </row>
    <row r="1888" spans="1:8" x14ac:dyDescent="0.3">
      <c r="A1888">
        <v>2020</v>
      </c>
      <c r="B1888" t="s">
        <v>60</v>
      </c>
      <c r="C1888" t="s">
        <v>17</v>
      </c>
      <c r="D1888" s="1">
        <v>4028</v>
      </c>
      <c r="E1888" s="1">
        <v>15374</v>
      </c>
      <c r="F1888" s="2">
        <v>30293</v>
      </c>
      <c r="G1888" s="1">
        <f t="shared" si="12"/>
        <v>13374</v>
      </c>
      <c r="H1888" s="1">
        <f t="shared" si="13"/>
        <v>28293</v>
      </c>
    </row>
    <row r="1889" spans="1:8" x14ac:dyDescent="0.3">
      <c r="A1889">
        <v>2020</v>
      </c>
      <c r="B1889" t="s">
        <v>60</v>
      </c>
      <c r="C1889" t="s">
        <v>18</v>
      </c>
      <c r="D1889" s="1">
        <v>19506</v>
      </c>
      <c r="E1889" s="1">
        <v>89092</v>
      </c>
      <c r="F1889" s="2">
        <v>39093</v>
      </c>
      <c r="G1889" s="1">
        <f t="shared" si="12"/>
        <v>87092</v>
      </c>
      <c r="H1889" s="1">
        <f t="shared" si="13"/>
        <v>37093</v>
      </c>
    </row>
    <row r="1890" spans="1:8" x14ac:dyDescent="0.3">
      <c r="A1890">
        <v>2020</v>
      </c>
      <c r="B1890" t="s">
        <v>60</v>
      </c>
      <c r="C1890" t="s">
        <v>19</v>
      </c>
      <c r="D1890" s="1">
        <v>21677</v>
      </c>
      <c r="E1890" s="1">
        <v>115760</v>
      </c>
      <c r="F1890" s="2">
        <v>34332</v>
      </c>
      <c r="G1890" s="1">
        <f t="shared" si="12"/>
        <v>113760</v>
      </c>
      <c r="H1890" s="1">
        <f t="shared" si="13"/>
        <v>32332</v>
      </c>
    </row>
    <row r="1891" spans="1:8" x14ac:dyDescent="0.3">
      <c r="A1891">
        <v>2020</v>
      </c>
      <c r="B1891" t="s">
        <v>60</v>
      </c>
      <c r="C1891" t="s">
        <v>20</v>
      </c>
      <c r="D1891" s="1">
        <v>29930</v>
      </c>
      <c r="E1891" s="1">
        <v>135168</v>
      </c>
      <c r="F1891" s="2">
        <v>29457</v>
      </c>
      <c r="G1891" s="1">
        <f t="shared" ref="G1891:G1919" si="14">E1891-2000</f>
        <v>133168</v>
      </c>
      <c r="H1891" s="1">
        <f t="shared" ref="H1891:H1919" si="15">F1891-2000</f>
        <v>27457</v>
      </c>
    </row>
    <row r="1892" spans="1:8" x14ac:dyDescent="0.3">
      <c r="A1892">
        <v>2020</v>
      </c>
      <c r="B1892" t="s">
        <v>60</v>
      </c>
      <c r="C1892" t="s">
        <v>21</v>
      </c>
      <c r="D1892" s="1">
        <v>16226</v>
      </c>
      <c r="E1892" s="1">
        <v>87738</v>
      </c>
      <c r="F1892" s="2">
        <v>30537</v>
      </c>
      <c r="G1892" s="1">
        <f t="shared" si="14"/>
        <v>85738</v>
      </c>
      <c r="H1892" s="1">
        <f t="shared" si="15"/>
        <v>28537</v>
      </c>
    </row>
    <row r="1893" spans="1:8" x14ac:dyDescent="0.3">
      <c r="A1893">
        <v>2020</v>
      </c>
      <c r="B1893" t="s">
        <v>60</v>
      </c>
      <c r="C1893" t="s">
        <v>22</v>
      </c>
      <c r="D1893" s="1">
        <v>4726</v>
      </c>
      <c r="E1893" s="1">
        <v>18754</v>
      </c>
      <c r="F1893" s="2">
        <v>31258</v>
      </c>
      <c r="G1893" s="1">
        <f t="shared" si="14"/>
        <v>16754</v>
      </c>
      <c r="H1893" s="1">
        <f t="shared" si="15"/>
        <v>29258</v>
      </c>
    </row>
    <row r="1894" spans="1:8" x14ac:dyDescent="0.3">
      <c r="A1894">
        <v>2020</v>
      </c>
      <c r="B1894" t="s">
        <v>60</v>
      </c>
      <c r="C1894" t="s">
        <v>23</v>
      </c>
      <c r="D1894" s="1">
        <v>13734</v>
      </c>
      <c r="E1894" s="1">
        <v>73637</v>
      </c>
      <c r="F1894" s="2">
        <v>30005</v>
      </c>
      <c r="G1894" s="1">
        <f t="shared" si="14"/>
        <v>71637</v>
      </c>
      <c r="H1894" s="1">
        <f t="shared" si="15"/>
        <v>28005</v>
      </c>
    </row>
    <row r="1895" spans="1:8" x14ac:dyDescent="0.3">
      <c r="A1895">
        <v>2020</v>
      </c>
      <c r="B1895" t="s">
        <v>60</v>
      </c>
      <c r="C1895" t="s">
        <v>24</v>
      </c>
      <c r="D1895" s="1">
        <v>4094</v>
      </c>
      <c r="E1895" s="1">
        <v>15509</v>
      </c>
      <c r="F1895" s="2">
        <v>26477</v>
      </c>
      <c r="G1895" s="1">
        <f t="shared" si="14"/>
        <v>13509</v>
      </c>
      <c r="H1895" s="1">
        <f t="shared" si="15"/>
        <v>24477</v>
      </c>
    </row>
    <row r="1896" spans="1:8" x14ac:dyDescent="0.3">
      <c r="A1896">
        <v>2020</v>
      </c>
      <c r="B1896" t="s">
        <v>60</v>
      </c>
      <c r="C1896" t="s">
        <v>25</v>
      </c>
      <c r="D1896" s="1">
        <v>4671</v>
      </c>
      <c r="E1896" s="1">
        <v>22682</v>
      </c>
      <c r="F1896" s="2">
        <v>28610</v>
      </c>
      <c r="G1896" s="1">
        <f t="shared" si="14"/>
        <v>20682</v>
      </c>
      <c r="H1896" s="1">
        <f t="shared" si="15"/>
        <v>26610</v>
      </c>
    </row>
    <row r="1897" spans="1:8" x14ac:dyDescent="0.3">
      <c r="A1897">
        <v>2020</v>
      </c>
      <c r="B1897" t="s">
        <v>60</v>
      </c>
      <c r="C1897" t="s">
        <v>26</v>
      </c>
      <c r="D1897" s="1">
        <v>4959</v>
      </c>
      <c r="E1897" s="1">
        <v>31267</v>
      </c>
      <c r="F1897" s="2">
        <v>33636</v>
      </c>
      <c r="G1897" s="1">
        <f t="shared" si="14"/>
        <v>29267</v>
      </c>
      <c r="H1897" s="1">
        <f t="shared" si="15"/>
        <v>31636</v>
      </c>
    </row>
    <row r="1898" spans="1:8" x14ac:dyDescent="0.3">
      <c r="A1898">
        <v>2020</v>
      </c>
      <c r="B1898" t="s">
        <v>60</v>
      </c>
      <c r="C1898" t="s">
        <v>27</v>
      </c>
      <c r="D1898" s="1">
        <v>3871</v>
      </c>
      <c r="E1898" s="1">
        <v>18093</v>
      </c>
      <c r="F1898" s="2">
        <v>33946</v>
      </c>
      <c r="G1898" s="1">
        <f t="shared" si="14"/>
        <v>16093</v>
      </c>
      <c r="H1898" s="1">
        <f t="shared" si="15"/>
        <v>31946</v>
      </c>
    </row>
    <row r="1899" spans="1:8" x14ac:dyDescent="0.3">
      <c r="A1899">
        <v>2020</v>
      </c>
      <c r="B1899" t="s">
        <v>60</v>
      </c>
      <c r="C1899" t="s">
        <v>28</v>
      </c>
      <c r="D1899" s="1">
        <v>25881</v>
      </c>
      <c r="E1899" s="1">
        <v>134080</v>
      </c>
      <c r="F1899" s="2">
        <v>32359</v>
      </c>
      <c r="G1899" s="1">
        <f t="shared" si="14"/>
        <v>132080</v>
      </c>
      <c r="H1899" s="1">
        <f t="shared" si="15"/>
        <v>30359</v>
      </c>
    </row>
    <row r="1900" spans="1:8" x14ac:dyDescent="0.3">
      <c r="A1900">
        <v>2020</v>
      </c>
      <c r="B1900" t="s">
        <v>60</v>
      </c>
      <c r="C1900" t="s">
        <v>29</v>
      </c>
      <c r="D1900" s="1">
        <v>3961</v>
      </c>
      <c r="E1900" s="1">
        <v>18193</v>
      </c>
      <c r="F1900" s="2">
        <v>29878</v>
      </c>
      <c r="G1900" s="1">
        <f t="shared" si="14"/>
        <v>16193</v>
      </c>
      <c r="H1900" s="1">
        <f t="shared" si="15"/>
        <v>27878</v>
      </c>
    </row>
    <row r="1901" spans="1:8" x14ac:dyDescent="0.3">
      <c r="A1901">
        <v>2020</v>
      </c>
      <c r="B1901" t="s">
        <v>60</v>
      </c>
      <c r="C1901" t="s">
        <v>30</v>
      </c>
      <c r="D1901" s="1">
        <v>74536</v>
      </c>
      <c r="E1901" s="1">
        <v>367405</v>
      </c>
      <c r="F1901" s="2">
        <v>37736</v>
      </c>
      <c r="G1901" s="1">
        <f t="shared" si="14"/>
        <v>365405</v>
      </c>
      <c r="H1901" s="1">
        <f t="shared" si="15"/>
        <v>35736</v>
      </c>
    </row>
    <row r="1902" spans="1:8" x14ac:dyDescent="0.3">
      <c r="A1902">
        <v>2020</v>
      </c>
      <c r="B1902" t="s">
        <v>60</v>
      </c>
      <c r="C1902" t="s">
        <v>31</v>
      </c>
      <c r="D1902" s="1">
        <v>23024</v>
      </c>
      <c r="E1902" s="1">
        <v>105004</v>
      </c>
      <c r="F1902" s="2">
        <v>31278</v>
      </c>
      <c r="G1902" s="1">
        <f t="shared" si="14"/>
        <v>103004</v>
      </c>
      <c r="H1902" s="1">
        <f t="shared" si="15"/>
        <v>29278</v>
      </c>
    </row>
    <row r="1903" spans="1:8" x14ac:dyDescent="0.3">
      <c r="A1903">
        <v>2020</v>
      </c>
      <c r="B1903" t="s">
        <v>60</v>
      </c>
      <c r="C1903" t="s">
        <v>32</v>
      </c>
      <c r="D1903" s="1">
        <v>2040</v>
      </c>
      <c r="E1903" s="1">
        <v>9831</v>
      </c>
      <c r="F1903" s="2">
        <v>31467</v>
      </c>
      <c r="G1903" s="1">
        <f t="shared" si="14"/>
        <v>7831</v>
      </c>
      <c r="H1903" s="1">
        <f t="shared" si="15"/>
        <v>29467</v>
      </c>
    </row>
    <row r="1904" spans="1:8" x14ac:dyDescent="0.3">
      <c r="A1904">
        <v>2020</v>
      </c>
      <c r="B1904" t="s">
        <v>60</v>
      </c>
      <c r="C1904" t="s">
        <v>33</v>
      </c>
      <c r="D1904" s="1">
        <v>23601</v>
      </c>
      <c r="E1904" s="1">
        <v>152857</v>
      </c>
      <c r="F1904" s="2">
        <v>30339</v>
      </c>
      <c r="G1904" s="1">
        <f t="shared" si="14"/>
        <v>150857</v>
      </c>
      <c r="H1904" s="1">
        <f t="shared" si="15"/>
        <v>28339</v>
      </c>
    </row>
    <row r="1905" spans="1:8" x14ac:dyDescent="0.3">
      <c r="A1905">
        <v>2020</v>
      </c>
      <c r="B1905" t="s">
        <v>60</v>
      </c>
      <c r="C1905" t="s">
        <v>34</v>
      </c>
      <c r="D1905" s="1">
        <v>6751</v>
      </c>
      <c r="E1905" s="1">
        <v>33372</v>
      </c>
      <c r="F1905" s="2">
        <v>31606</v>
      </c>
      <c r="G1905" s="1">
        <f t="shared" si="14"/>
        <v>31372</v>
      </c>
      <c r="H1905" s="1">
        <f t="shared" si="15"/>
        <v>29606</v>
      </c>
    </row>
    <row r="1906" spans="1:8" x14ac:dyDescent="0.3">
      <c r="A1906">
        <v>2020</v>
      </c>
      <c r="B1906" t="s">
        <v>60</v>
      </c>
      <c r="C1906" t="s">
        <v>35</v>
      </c>
      <c r="D1906" s="1">
        <v>22753</v>
      </c>
      <c r="E1906" s="1">
        <v>74628</v>
      </c>
      <c r="F1906" s="2">
        <v>29201</v>
      </c>
      <c r="G1906" s="1">
        <f t="shared" si="14"/>
        <v>72628</v>
      </c>
      <c r="H1906" s="1">
        <f t="shared" si="15"/>
        <v>27201</v>
      </c>
    </row>
    <row r="1907" spans="1:8" x14ac:dyDescent="0.3">
      <c r="A1907">
        <v>2020</v>
      </c>
      <c r="B1907" t="s">
        <v>60</v>
      </c>
      <c r="C1907" t="s">
        <v>36</v>
      </c>
      <c r="D1907" s="1">
        <v>32259</v>
      </c>
      <c r="E1907" s="1">
        <v>195127</v>
      </c>
      <c r="F1907" s="2">
        <v>29893</v>
      </c>
      <c r="G1907" s="1">
        <f t="shared" si="14"/>
        <v>193127</v>
      </c>
      <c r="H1907" s="1">
        <f t="shared" si="15"/>
        <v>27893</v>
      </c>
    </row>
    <row r="1908" spans="1:8" x14ac:dyDescent="0.3">
      <c r="A1908">
        <v>2020</v>
      </c>
      <c r="B1908" t="s">
        <v>60</v>
      </c>
      <c r="C1908" t="s">
        <v>37</v>
      </c>
      <c r="D1908" s="1">
        <v>3395</v>
      </c>
      <c r="E1908" s="1">
        <v>15559</v>
      </c>
      <c r="F1908" s="2">
        <v>29866</v>
      </c>
      <c r="G1908" s="1">
        <f t="shared" si="14"/>
        <v>13559</v>
      </c>
      <c r="H1908" s="1">
        <f t="shared" si="15"/>
        <v>27866</v>
      </c>
    </row>
    <row r="1909" spans="1:8" x14ac:dyDescent="0.3">
      <c r="A1909">
        <v>2020</v>
      </c>
      <c r="B1909" t="s">
        <v>60</v>
      </c>
      <c r="C1909" t="s">
        <v>38</v>
      </c>
      <c r="D1909" s="1">
        <v>11490</v>
      </c>
      <c r="E1909" s="1">
        <v>49379</v>
      </c>
      <c r="F1909" s="2">
        <v>30142</v>
      </c>
      <c r="G1909" s="1">
        <f t="shared" si="14"/>
        <v>47379</v>
      </c>
      <c r="H1909" s="1">
        <f t="shared" si="15"/>
        <v>28142</v>
      </c>
    </row>
    <row r="1910" spans="1:8" x14ac:dyDescent="0.3">
      <c r="A1910">
        <v>2020</v>
      </c>
      <c r="B1910" t="s">
        <v>60</v>
      </c>
      <c r="C1910" t="s">
        <v>39</v>
      </c>
      <c r="D1910" s="1">
        <v>2171</v>
      </c>
      <c r="E1910" s="1">
        <v>8678</v>
      </c>
      <c r="F1910" s="2">
        <v>28703</v>
      </c>
      <c r="G1910" s="1">
        <f t="shared" si="14"/>
        <v>6678</v>
      </c>
      <c r="H1910" s="1">
        <f t="shared" si="15"/>
        <v>26703</v>
      </c>
    </row>
    <row r="1911" spans="1:8" x14ac:dyDescent="0.3">
      <c r="A1911">
        <v>2020</v>
      </c>
      <c r="B1911" t="s">
        <v>60</v>
      </c>
      <c r="C1911" t="s">
        <v>40</v>
      </c>
      <c r="D1911" s="1">
        <v>14618</v>
      </c>
      <c r="E1911" s="1">
        <v>73645</v>
      </c>
      <c r="F1911" s="2">
        <v>31743</v>
      </c>
      <c r="G1911" s="1">
        <f t="shared" si="14"/>
        <v>71645</v>
      </c>
      <c r="H1911" s="1">
        <f t="shared" si="15"/>
        <v>29743</v>
      </c>
    </row>
    <row r="1912" spans="1:8" x14ac:dyDescent="0.3">
      <c r="A1912">
        <v>2020</v>
      </c>
      <c r="B1912" t="s">
        <v>60</v>
      </c>
      <c r="C1912" t="s">
        <v>41</v>
      </c>
      <c r="D1912" s="1">
        <v>56060</v>
      </c>
      <c r="E1912" s="1">
        <v>325626</v>
      </c>
      <c r="F1912" s="2">
        <v>35141</v>
      </c>
      <c r="G1912" s="1">
        <f t="shared" si="14"/>
        <v>323626</v>
      </c>
      <c r="H1912" s="1">
        <f t="shared" si="15"/>
        <v>33141</v>
      </c>
    </row>
    <row r="1913" spans="1:8" x14ac:dyDescent="0.3">
      <c r="A1913">
        <v>2020</v>
      </c>
      <c r="B1913" t="s">
        <v>60</v>
      </c>
      <c r="C1913" t="s">
        <v>42</v>
      </c>
      <c r="D1913" s="1">
        <v>6084</v>
      </c>
      <c r="E1913" s="1">
        <v>32743</v>
      </c>
      <c r="F1913" s="2">
        <v>31721</v>
      </c>
      <c r="G1913" s="1">
        <f t="shared" si="14"/>
        <v>30743</v>
      </c>
      <c r="H1913" s="1">
        <f t="shared" si="15"/>
        <v>29721</v>
      </c>
    </row>
    <row r="1914" spans="1:8" x14ac:dyDescent="0.3">
      <c r="A1914">
        <v>2020</v>
      </c>
      <c r="B1914" t="s">
        <v>60</v>
      </c>
      <c r="C1914" t="s">
        <v>43</v>
      </c>
      <c r="D1914" s="1">
        <v>1958</v>
      </c>
      <c r="E1914" s="1">
        <v>6258</v>
      </c>
      <c r="F1914" s="2">
        <v>32057</v>
      </c>
      <c r="G1914" s="1">
        <f t="shared" si="14"/>
        <v>4258</v>
      </c>
      <c r="H1914" s="1">
        <f t="shared" si="15"/>
        <v>30057</v>
      </c>
    </row>
    <row r="1915" spans="1:8" x14ac:dyDescent="0.3">
      <c r="A1915">
        <v>2020</v>
      </c>
      <c r="B1915" t="s">
        <v>60</v>
      </c>
      <c r="C1915" t="s">
        <v>44</v>
      </c>
      <c r="D1915" s="1">
        <v>32154</v>
      </c>
      <c r="E1915" s="1">
        <v>139585</v>
      </c>
      <c r="F1915" s="2">
        <v>39590</v>
      </c>
      <c r="G1915" s="1">
        <f t="shared" si="14"/>
        <v>137585</v>
      </c>
      <c r="H1915" s="1">
        <f t="shared" si="15"/>
        <v>37590</v>
      </c>
    </row>
    <row r="1916" spans="1:8" x14ac:dyDescent="0.3">
      <c r="A1916">
        <v>2020</v>
      </c>
      <c r="B1916" t="s">
        <v>60</v>
      </c>
      <c r="C1916" t="s">
        <v>45</v>
      </c>
      <c r="D1916" s="1">
        <v>19701</v>
      </c>
      <c r="E1916" s="1">
        <v>95092</v>
      </c>
      <c r="F1916" s="2">
        <v>36122</v>
      </c>
      <c r="G1916" s="1">
        <f t="shared" si="14"/>
        <v>93092</v>
      </c>
      <c r="H1916" s="1">
        <f t="shared" si="15"/>
        <v>34122</v>
      </c>
    </row>
    <row r="1917" spans="1:8" x14ac:dyDescent="0.3">
      <c r="A1917">
        <v>2020</v>
      </c>
      <c r="B1917" t="s">
        <v>60</v>
      </c>
      <c r="C1917" t="s">
        <v>46</v>
      </c>
      <c r="D1917" s="1">
        <v>5237</v>
      </c>
      <c r="E1917" s="1">
        <v>17579</v>
      </c>
      <c r="F1917" s="2">
        <v>27227</v>
      </c>
      <c r="G1917" s="1">
        <f t="shared" si="14"/>
        <v>15579</v>
      </c>
      <c r="H1917" s="1">
        <f t="shared" si="15"/>
        <v>25227</v>
      </c>
    </row>
    <row r="1918" spans="1:8" x14ac:dyDescent="0.3">
      <c r="A1918">
        <v>2020</v>
      </c>
      <c r="B1918" t="s">
        <v>60</v>
      </c>
      <c r="C1918" t="s">
        <v>47</v>
      </c>
      <c r="D1918" s="1">
        <v>14001</v>
      </c>
      <c r="E1918" s="1">
        <v>81753</v>
      </c>
      <c r="F1918" s="2">
        <v>26542</v>
      </c>
      <c r="G1918" s="1">
        <f t="shared" si="14"/>
        <v>79753</v>
      </c>
      <c r="H1918" s="1">
        <f t="shared" si="15"/>
        <v>24542</v>
      </c>
    </row>
    <row r="1919" spans="1:8" x14ac:dyDescent="0.3">
      <c r="A1919">
        <v>2020</v>
      </c>
      <c r="B1919" t="s">
        <v>60</v>
      </c>
      <c r="C1919" t="s">
        <v>48</v>
      </c>
      <c r="D1919" s="1">
        <v>1656</v>
      </c>
      <c r="E1919" s="1">
        <v>4831</v>
      </c>
      <c r="F1919" s="2">
        <v>32335</v>
      </c>
      <c r="G1919" s="1">
        <f t="shared" si="14"/>
        <v>2831</v>
      </c>
      <c r="H1919" s="1">
        <f t="shared" si="15"/>
        <v>30335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E0D-BE7F-47E8-9EE2-E6104230C838}">
  <sheetPr codeName="Sheet3"/>
  <dimension ref="A1:W50"/>
  <sheetViews>
    <sheetView topLeftCell="F4" zoomScale="92" zoomScaleNormal="145" workbookViewId="0">
      <selection activeCell="X32" sqref="X32"/>
    </sheetView>
  </sheetViews>
  <sheetFormatPr defaultRowHeight="14.4" x14ac:dyDescent="0.3"/>
  <cols>
    <col min="1" max="1" width="20.21875" bestFit="1" customWidth="1"/>
    <col min="2" max="2" width="22.5546875" customWidth="1"/>
    <col min="4" max="4" width="20.21875" bestFit="1" customWidth="1"/>
    <col min="5" max="5" width="18.6640625" customWidth="1"/>
    <col min="6" max="6" width="13.33203125" customWidth="1"/>
    <col min="8" max="8" width="22.21875" customWidth="1"/>
    <col min="9" max="9" width="21.6640625" customWidth="1"/>
    <col min="10" max="10" width="16.77734375" customWidth="1"/>
    <col min="11" max="11" width="8.88671875" customWidth="1"/>
    <col min="12" max="12" width="12.5546875" customWidth="1"/>
    <col min="13" max="13" width="15.21875" customWidth="1"/>
    <col min="16" max="16" width="13.6640625" customWidth="1"/>
    <col min="17" max="17" width="14.6640625" customWidth="1"/>
    <col min="18" max="18" width="14" bestFit="1" customWidth="1"/>
    <col min="19" max="19" width="31.88671875" bestFit="1" customWidth="1"/>
    <col min="20" max="20" width="14" bestFit="1" customWidth="1"/>
    <col min="21" max="21" width="33.6640625" bestFit="1" customWidth="1"/>
  </cols>
  <sheetData>
    <row r="1" spans="1:23" x14ac:dyDescent="0.3">
      <c r="A1" s="15" t="s">
        <v>66</v>
      </c>
      <c r="B1" s="15"/>
      <c r="D1" s="6" t="s">
        <v>69</v>
      </c>
      <c r="E1" s="6"/>
      <c r="F1" s="6"/>
      <c r="H1" s="16" t="s">
        <v>71</v>
      </c>
      <c r="I1" s="16"/>
      <c r="K1" s="6" t="s">
        <v>75</v>
      </c>
      <c r="L1" s="6"/>
      <c r="M1" s="6"/>
      <c r="P1" s="16" t="s">
        <v>77</v>
      </c>
      <c r="Q1" s="16"/>
      <c r="R1" s="16"/>
      <c r="S1" s="16"/>
      <c r="T1" s="16"/>
      <c r="U1" s="16"/>
    </row>
    <row r="2" spans="1:23" x14ac:dyDescent="0.3">
      <c r="A2" s="4" t="s">
        <v>64</v>
      </c>
      <c r="B2" s="4" t="s">
        <v>65</v>
      </c>
      <c r="D2" s="5" t="s">
        <v>64</v>
      </c>
      <c r="E2" s="5" t="s">
        <v>86</v>
      </c>
      <c r="F2" s="5" t="s">
        <v>84</v>
      </c>
      <c r="H2" s="5" t="s">
        <v>64</v>
      </c>
      <c r="I2" s="5" t="s">
        <v>87</v>
      </c>
      <c r="K2" s="5" t="s">
        <v>50</v>
      </c>
      <c r="L2" s="5" t="s">
        <v>70</v>
      </c>
      <c r="M2" s="5" t="s">
        <v>76</v>
      </c>
      <c r="P2" s="5" t="s">
        <v>0</v>
      </c>
      <c r="Q2" s="5" t="s">
        <v>62</v>
      </c>
      <c r="R2" s="5" t="s">
        <v>78</v>
      </c>
      <c r="S2" s="5" t="s">
        <v>79</v>
      </c>
      <c r="T2" s="5" t="s">
        <v>80</v>
      </c>
      <c r="U2" s="5" t="str">
        <f>B20</f>
        <v>Per 1000capita population</v>
      </c>
    </row>
    <row r="3" spans="1:23" x14ac:dyDescent="0.3">
      <c r="A3" t="s">
        <v>57</v>
      </c>
      <c r="B3" t="str">
        <f>Dashboard!B5</f>
        <v>Information</v>
      </c>
      <c r="D3" t="s">
        <v>53</v>
      </c>
      <c r="E3" s="14">
        <f>AVERAGEIFS(Data!F:F,Data!B:B,D3,Data!A:A,$B$17)</f>
        <v>93586.333333333328</v>
      </c>
      <c r="F3" s="14">
        <f>IF(D3=$B$3,E3,0)</f>
        <v>93586.333333333328</v>
      </c>
      <c r="H3" t="s">
        <v>54</v>
      </c>
      <c r="I3" s="1">
        <f>SUMIFS(Data!E:E,Data!B:B,H3,Data!A:A,$B$17)</f>
        <v>26277342</v>
      </c>
      <c r="K3">
        <v>2020</v>
      </c>
      <c r="L3" s="14">
        <f>AVERAGEIFS(Data!F:F,Data!B:B,'Data Prep'!$B$3,Data!A:A,'Data Prep'!K3)</f>
        <v>72880.708333333328</v>
      </c>
      <c r="M3" s="1">
        <f>SUMIFS(Data!E:E,Data!B:B,'Data Prep'!$B$3,Data!A:A,'Data Prep'!K3)</f>
        <v>2645456</v>
      </c>
      <c r="P3" t="str" cm="1">
        <f t="array" ref="P3:P50">_xlfn.UNIQUE(Data!C2:C1919)</f>
        <v>Alabama</v>
      </c>
      <c r="Q3" s="1">
        <f>SUMIFS(Data!E:E,Data!A:A,'Data Prep'!$B$17,Data!B:B,'Data Prep'!$B$3,Data!C:C,'Data Prep'!P3)</f>
        <v>19310</v>
      </c>
      <c r="R3" vm="1">
        <v>4887871</v>
      </c>
      <c r="S3" s="7">
        <f>Q3/R3*1000</f>
        <v>3.9505952591629363</v>
      </c>
      <c r="T3" s="14">
        <f>AVERAGEIFS(Data!F:F,Data!B:B,'Data Prep'!$B$3,Data!A:A,'Data Prep'!$B$17,Data!C:C,'Data Prep'!P3)</f>
        <v>69393</v>
      </c>
      <c r="U3">
        <f>IF($U$2=$T$2,T3,S3)</f>
        <v>3.9505952591629363</v>
      </c>
      <c r="W3">
        <f>MAX(U3:U50)</f>
        <v>19.508612924699005</v>
      </c>
    </row>
    <row r="4" spans="1:23" x14ac:dyDescent="0.3">
      <c r="A4" t="s">
        <v>51</v>
      </c>
      <c r="D4" t="s">
        <v>56</v>
      </c>
      <c r="E4" s="14">
        <f>AVERAGEIFS(Data!F:F,Data!B:B,D4,Data!A:A,$B$17)</f>
        <v>90040.666666666672</v>
      </c>
      <c r="F4" s="14">
        <f t="shared" ref="F4:F12" si="0">IF(D4=$B$3,E4,0)</f>
        <v>0</v>
      </c>
      <c r="H4" t="s">
        <v>58</v>
      </c>
      <c r="I4" s="1">
        <f>SUMIFS(Data!E:E,Data!B:B,H4,Data!A:A,$B$17)</f>
        <v>22035033</v>
      </c>
      <c r="K4">
        <v>2021</v>
      </c>
      <c r="L4" s="14">
        <f>AVERAGEIFS(Data!F:F,Data!B:B,'Data Prep'!$B$3,Data!A:A,'Data Prep'!K4)</f>
        <v>79569.104166666672</v>
      </c>
      <c r="M4" s="1">
        <f>SUMIFS(Data!E:E,Data!B:B,'Data Prep'!$B$3,Data!A:A,'Data Prep'!K4)</f>
        <v>2781425</v>
      </c>
      <c r="P4" t="str">
        <v>Arizona</v>
      </c>
      <c r="Q4" s="1">
        <f>SUMIFS(Data!E:E,Data!A:A,'Data Prep'!$B$17,Data!B:B,'Data Prep'!$B$3,Data!C:C,'Data Prep'!P4)</f>
        <v>45513</v>
      </c>
      <c r="R4" vm="2">
        <v>7171646</v>
      </c>
      <c r="S4" s="7">
        <f t="shared" ref="S4:S50" si="1">Q4/R4*1000</f>
        <v>6.3462418529860507</v>
      </c>
      <c r="T4" s="14">
        <f>AVERAGEIFS(Data!F:F,Data!B:B,'Data Prep'!$B$3,Data!A:A,'Data Prep'!$B$17,Data!C:C,'Data Prep'!P4)</f>
        <v>90871</v>
      </c>
      <c r="U4">
        <f t="shared" ref="U4:U50" si="2">IF($U$2=$T$2,T4,S4)</f>
        <v>6.3462418529860507</v>
      </c>
    </row>
    <row r="5" spans="1:23" x14ac:dyDescent="0.3">
      <c r="A5" t="s">
        <v>58</v>
      </c>
      <c r="D5" t="s">
        <v>57</v>
      </c>
      <c r="E5" s="14">
        <f>AVERAGEIFS(Data!F:F,Data!B:B,D5,Data!A:A,$B$17)</f>
        <v>74713.0625</v>
      </c>
      <c r="F5" s="14">
        <f t="shared" si="0"/>
        <v>0</v>
      </c>
      <c r="H5" t="s">
        <v>57</v>
      </c>
      <c r="I5" s="1">
        <f>SUMIFS(Data!E:E,Data!B:B,H5,Data!A:A,$B$17)</f>
        <v>20065896</v>
      </c>
      <c r="K5">
        <v>2022</v>
      </c>
      <c r="L5" s="14">
        <f>AVERAGEIFS(Data!F:F,Data!B:B,'Data Prep'!$B$3,Data!A:A,'Data Prep'!K5)</f>
        <v>83493.333333333328</v>
      </c>
      <c r="M5" s="1">
        <f>SUMIFS(Data!E:E,Data!B:B,'Data Prep'!$B$3,Data!A:A,'Data Prep'!K5)</f>
        <v>2815141</v>
      </c>
      <c r="P5" t="str">
        <v>Arkansas</v>
      </c>
      <c r="Q5" s="1">
        <f>SUMIFS(Data!E:E,Data!A:A,'Data Prep'!$B$17,Data!B:B,'Data Prep'!$B$3,Data!C:C,'Data Prep'!P5)</f>
        <v>11509</v>
      </c>
      <c r="R5" vm="3">
        <v>3013825</v>
      </c>
      <c r="S5" s="7">
        <f t="shared" si="1"/>
        <v>3.8187353280299954</v>
      </c>
      <c r="T5" s="14">
        <f>AVERAGEIFS(Data!F:F,Data!B:B,'Data Prep'!$B$3,Data!A:A,'Data Prep'!$B$17,Data!C:C,'Data Prep'!P5)</f>
        <v>69820</v>
      </c>
      <c r="U5">
        <f t="shared" si="2"/>
        <v>3.8187353280299954</v>
      </c>
    </row>
    <row r="6" spans="1:23" x14ac:dyDescent="0.3">
      <c r="A6" t="s">
        <v>56</v>
      </c>
      <c r="D6" t="s">
        <v>52</v>
      </c>
      <c r="E6" s="14">
        <f>AVERAGEIFS(Data!F:F,Data!B:B,D6,Data!A:A,$B$17)</f>
        <v>68427.875</v>
      </c>
      <c r="F6" s="14">
        <f t="shared" si="0"/>
        <v>0</v>
      </c>
      <c r="H6" t="s">
        <v>59</v>
      </c>
      <c r="I6" s="1">
        <f>SUMIFS(Data!E:E,Data!B:B,H6,Data!A:A,$B$17)</f>
        <v>12649500</v>
      </c>
      <c r="K6">
        <v>2023</v>
      </c>
      <c r="L6" s="14">
        <f>AVERAGEIFS(Data!F:F,Data!B:B,'Data Prep'!$B$3,Data!A:A,'Data Prep'!K6)</f>
        <v>93586.333333333328</v>
      </c>
      <c r="M6" s="1">
        <f>SUMIFS(Data!E:E,Data!B:B,'Data Prep'!$B$3,Data!A:A,'Data Prep'!K6)</f>
        <v>2677815</v>
      </c>
      <c r="P6" t="str">
        <v>California</v>
      </c>
      <c r="Q6" s="1">
        <f>SUMIFS(Data!E:E,Data!A:A,'Data Prep'!$B$17,Data!B:B,'Data Prep'!$B$3,Data!C:C,'Data Prep'!P6)</f>
        <v>527549</v>
      </c>
      <c r="R6" vm="4">
        <v>39557045</v>
      </c>
      <c r="S6" s="7">
        <f t="shared" si="1"/>
        <v>13.33641074554482</v>
      </c>
      <c r="T6" s="14">
        <f>AVERAGEIFS(Data!F:F,Data!B:B,'Data Prep'!$B$3,Data!A:A,'Data Prep'!$B$17,Data!C:C,'Data Prep'!P6)</f>
        <v>217892</v>
      </c>
      <c r="U6">
        <f t="shared" si="2"/>
        <v>13.33641074554482</v>
      </c>
    </row>
    <row r="7" spans="1:23" x14ac:dyDescent="0.3">
      <c r="A7" t="s">
        <v>53</v>
      </c>
      <c r="D7" t="s">
        <v>51</v>
      </c>
      <c r="E7" s="14">
        <f>AVERAGEIFS(Data!F:F,Data!B:B,D7,Data!A:A,$B$17)</f>
        <v>63896.895833333336</v>
      </c>
      <c r="F7" s="14">
        <f t="shared" si="0"/>
        <v>0</v>
      </c>
      <c r="H7" t="s">
        <v>52</v>
      </c>
      <c r="I7" s="1">
        <f>SUMIFS(Data!E:E,Data!B:B,H7,Data!A:A,$B$17)</f>
        <v>12058694</v>
      </c>
      <c r="P7" t="str">
        <v>Colorado</v>
      </c>
      <c r="Q7" s="1">
        <f>SUMIFS(Data!E:E,Data!A:A,'Data Prep'!$B$17,Data!B:B,'Data Prep'!$B$3,Data!C:C,'Data Prep'!P7)</f>
        <v>74867</v>
      </c>
      <c r="R7" vm="5">
        <v>5695564</v>
      </c>
      <c r="S7" s="7">
        <f t="shared" si="1"/>
        <v>13.144791279669581</v>
      </c>
      <c r="T7" s="14">
        <f>AVERAGEIFS(Data!F:F,Data!B:B,'Data Prep'!$B$3,Data!A:A,'Data Prep'!$B$17,Data!C:C,'Data Prep'!P7)</f>
        <v>123495</v>
      </c>
      <c r="U7">
        <f t="shared" si="2"/>
        <v>13.144791279669581</v>
      </c>
    </row>
    <row r="8" spans="1:23" x14ac:dyDescent="0.3">
      <c r="A8" t="s">
        <v>59</v>
      </c>
      <c r="D8" t="s">
        <v>55</v>
      </c>
      <c r="E8" s="14">
        <f>AVERAGEIFS(Data!F:F,Data!B:B,D8,Data!A:A,$B$17)</f>
        <v>55605.9375</v>
      </c>
      <c r="F8" s="14">
        <f t="shared" si="0"/>
        <v>0</v>
      </c>
      <c r="H8" t="s">
        <v>56</v>
      </c>
      <c r="I8" s="1">
        <f>SUMIFS(Data!E:E,Data!B:B,H8,Data!A:A,$B$17)</f>
        <v>8142043</v>
      </c>
      <c r="P8" t="str">
        <v>Connecticut</v>
      </c>
      <c r="Q8" s="1">
        <f>SUMIFS(Data!E:E,Data!A:A,'Data Prep'!$B$17,Data!B:B,'Data Prep'!$B$3,Data!C:C,'Data Prep'!P8)</f>
        <v>29237</v>
      </c>
      <c r="R8" vm="6">
        <v>3572665</v>
      </c>
      <c r="S8" s="7">
        <f t="shared" si="1"/>
        <v>8.1835268630000293</v>
      </c>
      <c r="T8" s="14">
        <f>AVERAGEIFS(Data!F:F,Data!B:B,'Data Prep'!$B$3,Data!A:A,'Data Prep'!$B$17,Data!C:C,'Data Prep'!P8)</f>
        <v>138917</v>
      </c>
      <c r="U8">
        <f t="shared" si="2"/>
        <v>8.1835268630000293</v>
      </c>
    </row>
    <row r="9" spans="1:23" x14ac:dyDescent="0.3">
      <c r="A9" t="s">
        <v>52</v>
      </c>
      <c r="D9" t="s">
        <v>58</v>
      </c>
      <c r="E9" s="14">
        <f>AVERAGEIFS(Data!F:F,Data!B:B,D9,Data!A:A,$B$17)</f>
        <v>53607.208333333336</v>
      </c>
      <c r="F9" s="14">
        <f t="shared" si="0"/>
        <v>0</v>
      </c>
      <c r="H9" t="s">
        <v>51</v>
      </c>
      <c r="I9" s="1">
        <f>SUMIFS(Data!E:E,Data!B:B,H9,Data!A:A,$B$17)</f>
        <v>7136444</v>
      </c>
      <c r="P9" t="str">
        <v>Delaware</v>
      </c>
      <c r="Q9" s="1">
        <f>SUMIFS(Data!E:E,Data!A:A,'Data Prep'!$B$17,Data!B:B,'Data Prep'!$B$3,Data!C:C,'Data Prep'!P9)</f>
        <v>3622</v>
      </c>
      <c r="R9" vm="7">
        <v>967171</v>
      </c>
      <c r="S9" s="7">
        <f t="shared" si="1"/>
        <v>3.744942724709488</v>
      </c>
      <c r="T9" s="14">
        <f>AVERAGEIFS(Data!F:F,Data!B:B,'Data Prep'!$B$3,Data!A:A,'Data Prep'!$B$17,Data!C:C,'Data Prep'!P9)</f>
        <v>78966</v>
      </c>
      <c r="U9">
        <f t="shared" si="2"/>
        <v>3.744942724709488</v>
      </c>
    </row>
    <row r="10" spans="1:23" x14ac:dyDescent="0.3">
      <c r="A10" t="s">
        <v>55</v>
      </c>
      <c r="D10" t="s">
        <v>54</v>
      </c>
      <c r="E10" s="14">
        <f>AVERAGEIFS(Data!F:F,Data!B:B,D10,Data!A:A,$B$17)</f>
        <v>49366.8125</v>
      </c>
      <c r="F10" s="14">
        <f t="shared" si="0"/>
        <v>0</v>
      </c>
      <c r="H10" t="s">
        <v>60</v>
      </c>
      <c r="I10" s="1">
        <f>SUMIFS(Data!E:E,Data!B:B,H10,Data!A:A,$B$17)</f>
        <v>3843699</v>
      </c>
      <c r="P10" t="str">
        <v>Florida</v>
      </c>
      <c r="Q10" s="1">
        <f>SUMIFS(Data!E:E,Data!A:A,'Data Prep'!$B$17,Data!B:B,'Data Prep'!$B$3,Data!C:C,'Data Prep'!P10)</f>
        <v>130298</v>
      </c>
      <c r="R10" vm="8">
        <v>21670000</v>
      </c>
      <c r="S10" s="7">
        <f t="shared" si="1"/>
        <v>6.0128287955699129</v>
      </c>
      <c r="T10" s="14">
        <f>AVERAGEIFS(Data!F:F,Data!B:B,'Data Prep'!$B$3,Data!A:A,'Data Prep'!$B$17,Data!C:C,'Data Prep'!P10)</f>
        <v>93350</v>
      </c>
      <c r="U10">
        <f t="shared" si="2"/>
        <v>6.0128287955699129</v>
      </c>
    </row>
    <row r="11" spans="1:23" x14ac:dyDescent="0.3">
      <c r="A11" t="s">
        <v>60</v>
      </c>
      <c r="D11" t="s">
        <v>60</v>
      </c>
      <c r="E11" s="14">
        <f>AVERAGEIFS(Data!F:F,Data!B:B,D11,Data!A:A,$B$17)</f>
        <v>40790.1875</v>
      </c>
      <c r="F11" s="14">
        <f t="shared" si="0"/>
        <v>0</v>
      </c>
      <c r="H11" t="s">
        <v>53</v>
      </c>
      <c r="I11" s="1">
        <f>SUMIFS(Data!E:E,Data!B:B,H11,Data!A:A,$B$17)</f>
        <v>2677815</v>
      </c>
      <c r="P11" t="str">
        <v>Georgia</v>
      </c>
      <c r="Q11" s="1">
        <f>SUMIFS(Data!E:E,Data!A:A,'Data Prep'!$B$17,Data!B:B,'Data Prep'!$B$3,Data!C:C,'Data Prep'!P11)</f>
        <v>109190</v>
      </c>
      <c r="R11" vm="9">
        <v>10519475</v>
      </c>
      <c r="S11" s="7">
        <f t="shared" si="1"/>
        <v>10.379795569645824</v>
      </c>
      <c r="T11" s="14">
        <f>AVERAGEIFS(Data!F:F,Data!B:B,'Data Prep'!$B$3,Data!A:A,'Data Prep'!$B$17,Data!C:C,'Data Prep'!P11)</f>
        <v>108735</v>
      </c>
      <c r="U11">
        <f t="shared" si="2"/>
        <v>10.379795569645824</v>
      </c>
    </row>
    <row r="12" spans="1:23" x14ac:dyDescent="0.3">
      <c r="A12" t="s">
        <v>54</v>
      </c>
      <c r="D12" t="s">
        <v>59</v>
      </c>
      <c r="E12" s="14">
        <f>AVERAGEIFS(Data!F:F,Data!B:B,D12,Data!A:A,$B$17)</f>
        <v>23286.416666666668</v>
      </c>
      <c r="F12" s="14">
        <f t="shared" si="0"/>
        <v>0</v>
      </c>
      <c r="H12" t="s">
        <v>55</v>
      </c>
      <c r="I12" s="1">
        <f>SUMIFS(Data!E:E,Data!B:B,H12,Data!A:A,$B$17)</f>
        <v>1762873</v>
      </c>
      <c r="P12" t="str">
        <v>Idaho</v>
      </c>
      <c r="Q12" s="1">
        <f>SUMIFS(Data!E:E,Data!A:A,'Data Prep'!$B$17,Data!B:B,'Data Prep'!$B$3,Data!C:C,'Data Prep'!P12)</f>
        <v>7346</v>
      </c>
      <c r="R12" vm="10">
        <v>1754208</v>
      </c>
      <c r="S12" s="7">
        <f t="shared" si="1"/>
        <v>4.1876447946879729</v>
      </c>
      <c r="T12" s="14">
        <f>AVERAGEIFS(Data!F:F,Data!B:B,'Data Prep'!$B$3,Data!A:A,'Data Prep'!$B$17,Data!C:C,'Data Prep'!P12)</f>
        <v>64408</v>
      </c>
      <c r="U12">
        <f t="shared" si="2"/>
        <v>4.1876447946879729</v>
      </c>
    </row>
    <row r="13" spans="1:23" x14ac:dyDescent="0.3">
      <c r="P13" t="str">
        <v>Illinois</v>
      </c>
      <c r="Q13" s="1">
        <f>SUMIFS(Data!E:E,Data!A:A,'Data Prep'!$B$17,Data!B:B,'Data Prep'!$B$3,Data!C:C,'Data Prep'!P13)</f>
        <v>87520</v>
      </c>
      <c r="R13" vm="11">
        <v>12741080</v>
      </c>
      <c r="S13" s="7">
        <f t="shared" si="1"/>
        <v>6.8691194153085924</v>
      </c>
      <c r="T13" s="14">
        <f>AVERAGEIFS(Data!F:F,Data!B:B,'Data Prep'!$B$3,Data!A:A,'Data Prep'!$B$17,Data!C:C,'Data Prep'!P13)</f>
        <v>110059</v>
      </c>
      <c r="U13">
        <f t="shared" si="2"/>
        <v>6.8691194153085924</v>
      </c>
    </row>
    <row r="14" spans="1:23" x14ac:dyDescent="0.3">
      <c r="P14" t="str">
        <v>Indiana</v>
      </c>
      <c r="Q14" s="1">
        <f>SUMIFS(Data!E:E,Data!A:A,'Data Prep'!$B$17,Data!B:B,'Data Prep'!$B$3,Data!C:C,'Data Prep'!P14)</f>
        <v>26075</v>
      </c>
      <c r="R14" vm="12">
        <v>6691878</v>
      </c>
      <c r="S14" s="7">
        <f t="shared" si="1"/>
        <v>3.8965145509227757</v>
      </c>
      <c r="T14" s="14">
        <f>AVERAGEIFS(Data!F:F,Data!B:B,'Data Prep'!$B$3,Data!A:A,'Data Prep'!$B$17,Data!C:C,'Data Prep'!P14)</f>
        <v>67191</v>
      </c>
      <c r="U14">
        <f t="shared" si="2"/>
        <v>3.8965145509227757</v>
      </c>
    </row>
    <row r="15" spans="1:23" x14ac:dyDescent="0.3">
      <c r="P15" t="str">
        <v>Iowa</v>
      </c>
      <c r="Q15" s="1">
        <f>SUMIFS(Data!E:E,Data!A:A,'Data Prep'!$B$17,Data!B:B,'Data Prep'!$B$3,Data!C:C,'Data Prep'!P15)</f>
        <v>19135</v>
      </c>
      <c r="R15" vm="13">
        <v>3156145</v>
      </c>
      <c r="S15" s="7">
        <f t="shared" si="1"/>
        <v>6.0627759497741707</v>
      </c>
      <c r="T15" s="14">
        <f>AVERAGEIFS(Data!F:F,Data!B:B,'Data Prep'!$B$3,Data!A:A,'Data Prep'!$B$17,Data!C:C,'Data Prep'!P15)</f>
        <v>66858</v>
      </c>
      <c r="U15">
        <f t="shared" si="2"/>
        <v>6.0627759497741707</v>
      </c>
    </row>
    <row r="16" spans="1:23" x14ac:dyDescent="0.3">
      <c r="A16" s="15" t="s">
        <v>67</v>
      </c>
      <c r="B16" s="15"/>
      <c r="P16" t="str">
        <v>Kansas</v>
      </c>
      <c r="Q16" s="1">
        <f>SUMIFS(Data!E:E,Data!A:A,'Data Prep'!$B$17,Data!B:B,'Data Prep'!$B$3,Data!C:C,'Data Prep'!P16)</f>
        <v>16734</v>
      </c>
      <c r="R16" vm="14">
        <v>2911505</v>
      </c>
      <c r="S16" s="7">
        <f t="shared" si="1"/>
        <v>5.7475429374155294</v>
      </c>
      <c r="T16" s="14">
        <f>AVERAGEIFS(Data!F:F,Data!B:B,'Data Prep'!$B$3,Data!A:A,'Data Prep'!$B$17,Data!C:C,'Data Prep'!P16)</f>
        <v>73749</v>
      </c>
      <c r="U16">
        <f t="shared" si="2"/>
        <v>5.7475429374155294</v>
      </c>
    </row>
    <row r="17" spans="1:21" x14ac:dyDescent="0.3">
      <c r="A17" s="8" t="s">
        <v>68</v>
      </c>
      <c r="B17" s="9">
        <v>2023</v>
      </c>
      <c r="H17" s="16" t="s">
        <v>73</v>
      </c>
      <c r="I17" s="16"/>
      <c r="P17" t="str">
        <v>Kentucky</v>
      </c>
      <c r="Q17" s="1">
        <f>SUMIFS(Data!E:E,Data!A:A,'Data Prep'!$B$17,Data!B:B,'Data Prep'!$B$3,Data!C:C,'Data Prep'!P17)</f>
        <v>20268</v>
      </c>
      <c r="R17" vm="15">
        <v>4468402</v>
      </c>
      <c r="S17" s="7">
        <f t="shared" si="1"/>
        <v>4.5358497288292332</v>
      </c>
      <c r="T17" s="14">
        <f>AVERAGEIFS(Data!F:F,Data!B:B,'Data Prep'!$B$3,Data!A:A,'Data Prep'!$B$17,Data!C:C,'Data Prep'!P17)</f>
        <v>63462</v>
      </c>
      <c r="U17">
        <f t="shared" si="2"/>
        <v>4.5358497288292332</v>
      </c>
    </row>
    <row r="18" spans="1:21" x14ac:dyDescent="0.3">
      <c r="H18" s="5" t="s">
        <v>64</v>
      </c>
      <c r="I18" s="5" t="s">
        <v>72</v>
      </c>
      <c r="P18" t="str">
        <v>Louisiana</v>
      </c>
      <c r="Q18" s="1">
        <f>SUMIFS(Data!E:E,Data!A:A,'Data Prep'!$B$17,Data!B:B,'Data Prep'!$B$3,Data!C:C,'Data Prep'!P18)</f>
        <v>18712</v>
      </c>
      <c r="R18" vm="16">
        <v>4659978</v>
      </c>
      <c r="S18" s="7">
        <f t="shared" si="1"/>
        <v>4.015469600929447</v>
      </c>
      <c r="T18" s="14">
        <f>AVERAGEIFS(Data!F:F,Data!B:B,'Data Prep'!$B$3,Data!A:A,'Data Prep'!$B$17,Data!C:C,'Data Prep'!P18)</f>
        <v>65700</v>
      </c>
      <c r="U18">
        <f t="shared" si="2"/>
        <v>4.015469600929447</v>
      </c>
    </row>
    <row r="19" spans="1:21" x14ac:dyDescent="0.3">
      <c r="A19" s="15" t="s">
        <v>81</v>
      </c>
      <c r="B19" s="15"/>
      <c r="H19" t="str">
        <f>B3</f>
        <v>Information</v>
      </c>
      <c r="I19" s="1">
        <f>VLOOKUP(H19,H2:I12,2,0)</f>
        <v>2677815</v>
      </c>
      <c r="P19" t="str">
        <v>Maine</v>
      </c>
      <c r="Q19" s="1">
        <f>SUMIFS(Data!E:E,Data!A:A,'Data Prep'!$B$17,Data!B:B,'Data Prep'!$B$3,Data!C:C,'Data Prep'!P19)</f>
        <v>6415</v>
      </c>
      <c r="R19" vm="17">
        <v>1338404</v>
      </c>
      <c r="S19" s="7">
        <f t="shared" si="1"/>
        <v>4.7930221368136978</v>
      </c>
      <c r="T19" s="14">
        <f>AVERAGEIFS(Data!F:F,Data!B:B,'Data Prep'!$B$3,Data!A:A,'Data Prep'!$B$17,Data!C:C,'Data Prep'!P19)</f>
        <v>64265</v>
      </c>
      <c r="U19">
        <f t="shared" si="2"/>
        <v>4.7930221368136978</v>
      </c>
    </row>
    <row r="20" spans="1:21" x14ac:dyDescent="0.3">
      <c r="A20" s="8" t="s">
        <v>82</v>
      </c>
      <c r="B20" t="str">
        <f>IF(Dashboard!O2=1,'Data Prep'!T2,'Data Prep'!S2)</f>
        <v>Per 1000capita population</v>
      </c>
      <c r="H20" t="s">
        <v>74</v>
      </c>
      <c r="I20" s="1">
        <f>SUM(I3:I12)-I19</f>
        <v>113971524</v>
      </c>
      <c r="P20" t="str">
        <v>Maryland</v>
      </c>
      <c r="Q20" s="1">
        <f>SUMIFS(Data!E:E,Data!A:A,'Data Prep'!$B$17,Data!B:B,'Data Prep'!$B$3,Data!C:C,'Data Prep'!P20)</f>
        <v>33029</v>
      </c>
      <c r="R20" vm="18">
        <v>6042718</v>
      </c>
      <c r="S20" s="7">
        <f t="shared" si="1"/>
        <v>5.4659178204245169</v>
      </c>
      <c r="T20" s="14">
        <f>AVERAGEIFS(Data!F:F,Data!B:B,'Data Prep'!$B$3,Data!A:A,'Data Prep'!$B$17,Data!C:C,'Data Prep'!P20)</f>
        <v>110569</v>
      </c>
      <c r="U20">
        <f t="shared" si="2"/>
        <v>5.4659178204245169</v>
      </c>
    </row>
    <row r="21" spans="1:21" x14ac:dyDescent="0.3">
      <c r="P21" t="str">
        <v>Massachusetts</v>
      </c>
      <c r="Q21" s="1">
        <f>SUMIFS(Data!E:E,Data!A:A,'Data Prep'!$B$17,Data!B:B,'Data Prep'!$B$3,Data!C:C,'Data Prep'!P21)</f>
        <v>89231</v>
      </c>
      <c r="R21" vm="19">
        <v>6902149</v>
      </c>
      <c r="S21" s="7">
        <f t="shared" si="1"/>
        <v>12.928002568475412</v>
      </c>
      <c r="T21" s="14">
        <f>AVERAGEIFS(Data!F:F,Data!B:B,'Data Prep'!$B$3,Data!A:A,'Data Prep'!$B$17,Data!C:C,'Data Prep'!P21)</f>
        <v>146746</v>
      </c>
      <c r="U21">
        <f t="shared" si="2"/>
        <v>12.928002568475412</v>
      </c>
    </row>
    <row r="22" spans="1:21" x14ac:dyDescent="0.3">
      <c r="H22" s="10" t="s">
        <v>83</v>
      </c>
      <c r="I22" s="11">
        <f>I19/SUM(I19:I20)</f>
        <v>2.2956109506972858E-2</v>
      </c>
      <c r="P22" t="str">
        <v>Michigan</v>
      </c>
      <c r="Q22" s="1">
        <f>SUMIFS(Data!E:E,Data!A:A,'Data Prep'!$B$17,Data!B:B,'Data Prep'!$B$3,Data!C:C,'Data Prep'!P22)</f>
        <v>50511</v>
      </c>
      <c r="R22" vm="20">
        <v>9995915</v>
      </c>
      <c r="S22" s="7">
        <f t="shared" si="1"/>
        <v>5.053164217582883</v>
      </c>
      <c r="T22" s="14">
        <f>AVERAGEIFS(Data!F:F,Data!B:B,'Data Prep'!$B$3,Data!A:A,'Data Prep'!$B$17,Data!C:C,'Data Prep'!P22)</f>
        <v>88745</v>
      </c>
      <c r="U22">
        <f t="shared" si="2"/>
        <v>5.053164217582883</v>
      </c>
    </row>
    <row r="23" spans="1:21" x14ac:dyDescent="0.3">
      <c r="P23" t="str">
        <v>Minnesota</v>
      </c>
      <c r="Q23" s="1">
        <f>SUMIFS(Data!E:E,Data!A:A,'Data Prep'!$B$17,Data!B:B,'Data Prep'!$B$3,Data!C:C,'Data Prep'!P23)</f>
        <v>43145</v>
      </c>
      <c r="R23" vm="21">
        <v>5611179</v>
      </c>
      <c r="S23" s="7">
        <f t="shared" si="1"/>
        <v>7.6891148901148938</v>
      </c>
      <c r="T23" s="14">
        <f>AVERAGEIFS(Data!F:F,Data!B:B,'Data Prep'!$B$3,Data!A:A,'Data Prep'!$B$17,Data!C:C,'Data Prep'!P23)</f>
        <v>92292</v>
      </c>
      <c r="U23">
        <f t="shared" si="2"/>
        <v>7.6891148901148938</v>
      </c>
    </row>
    <row r="24" spans="1:21" x14ac:dyDescent="0.3">
      <c r="P24" t="str">
        <v>Mississippi</v>
      </c>
      <c r="Q24" s="1">
        <f>SUMIFS(Data!E:E,Data!A:A,'Data Prep'!$B$17,Data!B:B,'Data Prep'!$B$3,Data!C:C,'Data Prep'!P24)</f>
        <v>9629</v>
      </c>
      <c r="R24" vm="22">
        <v>2963914</v>
      </c>
      <c r="S24" s="7">
        <f t="shared" si="1"/>
        <v>3.2487447341589535</v>
      </c>
      <c r="T24" s="14">
        <f>AVERAGEIFS(Data!F:F,Data!B:B,'Data Prep'!$B$3,Data!A:A,'Data Prep'!$B$17,Data!C:C,'Data Prep'!P24)</f>
        <v>54301</v>
      </c>
      <c r="U24">
        <f t="shared" si="2"/>
        <v>3.2487447341589535</v>
      </c>
    </row>
    <row r="25" spans="1:21" x14ac:dyDescent="0.3">
      <c r="P25" t="str">
        <v>Missouri</v>
      </c>
      <c r="Q25" s="1">
        <f>SUMIFS(Data!E:E,Data!A:A,'Data Prep'!$B$17,Data!B:B,'Data Prep'!$B$3,Data!C:C,'Data Prep'!P25)</f>
        <v>43675</v>
      </c>
      <c r="R25" vm="23">
        <v>6126452</v>
      </c>
      <c r="S25" s="7">
        <f t="shared" si="1"/>
        <v>7.1289222538591668</v>
      </c>
      <c r="T25" s="14">
        <f>AVERAGEIFS(Data!F:F,Data!B:B,'Data Prep'!$B$3,Data!A:A,'Data Prep'!$B$17,Data!C:C,'Data Prep'!P25)</f>
        <v>89327</v>
      </c>
      <c r="U25">
        <f t="shared" si="2"/>
        <v>7.1289222538591668</v>
      </c>
    </row>
    <row r="26" spans="1:21" x14ac:dyDescent="0.3">
      <c r="P26" t="str">
        <v>Montana</v>
      </c>
      <c r="Q26" s="1">
        <f>SUMIFS(Data!E:E,Data!A:A,'Data Prep'!$B$17,Data!B:B,'Data Prep'!$B$3,Data!C:C,'Data Prep'!P26)</f>
        <v>5797</v>
      </c>
      <c r="R26" vm="24">
        <v>1062305</v>
      </c>
      <c r="S26" s="7">
        <f t="shared" si="1"/>
        <v>5.4570015202790154</v>
      </c>
      <c r="T26" s="14">
        <f>AVERAGEIFS(Data!F:F,Data!B:B,'Data Prep'!$B$3,Data!A:A,'Data Prep'!$B$17,Data!C:C,'Data Prep'!P26)</f>
        <v>65673</v>
      </c>
      <c r="U26">
        <f t="shared" si="2"/>
        <v>5.4570015202790154</v>
      </c>
    </row>
    <row r="27" spans="1:21" x14ac:dyDescent="0.3">
      <c r="P27" t="str">
        <v>Nebraska</v>
      </c>
      <c r="Q27" s="1">
        <f>SUMIFS(Data!E:E,Data!A:A,'Data Prep'!$B$17,Data!B:B,'Data Prep'!$B$3,Data!C:C,'Data Prep'!P27)</f>
        <v>16165</v>
      </c>
      <c r="R27" vm="25">
        <v>1929268</v>
      </c>
      <c r="S27" s="7">
        <f t="shared" si="1"/>
        <v>8.3788255441960366</v>
      </c>
      <c r="T27" s="14">
        <f>AVERAGEIFS(Data!F:F,Data!B:B,'Data Prep'!$B$3,Data!A:A,'Data Prep'!$B$17,Data!C:C,'Data Prep'!P27)</f>
        <v>76361</v>
      </c>
      <c r="U27">
        <f t="shared" si="2"/>
        <v>8.3788255441960366</v>
      </c>
    </row>
    <row r="28" spans="1:21" x14ac:dyDescent="0.3">
      <c r="P28" t="str">
        <v>Nevada</v>
      </c>
      <c r="Q28" s="1">
        <f>SUMIFS(Data!E:E,Data!A:A,'Data Prep'!$B$17,Data!B:B,'Data Prep'!$B$3,Data!C:C,'Data Prep'!P28)</f>
        <v>13306</v>
      </c>
      <c r="R28" vm="26">
        <v>3034392</v>
      </c>
      <c r="S28" s="7">
        <f t="shared" si="1"/>
        <v>4.3850629714288729</v>
      </c>
      <c r="T28" s="14">
        <f>AVERAGEIFS(Data!F:F,Data!B:B,'Data Prep'!$B$3,Data!A:A,'Data Prep'!$B$17,Data!C:C,'Data Prep'!P28)</f>
        <v>88353</v>
      </c>
      <c r="U28">
        <f t="shared" si="2"/>
        <v>4.3850629714288729</v>
      </c>
    </row>
    <row r="29" spans="1:21" x14ac:dyDescent="0.3">
      <c r="P29" t="str">
        <v>New Hampshire</v>
      </c>
      <c r="Q29" s="1">
        <f>SUMIFS(Data!E:E,Data!A:A,'Data Prep'!$B$17,Data!B:B,'Data Prep'!$B$3,Data!C:C,'Data Prep'!P29)</f>
        <v>11735</v>
      </c>
      <c r="R29" vm="27">
        <v>1356458</v>
      </c>
      <c r="S29" s="7">
        <f t="shared" si="1"/>
        <v>8.651207777903922</v>
      </c>
      <c r="T29" s="14">
        <f>AVERAGEIFS(Data!F:F,Data!B:B,'Data Prep'!$B$3,Data!A:A,'Data Prep'!$B$17,Data!C:C,'Data Prep'!P29)</f>
        <v>107194</v>
      </c>
      <c r="U29">
        <f t="shared" si="2"/>
        <v>8.651207777903922</v>
      </c>
    </row>
    <row r="30" spans="1:21" x14ac:dyDescent="0.3">
      <c r="B30">
        <v>2020</v>
      </c>
      <c r="C30">
        <v>2023</v>
      </c>
      <c r="P30" t="str">
        <v>New Jersey</v>
      </c>
      <c r="Q30" s="1">
        <f>SUMIFS(Data!E:E,Data!A:A,'Data Prep'!$B$17,Data!B:B,'Data Prep'!$B$3,Data!C:C,'Data Prep'!P30)</f>
        <v>67885</v>
      </c>
      <c r="R30" vm="28">
        <v>8908520</v>
      </c>
      <c r="S30" s="7">
        <f t="shared" si="1"/>
        <v>7.6202332149447942</v>
      </c>
      <c r="T30" s="14">
        <f>AVERAGEIFS(Data!F:F,Data!B:B,'Data Prep'!$B$3,Data!A:A,'Data Prep'!$B$17,Data!C:C,'Data Prep'!P30)</f>
        <v>130541</v>
      </c>
      <c r="U30">
        <f t="shared" si="2"/>
        <v>7.6202332149447942</v>
      </c>
    </row>
    <row r="31" spans="1:21" x14ac:dyDescent="0.3">
      <c r="A31" t="s">
        <v>57</v>
      </c>
      <c r="B31">
        <f>AVERAGEIFS(Data!$F$2:$F$1919,Data!$B$2:$B$1919,'Data Prep'!$A31,Data!$A$2:$A$1919,'Data Prep'!B$30)</f>
        <v>62014.4375</v>
      </c>
      <c r="C31">
        <f>AVERAGEIFS(Data!$F$2:$F$1919,Data!$B$2:$B$1919,'Data Prep'!$A31,Data!$A$2:$A$1919,'Data Prep'!C$30)</f>
        <v>74713.0625</v>
      </c>
      <c r="D31" s="7">
        <f>C31-B31</f>
        <v>12698.625</v>
      </c>
      <c r="P31" t="str">
        <v>New Mexico</v>
      </c>
      <c r="Q31" s="1">
        <f>SUMIFS(Data!E:E,Data!A:A,'Data Prep'!$B$17,Data!B:B,'Data Prep'!$B$3,Data!C:C,'Data Prep'!P31)</f>
        <v>9076</v>
      </c>
      <c r="R31" vm="29">
        <v>2095428</v>
      </c>
      <c r="S31" s="7">
        <f t="shared" si="1"/>
        <v>4.3313346963007078</v>
      </c>
      <c r="T31" s="14">
        <f>AVERAGEIFS(Data!F:F,Data!B:B,'Data Prep'!$B$3,Data!A:A,'Data Prep'!$B$17,Data!C:C,'Data Prep'!P31)</f>
        <v>62393</v>
      </c>
      <c r="U31">
        <f t="shared" si="2"/>
        <v>4.3313346963007078</v>
      </c>
    </row>
    <row r="32" spans="1:21" x14ac:dyDescent="0.3">
      <c r="A32" t="s">
        <v>51</v>
      </c>
      <c r="B32">
        <f>AVERAGEIFS(Data!$F$2:$F$1919,Data!$B$2:$B$1919,'Data Prep'!$A32,Data!$A$2:$A$1919,'Data Prep'!B$30)</f>
        <v>54653.829787234041</v>
      </c>
      <c r="C32">
        <f>AVERAGEIFS(Data!$F$2:$F$1919,Data!$B$2:$B$1919,'Data Prep'!$A32,Data!$A$2:$A$1919,'Data Prep'!C$30)</f>
        <v>63896.895833333336</v>
      </c>
      <c r="D32" s="7">
        <f t="shared" ref="D32:D40" si="3">C32-B32</f>
        <v>9243.0660460992949</v>
      </c>
      <c r="P32" t="str">
        <v>New York</v>
      </c>
      <c r="Q32" s="1">
        <f>SUMIFS(Data!E:E,Data!A:A,'Data Prep'!$B$17,Data!B:B,'Data Prep'!$B$3,Data!C:C,'Data Prep'!P32)</f>
        <v>267749</v>
      </c>
      <c r="R32" vm="30">
        <v>19542209</v>
      </c>
      <c r="S32" s="7">
        <f t="shared" si="1"/>
        <v>13.701061123642674</v>
      </c>
      <c r="T32" s="14">
        <f>AVERAGEIFS(Data!F:F,Data!B:B,'Data Prep'!$B$3,Data!A:A,'Data Prep'!$B$17,Data!C:C,'Data Prep'!P32)</f>
        <v>154357</v>
      </c>
      <c r="U32">
        <f t="shared" si="2"/>
        <v>13.701061123642674</v>
      </c>
    </row>
    <row r="33" spans="1:21" x14ac:dyDescent="0.3">
      <c r="A33" t="s">
        <v>58</v>
      </c>
      <c r="B33">
        <f>AVERAGEIFS(Data!$F$2:$F$1919,Data!$B$2:$B$1919,'Data Prep'!$A33,Data!$A$2:$A$1919,'Data Prep'!B$30)</f>
        <v>44954.729166666664</v>
      </c>
      <c r="C33">
        <f>AVERAGEIFS(Data!$F$2:$F$1919,Data!$B$2:$B$1919,'Data Prep'!$A33,Data!$A$2:$A$1919,'Data Prep'!C$30)</f>
        <v>53607.208333333336</v>
      </c>
      <c r="D33" s="7">
        <f t="shared" si="3"/>
        <v>8652.4791666666715</v>
      </c>
      <c r="P33" t="str">
        <v>North Carolina</v>
      </c>
      <c r="Q33" s="1">
        <f>SUMIFS(Data!E:E,Data!A:A,'Data Prep'!$B$17,Data!B:B,'Data Prep'!$B$3,Data!C:C,'Data Prep'!P33)</f>
        <v>73440</v>
      </c>
      <c r="R33" vm="31">
        <v>10383620</v>
      </c>
      <c r="S33" s="7">
        <f t="shared" si="1"/>
        <v>7.0726779292770727</v>
      </c>
      <c r="T33" s="14">
        <f>AVERAGEIFS(Data!F:F,Data!B:B,'Data Prep'!$B$3,Data!A:A,'Data Prep'!$B$17,Data!C:C,'Data Prep'!P33)</f>
        <v>96207</v>
      </c>
      <c r="U33">
        <f t="shared" si="2"/>
        <v>7.0726779292770727</v>
      </c>
    </row>
    <row r="34" spans="1:21" x14ac:dyDescent="0.3">
      <c r="A34" t="s">
        <v>56</v>
      </c>
      <c r="B34">
        <f>AVERAGEIFS(Data!$F$2:$F$1919,Data!$B$2:$B$1919,'Data Prep'!$A34,Data!$A$2:$A$1919,'Data Prep'!B$30)</f>
        <v>74630.083333333328</v>
      </c>
      <c r="C34">
        <f>AVERAGEIFS(Data!$F$2:$F$1919,Data!$B$2:$B$1919,'Data Prep'!$A34,Data!$A$2:$A$1919,'Data Prep'!C$30)</f>
        <v>90040.666666666672</v>
      </c>
      <c r="D34" s="7">
        <f t="shared" si="3"/>
        <v>15410.583333333343</v>
      </c>
      <c r="P34" t="str">
        <v>North Dakota</v>
      </c>
      <c r="Q34" s="1">
        <f>SUMIFS(Data!E:E,Data!A:A,'Data Prep'!$B$17,Data!B:B,'Data Prep'!$B$3,Data!C:C,'Data Prep'!P34)</f>
        <v>5780</v>
      </c>
      <c r="R34" vm="32">
        <v>760077</v>
      </c>
      <c r="S34" s="7">
        <f t="shared" si="1"/>
        <v>7.6044927027130145</v>
      </c>
      <c r="T34" s="14">
        <f>AVERAGEIFS(Data!F:F,Data!B:B,'Data Prep'!$B$3,Data!A:A,'Data Prep'!$B$17,Data!C:C,'Data Prep'!P34)</f>
        <v>79624</v>
      </c>
      <c r="U34">
        <f t="shared" si="2"/>
        <v>7.6044927027130145</v>
      </c>
    </row>
    <row r="35" spans="1:21" x14ac:dyDescent="0.3">
      <c r="A35" t="s">
        <v>53</v>
      </c>
      <c r="B35">
        <f>AVERAGEIFS(Data!$F$2:$F$1919,Data!$B$2:$B$1919,'Data Prep'!$A35,Data!$A$2:$A$1919,'Data Prep'!B$30)</f>
        <v>72880.708333333328</v>
      </c>
      <c r="C35">
        <f>AVERAGEIFS(Data!$F$2:$F$1919,Data!$B$2:$B$1919,'Data Prep'!$A35,Data!$A$2:$A$1919,'Data Prep'!C$30)</f>
        <v>93586.333333333328</v>
      </c>
      <c r="D35" s="7">
        <f t="shared" si="3"/>
        <v>20705.625</v>
      </c>
      <c r="P35" t="str">
        <v>Ohio</v>
      </c>
      <c r="Q35" s="1">
        <f>SUMIFS(Data!E:E,Data!A:A,'Data Prep'!$B$17,Data!B:B,'Data Prep'!$B$3,Data!C:C,'Data Prep'!P35)</f>
        <v>63865</v>
      </c>
      <c r="R35" vm="33">
        <v>11689442</v>
      </c>
      <c r="S35" s="7">
        <f t="shared" si="1"/>
        <v>5.4634772130269349</v>
      </c>
      <c r="T35" s="14">
        <f>AVERAGEIFS(Data!F:F,Data!B:B,'Data Prep'!$B$3,Data!A:A,'Data Prep'!$B$17,Data!C:C,'Data Prep'!P35)</f>
        <v>80052</v>
      </c>
      <c r="U35">
        <f t="shared" si="2"/>
        <v>5.4634772130269349</v>
      </c>
    </row>
    <row r="36" spans="1:21" x14ac:dyDescent="0.3">
      <c r="A36" t="s">
        <v>59</v>
      </c>
      <c r="B36">
        <f>AVERAGEIFS(Data!$F$2:$F$1919,Data!$B$2:$B$1919,'Data Prep'!$A36,Data!$A$2:$A$1919,'Data Prep'!B$30)</f>
        <v>18037.416666666668</v>
      </c>
      <c r="C36">
        <f>AVERAGEIFS(Data!$F$2:$F$1919,Data!$B$2:$B$1919,'Data Prep'!$A36,Data!$A$2:$A$1919,'Data Prep'!C$30)</f>
        <v>23286.416666666668</v>
      </c>
      <c r="D36" s="7">
        <f t="shared" si="3"/>
        <v>5249</v>
      </c>
      <c r="P36" t="str">
        <v>Oklahoma</v>
      </c>
      <c r="Q36" s="1">
        <f>SUMIFS(Data!E:E,Data!A:A,'Data Prep'!$B$17,Data!B:B,'Data Prep'!$B$3,Data!C:C,'Data Prep'!P36)</f>
        <v>18256</v>
      </c>
      <c r="R36" vm="34">
        <v>3943079</v>
      </c>
      <c r="S36" s="7">
        <f t="shared" si="1"/>
        <v>4.6298844126633023</v>
      </c>
      <c r="T36" s="14">
        <f>AVERAGEIFS(Data!F:F,Data!B:B,'Data Prep'!$B$3,Data!A:A,'Data Prep'!$B$17,Data!C:C,'Data Prep'!P36)</f>
        <v>63710</v>
      </c>
      <c r="U36">
        <f t="shared" si="2"/>
        <v>4.6298844126633023</v>
      </c>
    </row>
    <row r="37" spans="1:21" x14ac:dyDescent="0.3">
      <c r="A37" t="s">
        <v>52</v>
      </c>
      <c r="B37">
        <f>AVERAGEIFS(Data!$F$2:$F$1919,Data!$B$2:$B$1919,'Data Prep'!$A37,Data!$A$2:$A$1919,'Data Prep'!B$30)</f>
        <v>59925.291666666664</v>
      </c>
      <c r="C37">
        <f>AVERAGEIFS(Data!$F$2:$F$1919,Data!$B$2:$B$1919,'Data Prep'!$A37,Data!$A$2:$A$1919,'Data Prep'!C$30)</f>
        <v>68427.875</v>
      </c>
      <c r="D37" s="7">
        <f t="shared" si="3"/>
        <v>8502.5833333333358</v>
      </c>
      <c r="P37" t="str">
        <v>Oregon</v>
      </c>
      <c r="Q37" s="1">
        <f>SUMIFS(Data!E:E,Data!A:A,'Data Prep'!$B$17,Data!B:B,'Data Prep'!$B$3,Data!C:C,'Data Prep'!P37)</f>
        <v>33218</v>
      </c>
      <c r="R37" vm="35">
        <v>4190713</v>
      </c>
      <c r="S37" s="7">
        <f t="shared" si="1"/>
        <v>7.9265747857226208</v>
      </c>
      <c r="T37" s="14">
        <f>AVERAGEIFS(Data!F:F,Data!B:B,'Data Prep'!$B$3,Data!A:A,'Data Prep'!$B$17,Data!C:C,'Data Prep'!P37)</f>
        <v>101737</v>
      </c>
      <c r="U37">
        <f t="shared" si="2"/>
        <v>7.9265747857226208</v>
      </c>
    </row>
    <row r="38" spans="1:21" x14ac:dyDescent="0.3">
      <c r="A38" t="s">
        <v>55</v>
      </c>
      <c r="B38">
        <f>AVERAGEIFS(Data!$F$2:$F$1919,Data!$B$2:$B$1919,'Data Prep'!$A38,Data!$A$2:$A$1919,'Data Prep'!B$30)</f>
        <v>48926.702127659577</v>
      </c>
      <c r="C38">
        <f>AVERAGEIFS(Data!$F$2:$F$1919,Data!$B$2:$B$1919,'Data Prep'!$A38,Data!$A$2:$A$1919,'Data Prep'!C$30)</f>
        <v>55605.9375</v>
      </c>
      <c r="D38" s="7">
        <f t="shared" si="3"/>
        <v>6679.2353723404231</v>
      </c>
      <c r="P38" t="str">
        <v>Pennsylvania</v>
      </c>
      <c r="Q38" s="1">
        <f>SUMIFS(Data!E:E,Data!A:A,'Data Prep'!$B$17,Data!B:B,'Data Prep'!$B$3,Data!C:C,'Data Prep'!P38)</f>
        <v>82872</v>
      </c>
      <c r="R38" vm="36">
        <v>12807060</v>
      </c>
      <c r="S38" s="7">
        <f t="shared" si="1"/>
        <v>6.4708059460953571</v>
      </c>
      <c r="T38" s="14">
        <f>AVERAGEIFS(Data!F:F,Data!B:B,'Data Prep'!$B$3,Data!A:A,'Data Prep'!$B$17,Data!C:C,'Data Prep'!P38)</f>
        <v>107388</v>
      </c>
      <c r="U38">
        <f t="shared" si="2"/>
        <v>6.4708059460953571</v>
      </c>
    </row>
    <row r="39" spans="1:21" x14ac:dyDescent="0.3">
      <c r="A39" t="s">
        <v>60</v>
      </c>
      <c r="B39">
        <f>AVERAGEIFS(Data!$F$2:$F$1919,Data!$B$2:$B$1919,'Data Prep'!$A39,Data!$A$2:$A$1919,'Data Prep'!B$30)</f>
        <v>31929.270833333332</v>
      </c>
      <c r="C39">
        <f>AVERAGEIFS(Data!$F$2:$F$1919,Data!$B$2:$B$1919,'Data Prep'!$A39,Data!$A$2:$A$1919,'Data Prep'!C$30)</f>
        <v>40790.1875</v>
      </c>
      <c r="D39" s="7">
        <f t="shared" si="3"/>
        <v>8860.9166666666679</v>
      </c>
      <c r="P39" t="str">
        <v>Rhode Island</v>
      </c>
      <c r="Q39" s="1">
        <f>SUMIFS(Data!E:E,Data!A:A,'Data Prep'!$B$17,Data!B:B,'Data Prep'!$B$3,Data!C:C,'Data Prep'!P39)</f>
        <v>5243</v>
      </c>
      <c r="R39" vm="37">
        <v>1057315</v>
      </c>
      <c r="S39" s="7">
        <f t="shared" si="1"/>
        <v>4.9587871164222586</v>
      </c>
      <c r="T39" s="14">
        <f>AVERAGEIFS(Data!F:F,Data!B:B,'Data Prep'!$B$3,Data!A:A,'Data Prep'!$B$17,Data!C:C,'Data Prep'!P39)</f>
        <v>87286</v>
      </c>
      <c r="U39">
        <f t="shared" si="2"/>
        <v>4.9587871164222586</v>
      </c>
    </row>
    <row r="40" spans="1:21" x14ac:dyDescent="0.3">
      <c r="A40" t="s">
        <v>54</v>
      </c>
      <c r="B40">
        <f>AVERAGEIFS(Data!$F$2:$F$1919,Data!$B$2:$B$1919,'Data Prep'!$A40,Data!$A$2:$A$1919,'Data Prep'!B$30)</f>
        <v>40691.395833333336</v>
      </c>
      <c r="C40">
        <f>AVERAGEIFS(Data!$F$2:$F$1919,Data!$B$2:$B$1919,'Data Prep'!$A40,Data!$A$2:$A$1919,'Data Prep'!C$30)</f>
        <v>49366.8125</v>
      </c>
      <c r="D40" s="7">
        <f t="shared" si="3"/>
        <v>8675.4166666666642</v>
      </c>
      <c r="P40" t="str">
        <v>South Carolina</v>
      </c>
      <c r="Q40" s="1">
        <f>SUMIFS(Data!E:E,Data!A:A,'Data Prep'!$B$17,Data!B:B,'Data Prep'!$B$3,Data!C:C,'Data Prep'!P40)</f>
        <v>24744</v>
      </c>
      <c r="R40" vm="38">
        <v>5084127</v>
      </c>
      <c r="S40" s="7">
        <f t="shared" si="1"/>
        <v>4.8669122545522558</v>
      </c>
      <c r="T40" s="14">
        <f>AVERAGEIFS(Data!F:F,Data!B:B,'Data Prep'!$B$3,Data!A:A,'Data Prep'!$B$17,Data!C:C,'Data Prep'!P40)</f>
        <v>73562</v>
      </c>
      <c r="U40">
        <f t="shared" si="2"/>
        <v>4.8669122545522558</v>
      </c>
    </row>
    <row r="41" spans="1:21" x14ac:dyDescent="0.3">
      <c r="P41" t="str">
        <v>South Dakota</v>
      </c>
      <c r="Q41" s="1">
        <f>SUMIFS(Data!E:E,Data!A:A,'Data Prep'!$B$17,Data!B:B,'Data Prep'!$B$3,Data!C:C,'Data Prep'!P41)</f>
        <v>5074</v>
      </c>
      <c r="R41" vm="39">
        <v>882235</v>
      </c>
      <c r="S41" s="7">
        <f t="shared" si="1"/>
        <v>5.7513020907127919</v>
      </c>
      <c r="T41" s="14">
        <f>AVERAGEIFS(Data!F:F,Data!B:B,'Data Prep'!$B$3,Data!A:A,'Data Prep'!$B$17,Data!C:C,'Data Prep'!P41)</f>
        <v>58069</v>
      </c>
      <c r="U41">
        <f t="shared" si="2"/>
        <v>5.7513020907127919</v>
      </c>
    </row>
    <row r="42" spans="1:21" x14ac:dyDescent="0.3">
      <c r="P42" t="str">
        <v>Tennessee</v>
      </c>
      <c r="Q42" s="1">
        <f>SUMIFS(Data!E:E,Data!A:A,'Data Prep'!$B$17,Data!B:B,'Data Prep'!$B$3,Data!C:C,'Data Prep'!P42)</f>
        <v>42929</v>
      </c>
      <c r="R42" vm="40">
        <v>6770010</v>
      </c>
      <c r="S42" s="7">
        <f t="shared" si="1"/>
        <v>6.3410541491076087</v>
      </c>
      <c r="T42" s="14">
        <f>AVERAGEIFS(Data!F:F,Data!B:B,'Data Prep'!$B$3,Data!A:A,'Data Prep'!$B$17,Data!C:C,'Data Prep'!P42)</f>
        <v>81293</v>
      </c>
      <c r="U42">
        <f t="shared" si="2"/>
        <v>6.3410541491076087</v>
      </c>
    </row>
    <row r="43" spans="1:21" x14ac:dyDescent="0.3">
      <c r="P43" t="str">
        <v>Texas</v>
      </c>
      <c r="Q43" s="1">
        <f>SUMIFS(Data!E:E,Data!A:A,'Data Prep'!$B$17,Data!B:B,'Data Prep'!$B$3,Data!C:C,'Data Prep'!P43)</f>
        <v>198521</v>
      </c>
      <c r="R43" vm="41">
        <v>29145505</v>
      </c>
      <c r="S43" s="7">
        <f t="shared" si="1"/>
        <v>6.8113762310860624</v>
      </c>
      <c r="T43" s="14">
        <f>AVERAGEIFS(Data!F:F,Data!B:B,'Data Prep'!$B$3,Data!A:A,'Data Prep'!$B$17,Data!C:C,'Data Prep'!P43)</f>
        <v>102835</v>
      </c>
      <c r="U43">
        <f t="shared" si="2"/>
        <v>6.8113762310860624</v>
      </c>
    </row>
    <row r="44" spans="1:21" x14ac:dyDescent="0.3">
      <c r="P44" t="str">
        <v>Utah</v>
      </c>
      <c r="Q44" s="1">
        <f>SUMIFS(Data!E:E,Data!A:A,'Data Prep'!$B$17,Data!B:B,'Data Prep'!$B$3,Data!C:C,'Data Prep'!P44)</f>
        <v>37222</v>
      </c>
      <c r="R44" vm="42">
        <v>3161105</v>
      </c>
      <c r="S44" s="7">
        <f t="shared" si="1"/>
        <v>11.774996401574766</v>
      </c>
      <c r="T44" s="14">
        <f>AVERAGEIFS(Data!F:F,Data!B:B,'Data Prep'!$B$3,Data!A:A,'Data Prep'!$B$17,Data!C:C,'Data Prep'!P44)</f>
        <v>96974</v>
      </c>
      <c r="U44">
        <f t="shared" si="2"/>
        <v>11.774996401574766</v>
      </c>
    </row>
    <row r="45" spans="1:21" x14ac:dyDescent="0.3">
      <c r="P45" t="str">
        <v>Vermont</v>
      </c>
      <c r="Q45" s="1">
        <f>SUMIFS(Data!E:E,Data!A:A,'Data Prep'!$B$17,Data!B:B,'Data Prep'!$B$3,Data!C:C,'Data Prep'!P45)</f>
        <v>3961</v>
      </c>
      <c r="R45" vm="43">
        <v>626299</v>
      </c>
      <c r="S45" s="7">
        <f t="shared" si="1"/>
        <v>6.32445525220382</v>
      </c>
      <c r="T45" s="14">
        <f>AVERAGEIFS(Data!F:F,Data!B:B,'Data Prep'!$B$3,Data!A:A,'Data Prep'!$B$17,Data!C:C,'Data Prep'!P45)</f>
        <v>68605</v>
      </c>
      <c r="U45">
        <f t="shared" si="2"/>
        <v>6.32445525220382</v>
      </c>
    </row>
    <row r="46" spans="1:21" x14ac:dyDescent="0.3">
      <c r="P46" t="str">
        <v>Virginia</v>
      </c>
      <c r="Q46" s="1">
        <f>SUMIFS(Data!E:E,Data!A:A,'Data Prep'!$B$17,Data!B:B,'Data Prep'!$B$3,Data!C:C,'Data Prep'!P46)</f>
        <v>64840</v>
      </c>
      <c r="R46" vm="44">
        <v>8517685</v>
      </c>
      <c r="S46" s="7">
        <f t="shared" si="1"/>
        <v>7.6123970304137796</v>
      </c>
      <c r="T46" s="14">
        <f>AVERAGEIFS(Data!F:F,Data!B:B,'Data Prep'!$B$3,Data!A:A,'Data Prep'!$B$17,Data!C:C,'Data Prep'!P46)</f>
        <v>117848</v>
      </c>
      <c r="U46">
        <f t="shared" si="2"/>
        <v>7.6123970304137796</v>
      </c>
    </row>
    <row r="47" spans="1:21" x14ac:dyDescent="0.3">
      <c r="P47" t="str">
        <v>Washington</v>
      </c>
      <c r="Q47" s="1">
        <f>SUMIFS(Data!E:E,Data!A:A,'Data Prep'!$B$17,Data!B:B,'Data Prep'!$B$3,Data!C:C,'Data Prep'!P47)</f>
        <v>148556</v>
      </c>
      <c r="R47" vm="45">
        <v>7614893</v>
      </c>
      <c r="S47" s="7">
        <f t="shared" si="1"/>
        <v>19.508612924699005</v>
      </c>
      <c r="T47" s="14">
        <f>AVERAGEIFS(Data!F:F,Data!B:B,'Data Prep'!$B$3,Data!A:A,'Data Prep'!$B$17,Data!C:C,'Data Prep'!P47)</f>
        <v>242273</v>
      </c>
      <c r="U47">
        <f t="shared" si="2"/>
        <v>19.508612924699005</v>
      </c>
    </row>
    <row r="48" spans="1:21" x14ac:dyDescent="0.3">
      <c r="P48" t="str">
        <v>West Virginia</v>
      </c>
      <c r="Q48" s="1">
        <f>SUMIFS(Data!E:E,Data!A:A,'Data Prep'!$B$17,Data!B:B,'Data Prep'!$B$3,Data!C:C,'Data Prep'!P48)</f>
        <v>7215</v>
      </c>
      <c r="R48" vm="46">
        <v>1805832</v>
      </c>
      <c r="S48" s="7">
        <f t="shared" si="1"/>
        <v>3.9953882753212926</v>
      </c>
      <c r="T48" s="14">
        <f>AVERAGEIFS(Data!F:F,Data!B:B,'Data Prep'!$B$3,Data!A:A,'Data Prep'!$B$17,Data!C:C,'Data Prep'!P48)</f>
        <v>58063</v>
      </c>
      <c r="U48">
        <f t="shared" si="2"/>
        <v>3.9953882753212926</v>
      </c>
    </row>
    <row r="49" spans="16:21" x14ac:dyDescent="0.3">
      <c r="P49" t="str">
        <v>Wisconsin</v>
      </c>
      <c r="Q49" s="1">
        <f>SUMIFS(Data!E:E,Data!A:A,'Data Prep'!$B$17,Data!B:B,'Data Prep'!$B$3,Data!C:C,'Data Prep'!P49)</f>
        <v>44846</v>
      </c>
      <c r="R49" vm="47">
        <v>5813568</v>
      </c>
      <c r="S49" s="7">
        <f t="shared" si="1"/>
        <v>7.7140234706121955</v>
      </c>
      <c r="T49" s="14">
        <f>AVERAGEIFS(Data!F:F,Data!B:B,'Data Prep'!$B$3,Data!A:A,'Data Prep'!$B$17,Data!C:C,'Data Prep'!P49)</f>
        <v>88336</v>
      </c>
      <c r="U49">
        <f t="shared" si="2"/>
        <v>7.7140234706121955</v>
      </c>
    </row>
    <row r="50" spans="16:21" x14ac:dyDescent="0.3">
      <c r="P50" t="str">
        <v>Wyoming</v>
      </c>
      <c r="Q50" s="1">
        <f>SUMIFS(Data!E:E,Data!A:A,'Data Prep'!$B$17,Data!B:B,'Data Prep'!$B$3,Data!C:C,'Data Prep'!P50)</f>
        <v>3000</v>
      </c>
      <c r="R50" vm="48">
        <v>577737</v>
      </c>
      <c r="S50" s="7">
        <f t="shared" si="1"/>
        <v>5.1926741752735248</v>
      </c>
      <c r="T50" s="14">
        <f>AVERAGEIFS(Data!F:F,Data!B:B,'Data Prep'!$B$3,Data!A:A,'Data Prep'!$B$17,Data!C:C,'Data Prep'!P50)</f>
        <v>54299</v>
      </c>
      <c r="U50">
        <f t="shared" si="2"/>
        <v>5.1926741752735248</v>
      </c>
    </row>
  </sheetData>
  <sortState xmlns:xlrd2="http://schemas.microsoft.com/office/spreadsheetml/2017/richdata2" ref="H2:I12">
    <sortCondition descending="1" ref="I2:I12"/>
  </sortState>
  <mergeCells count="6">
    <mergeCell ref="A19:B19"/>
    <mergeCell ref="P1:U1"/>
    <mergeCell ref="A1:B1"/>
    <mergeCell ref="A16:B16"/>
    <mergeCell ref="H1:I1"/>
    <mergeCell ref="H17:I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D6CA-F8AD-4AF6-8171-8D663D263AF0}">
  <sheetPr codeName="Sheet4"/>
  <dimension ref="A1:V46"/>
  <sheetViews>
    <sheetView showGridLines="0" tabSelected="1" zoomScale="73" zoomScaleNormal="80" workbookViewId="0">
      <selection activeCell="B20" sqref="B20"/>
    </sheetView>
  </sheetViews>
  <sheetFormatPr defaultColWidth="0" defaultRowHeight="14.4" zeroHeight="1" x14ac:dyDescent="0.3"/>
  <cols>
    <col min="1" max="1" width="3.109375" customWidth="1"/>
    <col min="2" max="2" width="44" customWidth="1"/>
    <col min="3" max="3" width="8.88671875" customWidth="1"/>
    <col min="4" max="4" width="19.88671875" bestFit="1" customWidth="1"/>
    <col min="5" max="6" width="8.88671875" customWidth="1"/>
    <col min="7" max="7" width="7.88671875" customWidth="1"/>
    <col min="8" max="13" width="8.88671875" customWidth="1"/>
    <col min="14" max="14" width="46.44140625" customWidth="1"/>
    <col min="15" max="21" width="8.88671875" customWidth="1"/>
    <col min="22" max="22" width="15.21875" customWidth="1"/>
    <col min="23" max="16384" width="15.21875" hidden="1"/>
  </cols>
  <sheetData>
    <row r="1" spans="2:15" x14ac:dyDescent="0.3">
      <c r="O1" s="12">
        <v>10</v>
      </c>
    </row>
    <row r="2" spans="2:15" x14ac:dyDescent="0.3">
      <c r="O2" s="12">
        <v>2</v>
      </c>
    </row>
    <row r="3" spans="2:15" x14ac:dyDescent="0.3"/>
    <row r="4" spans="2:15" ht="24" customHeight="1" x14ac:dyDescent="0.3"/>
    <row r="5" spans="2:15" ht="47.4" customHeight="1" x14ac:dyDescent="0.3">
      <c r="B5" s="13" t="str" cm="1">
        <f t="array" ref="B5">INDEX('Data Prep'!D3:D12,11-Dashboard!$O$1)</f>
        <v>Information</v>
      </c>
      <c r="E5" s="7"/>
      <c r="I5" t="s">
        <v>88</v>
      </c>
    </row>
    <row r="6" spans="2:15" x14ac:dyDescent="0.3">
      <c r="C6" t="s">
        <v>85</v>
      </c>
    </row>
    <row r="7" spans="2:15" x14ac:dyDescent="0.3"/>
    <row r="8" spans="2:15" x14ac:dyDescent="0.3"/>
    <row r="9" spans="2:15" x14ac:dyDescent="0.3"/>
    <row r="10" spans="2:15" x14ac:dyDescent="0.3"/>
    <row r="11" spans="2:15" x14ac:dyDescent="0.3"/>
    <row r="12" spans="2:15" x14ac:dyDescent="0.3">
      <c r="G12" s="11"/>
      <c r="H12" s="11"/>
    </row>
    <row r="13" spans="2:15" x14ac:dyDescent="0.3"/>
    <row r="14" spans="2:15" x14ac:dyDescent="0.3"/>
    <row r="15" spans="2:15" x14ac:dyDescent="0.3"/>
    <row r="16" spans="2:15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Spinner 6">
              <controlPr defaultSize="0" autoPict="0">
                <anchor moveWithCells="1" sizeWithCells="1">
                  <from>
                    <xdr:col>2</xdr:col>
                    <xdr:colOff>0</xdr:colOff>
                    <xdr:row>3</xdr:row>
                    <xdr:rowOff>304800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Option Button 8">
              <controlPr defaultSize="0" autoFill="0" autoLine="0" autoPict="0">
                <anchor moveWithCells="1">
                  <from>
                    <xdr:col>12</xdr:col>
                    <xdr:colOff>510540</xdr:colOff>
                    <xdr:row>5</xdr:row>
                    <xdr:rowOff>167640</xdr:rowOff>
                  </from>
                  <to>
                    <xdr:col>13</xdr:col>
                    <xdr:colOff>1143000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5" name="Option Button 9">
              <controlPr defaultSize="0" autoFill="0" autoLine="0" autoPict="0">
                <anchor moveWithCells="1">
                  <from>
                    <xdr:col>13</xdr:col>
                    <xdr:colOff>2034540</xdr:colOff>
                    <xdr:row>6</xdr:row>
                    <xdr:rowOff>7620</xdr:rowOff>
                  </from>
                  <to>
                    <xdr:col>14</xdr:col>
                    <xdr:colOff>99060</xdr:colOff>
                    <xdr:row>8</xdr:row>
                    <xdr:rowOff>83820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D4A763-B627-4CE9-8847-2C8C421845CF}">
          <x14:formula1>
            <xm:f>'Data Prep'!$A$3:$A$12</xm:f>
          </x14:formula1>
          <xm:sqref>B5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Ritij Tiwari</cp:lastModifiedBy>
  <dcterms:created xsi:type="dcterms:W3CDTF">2021-09-21T20:47:02Z</dcterms:created>
  <dcterms:modified xsi:type="dcterms:W3CDTF">2024-07-23T18:09:26Z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2023-03-11T22:34:59Z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37aaa505-3b2e-4545-90ab-96ceee21571a</vt:lpwstr>
  </property>
  <property fmtid="{D5CDD505-2E9C-101B-9397-08002B2CF9AE}" pid="7" name="MSIP_Label_defa4170-0d19-0005-0004-bc88714345d2_ActionId">
    <vt:lpwstr>c857975f-31cd-49d6-8cfb-2ce625ae3fe1</vt:lpwstr>
  </property>
  <property fmtid="{D5CDD505-2E9C-101B-9397-08002B2CF9AE}" pid="8" name="MSIP_Label_defa4170-0d19-0005-0004-bc88714345d2_ContentBits">
    <vt:lpwstr>0</vt:lpwstr>
  </property>
</Properties>
</file>