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0ba681bf94e94e/Documents/"/>
    </mc:Choice>
  </mc:AlternateContent>
  <xr:revisionPtr revIDLastSave="11" documentId="8_{657513C3-1D42-4C50-B86B-F137424673A8}" xr6:coauthVersionLast="47" xr6:coauthVersionMax="47" xr10:uidLastSave="{94935C35-8354-4E2D-8F4D-4BA11BDB274E}"/>
  <bookViews>
    <workbookView xWindow="-108" yWindow="-108" windowWidth="23256" windowHeight="12576" xr2:uid="{98808D1B-0324-4453-BC59-385761A5FC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8" i="1" l="1"/>
  <c r="J18" i="1" s="1"/>
  <c r="N18" i="1" s="1"/>
  <c r="K18" i="1"/>
  <c r="L18" i="1"/>
  <c r="M18" i="1"/>
  <c r="O18" i="1"/>
  <c r="I19" i="1"/>
  <c r="J19" i="1"/>
  <c r="N19" i="1" s="1"/>
  <c r="K19" i="1"/>
  <c r="L19" i="1"/>
  <c r="M19" i="1"/>
  <c r="O19" i="1"/>
  <c r="I20" i="1"/>
  <c r="J20" i="1"/>
  <c r="M20" i="1" s="1"/>
  <c r="K20" i="1"/>
  <c r="L20" i="1"/>
  <c r="O20" i="1"/>
  <c r="I21" i="1"/>
  <c r="P21" i="1" s="1"/>
  <c r="J21" i="1"/>
  <c r="M21" i="1" s="1"/>
  <c r="K21" i="1"/>
  <c r="L21" i="1"/>
  <c r="O21" i="1"/>
  <c r="I22" i="1"/>
  <c r="P22" i="1" s="1"/>
  <c r="J22" i="1"/>
  <c r="K22" i="1"/>
  <c r="L22" i="1"/>
  <c r="M22" i="1"/>
  <c r="N22" i="1"/>
  <c r="O22" i="1"/>
  <c r="P19" i="1" l="1"/>
  <c r="N21" i="1"/>
  <c r="P20" i="1"/>
  <c r="P18" i="1"/>
  <c r="N20" i="1"/>
</calcChain>
</file>

<file path=xl/sharedStrings.xml><?xml version="1.0" encoding="utf-8"?>
<sst xmlns="http://schemas.openxmlformats.org/spreadsheetml/2006/main" count="22" uniqueCount="22">
  <si>
    <t>NAME</t>
  </si>
  <si>
    <t>CLASS</t>
  </si>
  <si>
    <t xml:space="preserve">ROLL </t>
  </si>
  <si>
    <t>HINDI</t>
  </si>
  <si>
    <t>ENG</t>
  </si>
  <si>
    <t>SST</t>
  </si>
  <si>
    <t>SCI</t>
  </si>
  <si>
    <t>MATH</t>
  </si>
  <si>
    <t>TOTAL</t>
  </si>
  <si>
    <t>A</t>
  </si>
  <si>
    <t>B</t>
  </si>
  <si>
    <t>C</t>
  </si>
  <si>
    <t>D</t>
  </si>
  <si>
    <t>E</t>
  </si>
  <si>
    <t>PER</t>
  </si>
  <si>
    <t>MAX</t>
  </si>
  <si>
    <t>MIN</t>
  </si>
  <si>
    <t>RESULT</t>
  </si>
  <si>
    <t>GRADE</t>
  </si>
  <si>
    <t>COMPT</t>
  </si>
  <si>
    <t>RANK</t>
  </si>
  <si>
    <t>MARKSHEET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</si>
</sst>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7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ill="1" applyBorder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02F4D-9257-4DFC-A27C-0AF29B3F10EC}">
  <dimension ref="A5:P22"/>
  <sheetViews>
    <sheetView tabSelected="1" topLeftCell="A4" workbookViewId="0">
      <selection activeCell="P7" sqref="P7"/>
    </sheetView>
  </sheetViews>
  <sheetFormatPr defaultRowHeight="14.4" x14ac:dyDescent="0.3"/>
  <sheetData>
    <row r="5" spans="5:14" ht="91.8" x14ac:dyDescent="1.65">
      <c r="E5" s="2"/>
      <c r="F5" s="2"/>
      <c r="G5" s="4" t="s">
        <v>21</v>
      </c>
      <c r="H5" s="2"/>
      <c r="I5" s="2"/>
      <c r="J5" s="2"/>
      <c r="K5" s="2"/>
      <c r="L5" s="2"/>
      <c r="M5" s="2"/>
      <c r="N5" s="2"/>
    </row>
    <row r="6" spans="5:14" x14ac:dyDescent="0.3">
      <c r="E6" s="2"/>
      <c r="F6" s="2"/>
      <c r="G6" s="3"/>
      <c r="H6" s="2"/>
      <c r="I6" s="3"/>
      <c r="J6" s="3"/>
      <c r="K6" s="3"/>
      <c r="L6" s="2"/>
      <c r="M6" s="2"/>
      <c r="N6" s="2"/>
    </row>
    <row r="7" spans="5:14" x14ac:dyDescent="0.3">
      <c r="F7" s="2"/>
      <c r="G7" s="3"/>
      <c r="H7" s="3"/>
      <c r="I7" s="3"/>
      <c r="J7" s="3"/>
      <c r="K7" s="3"/>
      <c r="L7" s="2"/>
      <c r="M7" s="2"/>
      <c r="N7" s="2"/>
    </row>
    <row r="8" spans="5:14" x14ac:dyDescent="0.3">
      <c r="E8" s="2"/>
      <c r="F8" s="2"/>
      <c r="G8" s="2"/>
      <c r="H8" s="2"/>
      <c r="I8" s="2"/>
      <c r="J8" s="2"/>
      <c r="L8" s="2"/>
      <c r="M8" s="2"/>
      <c r="N8" s="2"/>
    </row>
    <row r="9" spans="5:14" x14ac:dyDescent="0.3">
      <c r="E9" s="2"/>
      <c r="F9" s="2"/>
      <c r="G9" s="2"/>
      <c r="H9" s="2"/>
      <c r="I9" s="2"/>
      <c r="J9" s="2"/>
      <c r="K9" s="2"/>
      <c r="L9" s="2"/>
      <c r="M9" s="2"/>
      <c r="N9" s="2"/>
    </row>
    <row r="10" spans="5:14" x14ac:dyDescent="0.3"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5:14" x14ac:dyDescent="0.3">
      <c r="E11" s="2"/>
      <c r="F11" s="2"/>
      <c r="G11" s="2"/>
      <c r="H11" s="2"/>
      <c r="I11" s="2"/>
      <c r="J11" s="2"/>
      <c r="K11" s="2"/>
      <c r="L11" s="2"/>
      <c r="M11" s="2"/>
      <c r="N11" s="2"/>
    </row>
    <row r="17" spans="1:16" ht="17.399999999999999" x14ac:dyDescent="0.45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14</v>
      </c>
      <c r="K17" s="1" t="s">
        <v>15</v>
      </c>
      <c r="L17" s="1" t="s">
        <v>16</v>
      </c>
      <c r="M17" s="1" t="s">
        <v>17</v>
      </c>
      <c r="N17" s="1" t="s">
        <v>18</v>
      </c>
      <c r="O17" s="1" t="s">
        <v>19</v>
      </c>
      <c r="P17" s="1" t="s">
        <v>20</v>
      </c>
    </row>
    <row r="18" spans="1:16" x14ac:dyDescent="0.3">
      <c r="A18" t="s">
        <v>9</v>
      </c>
      <c r="B18">
        <v>12</v>
      </c>
      <c r="C18">
        <v>15</v>
      </c>
      <c r="D18">
        <v>114.71428571428601</v>
      </c>
      <c r="E18">
        <v>74.035714285714306</v>
      </c>
      <c r="F18">
        <v>98.25</v>
      </c>
      <c r="G18">
        <v>40.071428571428598</v>
      </c>
      <c r="H18">
        <v>82.321428571428598</v>
      </c>
      <c r="I18">
        <f t="shared" ref="I18:I19" si="0">D18+E18+F18+G18+H18</f>
        <v>409.39285714285757</v>
      </c>
      <c r="J18">
        <f t="shared" ref="J18" si="1">I18/5</f>
        <v>81.878571428571519</v>
      </c>
      <c r="K18">
        <f t="shared" ref="K18:K22" si="2">MAX(D18:H18)</f>
        <v>114.71428571428601</v>
      </c>
      <c r="L18">
        <f t="shared" ref="L18:L22" si="3">MIN(D18:H18)</f>
        <v>40.071428571428598</v>
      </c>
      <c r="M18" t="str">
        <f t="shared" ref="M18:M22" si="4">IF(I18&gt;=300,"PASS","FAIL")</f>
        <v>PASS</v>
      </c>
      <c r="N18" t="str">
        <f t="shared" ref="N18:N22" si="5">IF(J18&gt;90,"A",IF(J18&gt;80,"B",IF(J18&gt;70,"C",IF(J18&gt;60,"D",IF(J18&gt;50,"E","FAIL")))))</f>
        <v>B</v>
      </c>
      <c r="O18" t="str">
        <f t="shared" ref="O18:O22" si="6">IF(COUNTIF(D18:H18,"&lt;33")&gt;2,"FAIL",IF(COUNTIF(D18:H18,"&lt;33")&gt;=1,"COMPT","PASS"))</f>
        <v>PASS</v>
      </c>
      <c r="P18">
        <f t="shared" ref="P18" si="7">RANK(I18,I18:I24)</f>
        <v>5</v>
      </c>
    </row>
    <row r="19" spans="1:16" x14ac:dyDescent="0.3">
      <c r="A19" t="s">
        <v>10</v>
      </c>
      <c r="B19">
        <v>12</v>
      </c>
      <c r="C19">
        <v>16</v>
      </c>
      <c r="D19">
        <v>119.571428571429</v>
      </c>
      <c r="E19">
        <v>75.142857142857196</v>
      </c>
      <c r="F19">
        <v>101.28571428571399</v>
      </c>
      <c r="G19">
        <v>38.142857142857203</v>
      </c>
      <c r="H19">
        <v>83</v>
      </c>
      <c r="I19">
        <f t="shared" si="0"/>
        <v>417.14285714285739</v>
      </c>
      <c r="J19">
        <f t="shared" ref="J19:J22" si="8">(D19+E19+F19+G19+H19)/5</f>
        <v>83.428571428571473</v>
      </c>
      <c r="K19">
        <f t="shared" ref="K19:K22" si="9">MAX(D19,E19,F19,G19,H19)</f>
        <v>119.571428571429</v>
      </c>
      <c r="L19">
        <f t="shared" ref="L19:L22" si="10">MIN(D19,E19,F19,G19,H19)</f>
        <v>38.142857142857203</v>
      </c>
      <c r="M19" t="str">
        <f t="shared" ref="M19:M22" si="11">IF(I19&lt;300,"FAIL","PASS")</f>
        <v>PASS</v>
      </c>
      <c r="N19" t="str">
        <f t="shared" si="5"/>
        <v>B</v>
      </c>
      <c r="O19" t="str">
        <f t="shared" ref="O19:O22" si="12">IF(COUNTIF(D19:H19,"&lt;33")&gt;2,"FAIL",IF(COUNTIF(D19:H19,"&lt;33")=1,"COMPT","PASS"))</f>
        <v>PASS</v>
      </c>
      <c r="P19">
        <f t="shared" ref="P19:P22" si="13">RANK(I19,I19:I24)</f>
        <v>4</v>
      </c>
    </row>
    <row r="20" spans="1:16" x14ac:dyDescent="0.3">
      <c r="A20" t="s">
        <v>11</v>
      </c>
      <c r="B20">
        <v>12</v>
      </c>
      <c r="C20">
        <v>17</v>
      </c>
      <c r="D20">
        <v>124.428571428571</v>
      </c>
      <c r="E20">
        <v>76.25</v>
      </c>
      <c r="F20">
        <v>104.321428571429</v>
      </c>
      <c r="G20">
        <v>36.214285714285701</v>
      </c>
      <c r="H20">
        <v>83.678571428571502</v>
      </c>
      <c r="I20">
        <f t="shared" ref="I20:I22" si="14">SUM(D20:H20)</f>
        <v>424.89285714285722</v>
      </c>
      <c r="J20">
        <f t="shared" ref="J20:J22" si="15">AVERAGE(D20:H20)</f>
        <v>84.978571428571442</v>
      </c>
      <c r="K20">
        <f t="shared" si="9"/>
        <v>124.428571428571</v>
      </c>
      <c r="L20">
        <f t="shared" si="10"/>
        <v>36.214285714285701</v>
      </c>
      <c r="M20" t="str">
        <f t="shared" ref="M20:M22" si="16">IF(J20&gt;33,"PASS","FAIL")</f>
        <v>PASS</v>
      </c>
      <c r="N20" t="str">
        <f t="shared" si="5"/>
        <v>B</v>
      </c>
      <c r="O20" t="str">
        <f t="shared" si="12"/>
        <v>PASS</v>
      </c>
      <c r="P20">
        <f t="shared" si="13"/>
        <v>3</v>
      </c>
    </row>
    <row r="21" spans="1:16" x14ac:dyDescent="0.3">
      <c r="A21" t="s">
        <v>12</v>
      </c>
      <c r="B21">
        <v>12</v>
      </c>
      <c r="C21">
        <v>18</v>
      </c>
      <c r="D21">
        <v>129.28571428571399</v>
      </c>
      <c r="E21">
        <v>77.357142857142904</v>
      </c>
      <c r="F21">
        <v>107.357142857143</v>
      </c>
      <c r="G21">
        <v>34.285714285714299</v>
      </c>
      <c r="H21">
        <v>84.357142857142904</v>
      </c>
      <c r="I21">
        <f t="shared" si="14"/>
        <v>432.64285714285705</v>
      </c>
      <c r="J21">
        <f t="shared" si="15"/>
        <v>86.528571428571411</v>
      </c>
      <c r="K21">
        <f t="shared" si="9"/>
        <v>129.28571428571399</v>
      </c>
      <c r="L21">
        <f t="shared" si="10"/>
        <v>34.285714285714299</v>
      </c>
      <c r="M21" t="str">
        <f t="shared" ref="M21:M22" si="17">IF(J21&lt;33,"FAIL","PASS")</f>
        <v>PASS</v>
      </c>
      <c r="N21" t="str">
        <f t="shared" si="5"/>
        <v>B</v>
      </c>
      <c r="O21" t="str">
        <f t="shared" si="12"/>
        <v>PASS</v>
      </c>
      <c r="P21">
        <f t="shared" si="13"/>
        <v>2</v>
      </c>
    </row>
    <row r="22" spans="1:16" x14ac:dyDescent="0.3">
      <c r="A22" t="s">
        <v>13</v>
      </c>
      <c r="B22">
        <v>12</v>
      </c>
      <c r="C22">
        <v>19</v>
      </c>
      <c r="D22">
        <v>134.142857142857</v>
      </c>
      <c r="E22">
        <v>78.464285714285694</v>
      </c>
      <c r="F22">
        <v>110.392857142857</v>
      </c>
      <c r="G22">
        <v>32.357142857142897</v>
      </c>
      <c r="H22">
        <v>85.035714285714306</v>
      </c>
      <c r="I22">
        <f t="shared" si="14"/>
        <v>440.39285714285688</v>
      </c>
      <c r="J22">
        <f t="shared" si="15"/>
        <v>88.078571428571379</v>
      </c>
      <c r="K22">
        <f t="shared" si="9"/>
        <v>134.142857142857</v>
      </c>
      <c r="L22">
        <f t="shared" si="10"/>
        <v>32.357142857142897</v>
      </c>
      <c r="M22" t="str">
        <f t="shared" ref="M22" si="18">IF(SUM(D22:H22)&gt;=300,"PASS","FAIL")</f>
        <v>PASS</v>
      </c>
      <c r="N22" t="str">
        <f t="shared" si="5"/>
        <v>B</v>
      </c>
      <c r="O22" t="str">
        <f t="shared" si="12"/>
        <v>COMPT</v>
      </c>
      <c r="P22">
        <f t="shared" si="1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</dc:creator>
  <cp:lastModifiedBy>ROYRAGHWENDRA005@GMAIL.COM</cp:lastModifiedBy>
  <dcterms:created xsi:type="dcterms:W3CDTF">2022-09-22T03:21:38Z</dcterms:created>
  <dcterms:modified xsi:type="dcterms:W3CDTF">2022-09-29T03:53:37Z</dcterms:modified>
</cp:coreProperties>
</file>