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 Gupta\Downloads\"/>
    </mc:Choice>
  </mc:AlternateContent>
  <xr:revisionPtr revIDLastSave="0" documentId="8_{75DCBA02-325C-4B17-8E9F-3E0C560B607D}" xr6:coauthVersionLast="47" xr6:coauthVersionMax="47" xr10:uidLastSave="{00000000-0000-0000-0000-000000000000}"/>
  <bookViews>
    <workbookView xWindow="-108" yWindow="-108" windowWidth="23256" windowHeight="12456" xr2:uid="{DFB12332-0853-478C-B7FF-D0F5B2A4D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7" i="1" l="1"/>
  <c r="M26" i="1"/>
  <c r="M25" i="1"/>
  <c r="M1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24" i="1"/>
  <c r="M23" i="1"/>
  <c r="M22" i="1"/>
  <c r="M21" i="1"/>
  <c r="M20" i="1"/>
  <c r="M19" i="1"/>
</calcChain>
</file>

<file path=xl/sharedStrings.xml><?xml version="1.0" encoding="utf-8"?>
<sst xmlns="http://schemas.openxmlformats.org/spreadsheetml/2006/main" count="78" uniqueCount="61">
  <si>
    <t>PassengerId</t>
  </si>
  <si>
    <t>Survived</t>
  </si>
  <si>
    <t>Pclass</t>
  </si>
  <si>
    <t>Name</t>
  </si>
  <si>
    <t>Sex</t>
  </si>
  <si>
    <t>Age</t>
  </si>
  <si>
    <t>Ticket</t>
  </si>
  <si>
    <t>Fare</t>
  </si>
  <si>
    <t>Braund, Mr. Owen Harris</t>
  </si>
  <si>
    <t>male</t>
  </si>
  <si>
    <t>A/5 21171</t>
  </si>
  <si>
    <t>female</t>
  </si>
  <si>
    <t>PC 17599</t>
  </si>
  <si>
    <t>Heikkinen, Miss. Laina</t>
  </si>
  <si>
    <t>STON/O2. 3101282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</si>
  <si>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</si>
  <si>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</si>
  <si>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</si>
  <si>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</si>
  <si>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</si>
  <si>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</si>
  <si>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</si>
  <si>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</si>
  <si>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</si>
  <si>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Bonnell, Miss. Elizabeth</t>
  </si>
  <si>
    <t>Saundercock, Mr. William Henry</t>
  </si>
  <si>
    <t>A/5. 2151</t>
  </si>
  <si>
    <t>Andersson, Mr. Anders Johan</t>
  </si>
  <si>
    <t>Vestrom, Miss. Hulda Amanda Adolfina</t>
  </si>
  <si>
    <t>Hewlett, Mrs. (Mary D Kingcome)</t>
  </si>
  <si>
    <t>Rice, Master. Eugene</t>
  </si>
  <si>
    <t>Williams, Mr. Charles Eugene</t>
  </si>
  <si>
    <t>Vander Planke, Mrs. Julius (Emelia Maria Vandemoortele)</t>
  </si>
  <si>
    <t xml:space="preserve">Mrs. John Bradley </t>
  </si>
  <si>
    <t>SUM</t>
  </si>
  <si>
    <t>SUMIF</t>
  </si>
  <si>
    <t>MIN</t>
  </si>
  <si>
    <t>MAX</t>
  </si>
  <si>
    <t>AVERAGE</t>
  </si>
  <si>
    <t>COUNT</t>
  </si>
  <si>
    <t>COUNTBLANK</t>
  </si>
  <si>
    <t>POWER</t>
  </si>
  <si>
    <t>CONCAT</t>
  </si>
  <si>
    <t>TRIM</t>
  </si>
  <si>
    <t>REPLACE</t>
  </si>
  <si>
    <t>LEFT</t>
  </si>
  <si>
    <t>RIGHT</t>
  </si>
  <si>
    <t>MID</t>
  </si>
  <si>
    <t>UPPER</t>
  </si>
  <si>
    <t>LOWER</t>
  </si>
  <si>
    <t>DATE</t>
  </si>
  <si>
    <t>SECOND</t>
  </si>
  <si>
    <t>DAY</t>
  </si>
  <si>
    <t>MONTH</t>
  </si>
  <si>
    <t>YEAR</t>
  </si>
  <si>
    <t>IF</t>
  </si>
  <si>
    <t>INDEX</t>
  </si>
  <si>
    <t>MATCH</t>
  </si>
  <si>
    <t>MEAN</t>
  </si>
  <si>
    <t>MEDIAN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</si>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</sst>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0" fontId="1" fillId="0" borderId="3" xfId="0" applyFont="1" applyBorder="1" applyAlignment="1"/>
    <xf numFmtId="0" fontId="1" fillId="0" borderId="3" xfId="0" applyFont="1" applyBorder="1" applyAlignment="1">
      <alignment horizontal="right"/>
    </xf>
    <xf numFmtId="0" fontId="1" fillId="0" borderId="4" xfId="0" applyFont="1" applyBorder="1" applyAlignment="1"/>
    <xf numFmtId="0" fontId="1" fillId="0" borderId="2" xfId="0" applyFont="1" applyBorder="1" applyAlignment="1"/>
    <xf numFmtId="0" fontId="1" fillId="0" borderId="2" xfId="0" applyFont="1" applyBorder="1" applyAlignment="1">
      <alignment horizontal="right"/>
    </xf>
    <xf numFmtId="0" fontId="1" fillId="0" borderId="2" xfId="0" applyFont="1" applyFill="1" applyBorder="1" applyAlignment="1"/>
    <xf numFmtId="0" fontId="0" fillId="0" borderId="2" xfId="0" applyBorder="1" applyAlignment="1"/>
    <xf numFmtId="22" fontId="0" fillId="0" borderId="2" xfId="0" applyNumberFormat="1" applyBorder="1" applyAlignment="1"/>
    <xf numFmtId="0" fontId="0" fillId="0" borderId="2" xfId="0" applyBorder="1" applyAlignment="1">
      <alignment horizontal="right" vertical="center"/>
    </xf>
    <xf numFmtId="0" fontId="0" fillId="0" borderId="2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233E-8FE0-46D4-A126-A1CC8EEFBC73}">
  <dimension ref="A1:N27"/>
  <sheetViews>
    <sheetView tabSelected="1" zoomScale="74" zoomScaleNormal="110" workbookViewId="0">
      <selection activeCell="P4" sqref="P4"/>
    </sheetView>
  </sheetViews>
  <sheetFormatPr defaultRowHeight="14.4" x14ac:dyDescent="0.3"/>
  <cols>
    <col min="4" max="5" width="17.5546875" customWidth="1"/>
    <col min="6" max="6" width="15.44140625" bestFit="1" customWidth="1"/>
    <col min="12" max="12" width="17.21875" customWidth="1"/>
    <col min="13" max="13" width="17.88671875" customWidth="1"/>
  </cols>
  <sheetData>
    <row r="1" spans="1:14" ht="15" thickBot="1" x14ac:dyDescent="0.35">
      <c r="A1" s="1" t="s">
        <v>0</v>
      </c>
      <c r="B1" s="1" t="s">
        <v>1</v>
      </c>
      <c r="C1" s="3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/>
      <c r="J1" s="1"/>
      <c r="L1" s="8" t="s">
        <v>34</v>
      </c>
      <c r="M1" s="9">
        <f>SUM(F2:F20)</f>
        <v>600</v>
      </c>
    </row>
    <row r="2" spans="1:14" ht="15" thickBot="1" x14ac:dyDescent="0.35">
      <c r="A2" s="2">
        <v>1</v>
      </c>
      <c r="B2" s="2">
        <v>0</v>
      </c>
      <c r="C2" s="4">
        <v>3</v>
      </c>
      <c r="D2" s="6" t="s">
        <v>8</v>
      </c>
      <c r="E2" s="6" t="s">
        <v>9</v>
      </c>
      <c r="F2" s="7">
        <v>22</v>
      </c>
      <c r="G2" s="6" t="s">
        <v>10</v>
      </c>
      <c r="H2" s="7">
        <v>7.25</v>
      </c>
      <c r="I2" s="5"/>
      <c r="J2" s="1"/>
      <c r="L2" s="8" t="s">
        <v>35</v>
      </c>
      <c r="M2" s="9">
        <f>SUMIF(F2:F20,"&lt;50")</f>
        <v>309</v>
      </c>
    </row>
    <row r="3" spans="1:14" ht="15" thickBot="1" x14ac:dyDescent="0.35">
      <c r="A3" s="2">
        <v>2</v>
      </c>
      <c r="B3" s="2">
        <v>1</v>
      </c>
      <c r="C3" s="4">
        <v>1</v>
      </c>
      <c r="D3" s="6" t="s">
        <v>33</v>
      </c>
      <c r="E3" s="6" t="s">
        <v>11</v>
      </c>
      <c r="F3" s="7">
        <v>38</v>
      </c>
      <c r="G3" s="6" t="s">
        <v>12</v>
      </c>
      <c r="H3" s="7">
        <v>71.283299999999997</v>
      </c>
      <c r="I3" s="5"/>
      <c r="J3" s="1"/>
      <c r="L3" s="8" t="s">
        <v>36</v>
      </c>
      <c r="M3" s="15">
        <f>MIN(H2:H20)</f>
        <v>7.25</v>
      </c>
    </row>
    <row r="4" spans="1:14" ht="15" thickBot="1" x14ac:dyDescent="0.35">
      <c r="A4" s="2">
        <v>3</v>
      </c>
      <c r="B4" s="2">
        <v>1</v>
      </c>
      <c r="C4" s="4">
        <v>3</v>
      </c>
      <c r="D4" s="6" t="s">
        <v>13</v>
      </c>
      <c r="E4" s="6" t="s">
        <v>11</v>
      </c>
      <c r="F4" s="7">
        <v>26</v>
      </c>
      <c r="G4" s="6" t="s">
        <v>14</v>
      </c>
      <c r="H4" s="7">
        <v>7.9249999999999998</v>
      </c>
      <c r="I4" s="5"/>
      <c r="J4" s="1"/>
      <c r="L4" s="8" t="s">
        <v>37</v>
      </c>
      <c r="M4" s="9">
        <f>MAX(H2:H20)</f>
        <v>71.283299999999997</v>
      </c>
    </row>
    <row r="5" spans="1:14" ht="15" thickBot="1" x14ac:dyDescent="0.35">
      <c r="A5" s="2">
        <v>4</v>
      </c>
      <c r="B5" s="2">
        <v>1</v>
      </c>
      <c r="C5" s="4">
        <v>1</v>
      </c>
      <c r="D5" s="6" t="s">
        <v>15</v>
      </c>
      <c r="E5" s="6" t="s">
        <v>11</v>
      </c>
      <c r="F5" s="7">
        <v>35</v>
      </c>
      <c r="G5" s="7">
        <v>113803</v>
      </c>
      <c r="H5" s="7">
        <v>53.1</v>
      </c>
      <c r="I5" s="5"/>
      <c r="J5" s="1"/>
      <c r="L5" s="8" t="s">
        <v>38</v>
      </c>
      <c r="M5" s="9">
        <f>AVERAGE(H2:H20)</f>
        <v>22.987494736842102</v>
      </c>
    </row>
    <row r="6" spans="1:14" ht="15" thickBot="1" x14ac:dyDescent="0.35">
      <c r="A6" s="2">
        <v>5</v>
      </c>
      <c r="B6" s="2">
        <v>0</v>
      </c>
      <c r="C6" s="4">
        <v>3</v>
      </c>
      <c r="D6" s="6" t="s">
        <v>16</v>
      </c>
      <c r="E6" s="6" t="s">
        <v>9</v>
      </c>
      <c r="F6" s="7">
        <v>35</v>
      </c>
      <c r="G6" s="7">
        <v>373450</v>
      </c>
      <c r="H6" s="7">
        <v>8.0500000000000007</v>
      </c>
      <c r="I6" s="5"/>
      <c r="J6" s="1"/>
      <c r="L6" s="8" t="s">
        <v>39</v>
      </c>
      <c r="M6" s="9">
        <f>COUNT(A2:A20)</f>
        <v>19</v>
      </c>
    </row>
    <row r="7" spans="1:14" ht="15" thickBot="1" x14ac:dyDescent="0.35">
      <c r="A7" s="2">
        <v>6</v>
      </c>
      <c r="B7" s="2">
        <v>0</v>
      </c>
      <c r="C7" s="4">
        <v>3</v>
      </c>
      <c r="D7" s="6" t="s">
        <v>17</v>
      </c>
      <c r="E7" s="6" t="s">
        <v>9</v>
      </c>
      <c r="F7" s="6">
        <v>55</v>
      </c>
      <c r="G7" s="7">
        <v>330877</v>
      </c>
      <c r="H7" s="7">
        <v>8.4582999999999995</v>
      </c>
      <c r="I7" s="5"/>
      <c r="J7" s="1"/>
      <c r="L7" s="8" t="s">
        <v>40</v>
      </c>
      <c r="M7" s="9">
        <f>COUNTBLANK(H2:H20)</f>
        <v>0</v>
      </c>
    </row>
    <row r="8" spans="1:14" ht="15" thickBot="1" x14ac:dyDescent="0.35">
      <c r="A8" s="2">
        <v>7</v>
      </c>
      <c r="B8" s="2">
        <v>0</v>
      </c>
      <c r="C8" s="4">
        <v>1</v>
      </c>
      <c r="D8" s="6" t="s">
        <v>18</v>
      </c>
      <c r="E8" s="6" t="s">
        <v>9</v>
      </c>
      <c r="F8" s="7">
        <v>54</v>
      </c>
      <c r="G8" s="7">
        <v>17463</v>
      </c>
      <c r="H8" s="7">
        <v>51.862499999999997</v>
      </c>
      <c r="I8" s="5"/>
      <c r="J8" s="1"/>
      <c r="L8" s="8" t="s">
        <v>41</v>
      </c>
      <c r="M8" s="9">
        <f>POWER(H2,2)</f>
        <v>52.5625</v>
      </c>
    </row>
    <row r="9" spans="1:14" ht="15" thickBot="1" x14ac:dyDescent="0.35">
      <c r="A9" s="2">
        <v>8</v>
      </c>
      <c r="B9" s="2">
        <v>0</v>
      </c>
      <c r="C9" s="4">
        <v>3</v>
      </c>
      <c r="D9" s="6" t="s">
        <v>19</v>
      </c>
      <c r="E9" s="6" t="s">
        <v>9</v>
      </c>
      <c r="F9" s="7">
        <v>2</v>
      </c>
      <c r="G9" s="7">
        <v>349909</v>
      </c>
      <c r="H9" s="7">
        <v>21.074999999999999</v>
      </c>
      <c r="I9" s="5"/>
      <c r="J9" s="1"/>
      <c r="L9" s="8" t="s">
        <v>42</v>
      </c>
      <c r="M9" s="13" t="str">
        <f>_xlfn.CONCAT(D3,E3)</f>
        <v>Mrs. John Bradley female</v>
      </c>
      <c r="N9" s="14"/>
    </row>
    <row r="10" spans="1:14" ht="15" thickBot="1" x14ac:dyDescent="0.35">
      <c r="A10" s="2">
        <v>9</v>
      </c>
      <c r="B10" s="2">
        <v>1</v>
      </c>
      <c r="C10" s="4">
        <v>3</v>
      </c>
      <c r="D10" s="6" t="s">
        <v>20</v>
      </c>
      <c r="E10" s="6" t="s">
        <v>11</v>
      </c>
      <c r="F10" s="7">
        <v>27</v>
      </c>
      <c r="G10" s="7">
        <v>347742</v>
      </c>
      <c r="H10" s="7">
        <v>11.1333</v>
      </c>
      <c r="I10" s="5"/>
      <c r="J10" s="1"/>
      <c r="L10" s="8" t="s">
        <v>43</v>
      </c>
      <c r="M10" s="9" t="str">
        <f>TRIM(D2)</f>
        <v>Braund, Mr. Owen Harris</v>
      </c>
    </row>
    <row r="11" spans="1:14" ht="15" thickBot="1" x14ac:dyDescent="0.35">
      <c r="A11" s="2">
        <v>10</v>
      </c>
      <c r="B11" s="2">
        <v>1</v>
      </c>
      <c r="C11" s="4">
        <v>2</v>
      </c>
      <c r="D11" s="6" t="s">
        <v>21</v>
      </c>
      <c r="E11" s="6" t="s">
        <v>11</v>
      </c>
      <c r="F11" s="7">
        <v>14</v>
      </c>
      <c r="G11" s="7">
        <v>237736</v>
      </c>
      <c r="H11" s="7">
        <v>30.070799999999998</v>
      </c>
      <c r="I11" s="5"/>
      <c r="J11" s="1"/>
      <c r="L11" s="8" t="s">
        <v>44</v>
      </c>
      <c r="M11" s="9" t="str">
        <f>REPLACE(F18,1,1,"23")</f>
        <v>23</v>
      </c>
    </row>
    <row r="12" spans="1:14" ht="15" thickBot="1" x14ac:dyDescent="0.35">
      <c r="A12" s="2">
        <v>11</v>
      </c>
      <c r="B12" s="2">
        <v>1</v>
      </c>
      <c r="C12" s="4">
        <v>3</v>
      </c>
      <c r="D12" s="6" t="s">
        <v>22</v>
      </c>
      <c r="E12" s="6" t="s">
        <v>11</v>
      </c>
      <c r="F12" s="7">
        <v>4</v>
      </c>
      <c r="G12" s="6" t="s">
        <v>23</v>
      </c>
      <c r="H12" s="7">
        <v>16.7</v>
      </c>
      <c r="I12" s="5"/>
      <c r="J12" s="1"/>
      <c r="L12" s="8" t="s">
        <v>45</v>
      </c>
      <c r="M12" s="9" t="str">
        <f>LEFT(D2,5)</f>
        <v>Braun</v>
      </c>
    </row>
    <row r="13" spans="1:14" ht="15" thickBot="1" x14ac:dyDescent="0.35">
      <c r="A13" s="2">
        <v>12</v>
      </c>
      <c r="B13" s="2">
        <v>1</v>
      </c>
      <c r="C13" s="4">
        <v>1</v>
      </c>
      <c r="D13" s="6" t="s">
        <v>24</v>
      </c>
      <c r="E13" s="6" t="s">
        <v>11</v>
      </c>
      <c r="F13" s="7">
        <v>58</v>
      </c>
      <c r="G13" s="7">
        <v>113783</v>
      </c>
      <c r="H13" s="7">
        <v>26.55</v>
      </c>
      <c r="I13" s="5"/>
      <c r="J13" s="1"/>
      <c r="L13" s="8" t="s">
        <v>46</v>
      </c>
      <c r="M13" s="9" t="str">
        <f>RIGHT(D2,8)</f>
        <v>n Harris</v>
      </c>
    </row>
    <row r="14" spans="1:14" ht="15" thickBot="1" x14ac:dyDescent="0.35">
      <c r="A14" s="2">
        <v>13</v>
      </c>
      <c r="B14" s="2">
        <v>0</v>
      </c>
      <c r="C14" s="4">
        <v>3</v>
      </c>
      <c r="D14" s="6" t="s">
        <v>25</v>
      </c>
      <c r="E14" s="6" t="s">
        <v>9</v>
      </c>
      <c r="F14" s="7">
        <v>20</v>
      </c>
      <c r="G14" s="6" t="s">
        <v>26</v>
      </c>
      <c r="H14" s="7">
        <v>8.0500000000000007</v>
      </c>
      <c r="I14" s="5"/>
      <c r="J14" s="1"/>
      <c r="L14" s="8" t="s">
        <v>47</v>
      </c>
      <c r="M14" s="9" t="str">
        <f>MID(D2,5,9)</f>
        <v>nd, Mr. O</v>
      </c>
    </row>
    <row r="15" spans="1:14" ht="15" thickBot="1" x14ac:dyDescent="0.35">
      <c r="A15" s="2">
        <v>14</v>
      </c>
      <c r="B15" s="2">
        <v>0</v>
      </c>
      <c r="C15" s="4">
        <v>3</v>
      </c>
      <c r="D15" s="6" t="s">
        <v>27</v>
      </c>
      <c r="E15" s="6" t="s">
        <v>9</v>
      </c>
      <c r="F15" s="7">
        <v>39</v>
      </c>
      <c r="G15" s="7">
        <v>347082</v>
      </c>
      <c r="H15" s="7">
        <v>31.274999999999999</v>
      </c>
      <c r="I15" s="5"/>
      <c r="J15" s="1"/>
      <c r="L15" s="8" t="s">
        <v>48</v>
      </c>
      <c r="M15" s="9" t="str">
        <f>UPPER(E2)</f>
        <v>MALE</v>
      </c>
    </row>
    <row r="16" spans="1:14" ht="15" thickBot="1" x14ac:dyDescent="0.35">
      <c r="A16" s="2">
        <v>15</v>
      </c>
      <c r="B16" s="2">
        <v>0</v>
      </c>
      <c r="C16" s="4">
        <v>3</v>
      </c>
      <c r="D16" s="6" t="s">
        <v>28</v>
      </c>
      <c r="E16" s="6" t="s">
        <v>11</v>
      </c>
      <c r="F16" s="7">
        <v>14</v>
      </c>
      <c r="G16" s="7">
        <v>350406</v>
      </c>
      <c r="H16" s="7">
        <v>7.8541999999999996</v>
      </c>
      <c r="I16" s="5"/>
      <c r="J16" s="1"/>
      <c r="L16" s="8" t="s">
        <v>49</v>
      </c>
      <c r="M16" s="9" t="str">
        <f>LOWER(D3)</f>
        <v xml:space="preserve">mrs. john bradley </v>
      </c>
    </row>
    <row r="17" spans="1:13" ht="15" thickBot="1" x14ac:dyDescent="0.35">
      <c r="A17" s="2">
        <v>16</v>
      </c>
      <c r="B17" s="2">
        <v>1</v>
      </c>
      <c r="C17" s="4">
        <v>2</v>
      </c>
      <c r="D17" s="6" t="s">
        <v>29</v>
      </c>
      <c r="E17" s="6" t="s">
        <v>11</v>
      </c>
      <c r="F17" s="7">
        <v>55</v>
      </c>
      <c r="G17" s="7">
        <v>248706</v>
      </c>
      <c r="H17" s="7">
        <v>16</v>
      </c>
      <c r="I17" s="5"/>
      <c r="J17" s="1"/>
      <c r="L17" s="8" t="s">
        <v>50</v>
      </c>
      <c r="M17" s="10">
        <f ca="1">NOW()</f>
        <v>45508.847245254627</v>
      </c>
    </row>
    <row r="18" spans="1:13" ht="15" thickBot="1" x14ac:dyDescent="0.35">
      <c r="A18" s="2">
        <v>17</v>
      </c>
      <c r="B18" s="2">
        <v>0</v>
      </c>
      <c r="C18" s="4">
        <v>3</v>
      </c>
      <c r="D18" s="6" t="s">
        <v>30</v>
      </c>
      <c r="E18" s="6" t="s">
        <v>9</v>
      </c>
      <c r="F18" s="7">
        <v>2</v>
      </c>
      <c r="G18" s="7">
        <v>382652</v>
      </c>
      <c r="H18" s="7">
        <v>29.125</v>
      </c>
      <c r="I18" s="5"/>
      <c r="J18" s="1"/>
      <c r="L18" s="8" t="s">
        <v>51</v>
      </c>
      <c r="M18" s="9">
        <f ca="1">SECOND(NOW())</f>
        <v>2</v>
      </c>
    </row>
    <row r="19" spans="1:13" ht="15" thickBot="1" x14ac:dyDescent="0.35">
      <c r="A19" s="2">
        <v>18</v>
      </c>
      <c r="B19" s="2">
        <v>1</v>
      </c>
      <c r="C19" s="4">
        <v>2</v>
      </c>
      <c r="D19" s="6" t="s">
        <v>31</v>
      </c>
      <c r="E19" s="6" t="s">
        <v>9</v>
      </c>
      <c r="F19" s="6">
        <v>69</v>
      </c>
      <c r="G19" s="7">
        <v>244373</v>
      </c>
      <c r="H19" s="7">
        <v>13</v>
      </c>
      <c r="I19" s="5"/>
      <c r="J19" s="1"/>
      <c r="L19" s="8" t="s">
        <v>52</v>
      </c>
      <c r="M19" s="9">
        <f ca="1">DAY(NOW())</f>
        <v>4</v>
      </c>
    </row>
    <row r="20" spans="1:13" ht="15" thickBot="1" x14ac:dyDescent="0.35">
      <c r="A20" s="2">
        <v>19</v>
      </c>
      <c r="B20" s="2">
        <v>0</v>
      </c>
      <c r="C20" s="4">
        <v>3</v>
      </c>
      <c r="D20" s="6" t="s">
        <v>32</v>
      </c>
      <c r="E20" s="6" t="s">
        <v>11</v>
      </c>
      <c r="F20" s="7">
        <v>31</v>
      </c>
      <c r="G20" s="7">
        <v>345763</v>
      </c>
      <c r="H20" s="7">
        <v>18</v>
      </c>
      <c r="I20" s="5"/>
      <c r="J20" s="1"/>
      <c r="L20" s="8" t="s">
        <v>53</v>
      </c>
      <c r="M20" s="9">
        <f ca="1">MONTH(NOW())</f>
        <v>8</v>
      </c>
    </row>
    <row r="21" spans="1:13" x14ac:dyDescent="0.3">
      <c r="L21" s="8" t="s">
        <v>54</v>
      </c>
      <c r="M21" s="9">
        <f ca="1">YEAR(NOW())</f>
        <v>2024</v>
      </c>
    </row>
    <row r="22" spans="1:13" x14ac:dyDescent="0.3">
      <c r="L22" s="8" t="s">
        <v>55</v>
      </c>
      <c r="M22" s="11" t="str">
        <f>IF(H20&lt;15,"3","4")</f>
        <v>4</v>
      </c>
    </row>
    <row r="23" spans="1:13" x14ac:dyDescent="0.3">
      <c r="L23" s="8" t="s">
        <v>56</v>
      </c>
      <c r="M23" s="9" t="str">
        <f>INDEX(D2:D8,3)</f>
        <v>Heikkinen, Miss. Laina</v>
      </c>
    </row>
    <row r="24" spans="1:13" x14ac:dyDescent="0.3">
      <c r="L24" s="8" t="s">
        <v>57</v>
      </c>
      <c r="M24" s="9">
        <f>MATCH(F5,F2:F13)</f>
        <v>5</v>
      </c>
    </row>
    <row r="25" spans="1:13" x14ac:dyDescent="0.3">
      <c r="L25" s="8" t="s">
        <v>58</v>
      </c>
      <c r="M25" s="12">
        <f>AVERAGE(H2:H20)</f>
        <v>22.987494736842102</v>
      </c>
    </row>
    <row r="26" spans="1:13" x14ac:dyDescent="0.3">
      <c r="L26" s="8" t="s">
        <v>59</v>
      </c>
      <c r="M26" s="12">
        <f>MEDIAN(H2:H20)</f>
        <v>16.7</v>
      </c>
    </row>
    <row r="27" spans="1:13" x14ac:dyDescent="0.3">
      <c r="L27" s="8" t="s">
        <v>60</v>
      </c>
      <c r="M27" s="12">
        <f>MODE(H2:H20)</f>
        <v>8.0500000000000007</v>
      </c>
    </row>
  </sheetData>
  <mergeCells count="1">
    <mergeCell ref="M9:N9"/>
  </mergeCells>
  <pageMargins left="0.7" right="0.7" top="0.75" bottom="0.75" header="0.3" footer="0.3"/>
  <ignoredErrors>
    <ignoredError sqref="M24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Gupta</dc:creator>
  <cp:lastModifiedBy>Ravi Gupta</cp:lastModifiedBy>
  <dcterms:created xsi:type="dcterms:W3CDTF">2024-08-04T14:08:26Z</dcterms:created>
  <dcterms:modified xsi:type="dcterms:W3CDTF">2024-08-04T14:50:31Z</dcterms:modified>
</cp:coreProperties>
</file>