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Ritik\OneDrive\Desktop\"/>
    </mc:Choice>
  </mc:AlternateContent>
  <xr:revisionPtr revIDLastSave="0" documentId="13_ncr:1_{9FC2092B-62AA-4DE2-885A-89ABE8075779}" xr6:coauthVersionLast="47" xr6:coauthVersionMax="47" xr10:uidLastSave="{00000000-0000-0000-0000-000000000000}"/>
  <bookViews>
    <workbookView xWindow="-108" yWindow="-108" windowWidth="23256" windowHeight="12456" activeTab="1" xr2:uid="{C5EA503D-0EDF-467B-A865-5FFA40A085F0}"/>
  </bookViews>
  <sheets>
    <sheet name="KPI" sheetId="4" r:id="rId1"/>
    <sheet name="Dashboard" sheetId="5" r:id="rId2"/>
    <sheet name="Maindata" sheetId="1" r:id="rId3"/>
  </sheets>
  <definedNames>
    <definedName name="_xlchart.v1.0" hidden="1">KPI!$AL$17:$AL$20</definedName>
    <definedName name="_xlchart.v1.1" hidden="1">KPI!$AM$16</definedName>
    <definedName name="_xlchart.v1.10" hidden="1">KPI!$AA$16:$AA$19</definedName>
    <definedName name="_xlchart.v1.11" hidden="1">KPI!$AB$15</definedName>
    <definedName name="_xlchart.v1.12" hidden="1">KPI!$AB$16:$AB$19</definedName>
    <definedName name="_xlchart.v1.13" hidden="1">KPI!$AC$15</definedName>
    <definedName name="_xlchart.v1.14" hidden="1">KPI!$AC$16:$AC$19</definedName>
    <definedName name="_xlchart.v1.15" hidden="1">KPI!$AL$17:$AL$20</definedName>
    <definedName name="_xlchart.v1.16" hidden="1">KPI!$AM$16</definedName>
    <definedName name="_xlchart.v1.17" hidden="1">KPI!$AM$17:$AM$20</definedName>
    <definedName name="_xlchart.v1.18" hidden="1">KPI!$AN$16</definedName>
    <definedName name="_xlchart.v1.19" hidden="1">KPI!$AN$17:$AN$20</definedName>
    <definedName name="_xlchart.v1.2" hidden="1">KPI!$AM$17:$AM$20</definedName>
    <definedName name="_xlchart.v1.3" hidden="1">KPI!$AN$16</definedName>
    <definedName name="_xlchart.v1.4" hidden="1">KPI!$AN$17:$AN$20</definedName>
    <definedName name="_xlchart.v1.5" hidden="1">KPI!$AA$16:$AA$19</definedName>
    <definedName name="_xlchart.v1.6" hidden="1">KPI!$AB$15</definedName>
    <definedName name="_xlchart.v1.7" hidden="1">KPI!$AB$16:$AB$19</definedName>
    <definedName name="_xlchart.v1.8" hidden="1">KPI!$AC$15</definedName>
    <definedName name="_xlchart.v1.9" hidden="1">KPI!$AC$16:$AC$19</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18" i="4" l="1"/>
  <c r="AC16" i="4"/>
  <c r="AB16" i="4"/>
  <c r="AC19" i="4"/>
  <c r="AB19" i="4"/>
  <c r="AC17" i="4"/>
  <c r="AB18" i="4"/>
  <c r="AB17" i="4"/>
  <c r="N30" i="4"/>
  <c r="N40" i="4"/>
  <c r="H19" i="4"/>
  <c r="O27" i="4"/>
  <c r="AN20" i="4"/>
  <c r="O31" i="4"/>
  <c r="O30" i="4"/>
  <c r="O32" i="4"/>
  <c r="I18" i="4"/>
  <c r="D8" i="4"/>
  <c r="AN19" i="4"/>
  <c r="N27" i="4"/>
  <c r="N32" i="4"/>
  <c r="H16" i="4"/>
  <c r="N29" i="4"/>
  <c r="I17" i="4"/>
  <c r="A13" i="4"/>
  <c r="AN17" i="4"/>
  <c r="N36" i="4"/>
  <c r="N34" i="4"/>
  <c r="O38" i="4"/>
  <c r="AR8" i="4"/>
  <c r="H5" i="4"/>
  <c r="N41" i="4"/>
  <c r="A2" i="4"/>
  <c r="O39" i="4"/>
  <c r="N37" i="4"/>
  <c r="N39" i="4"/>
  <c r="N28" i="4"/>
  <c r="AM19" i="4"/>
  <c r="O41" i="4"/>
  <c r="AM20" i="4"/>
  <c r="N38" i="4"/>
  <c r="N33" i="4"/>
  <c r="O33" i="4"/>
  <c r="AM18" i="4"/>
  <c r="I20" i="4"/>
  <c r="O28" i="4"/>
  <c r="D2" i="4"/>
  <c r="N35" i="4"/>
  <c r="AN18" i="4"/>
  <c r="N31" i="4"/>
  <c r="H20" i="4"/>
  <c r="O35" i="4"/>
  <c r="O37" i="4"/>
  <c r="H17" i="4"/>
  <c r="O34" i="4"/>
  <c r="O40" i="4"/>
  <c r="O29" i="4"/>
  <c r="I19" i="4"/>
  <c r="AM17" i="4"/>
  <c r="O36" i="4"/>
  <c r="I16" i="4"/>
  <c r="H18" i="4"/>
  <c r="O42" i="4" l="1"/>
  <c r="I21" i="4"/>
  <c r="H21" i="4"/>
  <c r="N42" i="4"/>
  <c r="AM21" i="4"/>
</calcChain>
</file>

<file path=xl/sharedStrings.xml><?xml version="1.0" encoding="utf-8"?>
<sst xmlns="http://schemas.openxmlformats.org/spreadsheetml/2006/main" count="120170" uniqueCount="32989">
  <si>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</si>
  <si>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</si>
  <si>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</si>
  <si>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</si>
  <si>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</si>
  <si>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</si>
  <si>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</si>
  <si>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</si>
  <si>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</si>
  <si>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</si>
  <si>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</si>
  <si>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</si>
  <si>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</si>
  <si>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</si>
  <si>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</si>
  <si>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</si>
  <si>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</si>
  <si>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</si>
  <si>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</si>
  <si>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</si>
  <si>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</si>
  <si>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</si>
  <si>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</si>
  <si>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</si>
  <si>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</si>
  <si>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</si>
  <si>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</si>
  <si>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</si>
  <si>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</si>
  <si>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</si>
  <si>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</si>
  <si>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</si>
  <si>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</si>
  <si>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</si>
  <si>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</si>
  <si>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</si>
  <si>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</si>
  <si>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</si>
  <si>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</si>
  <si>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</si>
  <si>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</si>
  <si>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</si>
  <si>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</si>
  <si>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</si>
  <si>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</si>
  <si>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</si>
  <si>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</si>
  <si>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</si>
  <si>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</si>
  <si>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</si>
  <si>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</si>
  <si>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</si>
  <si>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</si>
  <si>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</si>
  <si>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</si>
  <si>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</si>
  <si>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</si>
  <si>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</si>
  <si>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</si>
  <si>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</si>
  <si>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</si>
  <si>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</si>
  <si>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</si>
  <si>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</si>
  <si>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</si>
  <si>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</si>
  <si>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</si>
  <si>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</si>
  <si>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</si>
  <si>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</si>
  <si>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</si>
  <si>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</si>
  <si>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</si>
  <si>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</si>
  <si>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</si>
  <si>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</si>
  <si>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</si>
  <si>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</si>
  <si>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</si>
  <si>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</si>
  <si>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</si>
  <si>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</si>
  <si>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</si>
  <si>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</si>
  <si>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</si>
  <si>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</si>
  <si>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</si>
  <si>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</si>
  <si>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</si>
  <si>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</si>
  <si>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</si>
  <si>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</si>
  <si>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</si>
  <si>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</si>
  <si>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</si>
  <si>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</si>
  <si>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</si>
  <si>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</si>
  <si>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</si>
  <si>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</si>
  <si>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</si>
  <si>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</si>
  <si>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</si>
  <si>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</si>
  <si>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</si>
  <si>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</si>
  <si>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</si>
  <si>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</si>
  <si>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</si>
  <si>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</si>
  <si>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</si>
  <si>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</si>
  <si>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</si>
  <si>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</si>
  <si>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</si>
  <si>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</si>
  <si>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</si>
  <si>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</si>
  <si>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</si>
  <si>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</si>
  <si>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</si>
  <si>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</si>
  <si>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</si>
  <si>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</si>
  <si>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</si>
  <si>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</si>
  <si>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</si>
  <si>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</si>
  <si>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</si>
  <si>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</si>
  <si>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</si>
  <si>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</si>
  <si>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</si>
  <si>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</si>
  <si>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</si>
  <si>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</si>
  <si>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</si>
  <si>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</si>
  <si>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</si>
  <si>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</si>
  <si>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</si>
  <si>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</si>
  <si>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</si>
  <si>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</si>
  <si>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</si>
  <si>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</si>
  <si>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</si>
  <si>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</si>
  <si>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</si>
  <si>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</si>
  <si>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</si>
  <si>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</si>
  <si>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</si>
  <si>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</si>
  <si>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</si>
  <si>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</si>
  <si>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</si>
  <si>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</si>
  <si>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</si>
  <si>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</si>
  <si>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</si>
  <si>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</si>
  <si>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</si>
  <si>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</si>
  <si>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</si>
  <si>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</si>
  <si>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</si>
  <si>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</si>
  <si>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</si>
  <si>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</si>
  <si>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</si>
  <si>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</si>
  <si>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</si>
  <si>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</si>
  <si>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</si>
  <si>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</si>
  <si>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</si>
  <si>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</si>
  <si>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</si>
  <si>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</si>
  <si>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</si>
  <si>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</si>
  <si>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</si>
  <si>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</si>
  <si>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</si>
  <si>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</si>
  <si>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</si>
  <si>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</si>
  <si>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</si>
  <si>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</si>
  <si>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</si>
  <si>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</si>
  <si>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</si>
  <si>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</si>
  <si>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</si>
  <si>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</si>
  <si>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</si>
  <si>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</si>
  <si>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</si>
  <si>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</si>
  <si>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</si>
  <si>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</si>
  <si>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</si>
  <si>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</si>
  <si>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</si>
  <si>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</si>
  <si>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</si>
  <si>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</si>
  <si>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</si>
  <si>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</si>
  <si>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</si>
  <si>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</si>
  <si>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</si>
  <si>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</si>
  <si>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</si>
  <si>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</si>
  <si>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</si>
  <si>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</si>
  <si>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</si>
  <si>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</si>
  <si>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</si>
  <si>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</si>
  <si>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</si>
  <si>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</si>
  <si>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</si>
  <si>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</si>
  <si>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</si>
  <si>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</si>
  <si>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</si>
  <si>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</si>
  <si>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</si>
  <si>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</si>
  <si>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</si>
  <si>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</si>
  <si>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</si>
  <si>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</si>
  <si>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</si>
  <si>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</si>
  <si>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</si>
  <si>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</si>
  <si>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</si>
  <si>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</si>
  <si>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</si>
  <si>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</si>
  <si>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</si>
  <si>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</si>
  <si>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</si>
  <si>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</si>
  <si>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</si>
  <si>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</si>
  <si>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</si>
  <si>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</si>
  <si>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</si>
  <si>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</si>
  <si>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</si>
  <si>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</si>
  <si>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</si>
  <si>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</si>
  <si>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</si>
  <si>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</si>
  <si>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</si>
  <si>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</si>
  <si>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</si>
  <si>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</si>
  <si>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</si>
  <si>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</si>
  <si>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</si>
  <si>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</si>
  <si>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</si>
  <si>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</si>
  <si>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</si>
  <si>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</si>
  <si>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</si>
  <si>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</si>
  <si>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</si>
  <si>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</si>
  <si>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</si>
  <si>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</si>
  <si>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</si>
  <si>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</si>
  <si>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</si>
  <si>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</si>
  <si>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</si>
  <si>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</si>
  <si>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</si>
  <si>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</si>
  <si>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</si>
  <si>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</si>
  <si>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</si>
  <si>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</si>
  <si>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</si>
  <si>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</si>
  <si>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</si>
  <si>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</si>
  <si>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</si>
  <si>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</si>
  <si>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</si>
  <si>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</si>
  <si>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</si>
  <si>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</si>
  <si>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</si>
  <si>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</si>
  <si>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</si>
  <si>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</si>
  <si>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</si>
  <si>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</si>
  <si>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</si>
  <si>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</si>
  <si>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</si>
  <si>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</si>
  <si>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</si>
  <si>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</si>
  <si>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</si>
  <si>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</si>
  <si>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</si>
  <si>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</si>
  <si>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</si>
  <si>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</si>
  <si>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</si>
  <si>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</si>
  <si>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</si>
  <si>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</si>
  <si>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</si>
  <si>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</si>
  <si>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</si>
  <si>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</si>
  <si>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</si>
  <si>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</si>
  <si>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</si>
  <si>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</si>
  <si>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</si>
  <si>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</si>
  <si>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</si>
  <si>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</si>
  <si>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</si>
  <si>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</si>
  <si>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</si>
  <si>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</si>
  <si>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</si>
  <si>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</si>
  <si>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</si>
  <si>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</si>
  <si>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</si>
  <si>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</si>
  <si>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</si>
  <si>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</si>
  <si>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</si>
  <si>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</si>
  <si>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</si>
  <si>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</si>
  <si>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</si>
  <si>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</si>
  <si>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</si>
  <si>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</si>
  <si>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</si>
  <si>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</si>
  <si>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</si>
  <si>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</si>
  <si>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</si>
  <si>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</si>
  <si>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</si>
  <si>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</si>
  <si>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</si>
  <si>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</si>
  <si>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</si>
  <si>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</si>
  <si>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</si>
  <si>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</si>
  <si>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</si>
  <si>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</si>
  <si>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</si>
  <si>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</si>
  <si>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</si>
  <si>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</si>
  <si>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</si>
  <si>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</si>
  <si>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</si>
  <si>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</si>
  <si>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</si>
  <si>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</si>
  <si>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</si>
  <si>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</si>
  <si>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</si>
  <si>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</si>
  <si>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</si>
  <si>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</si>
  <si>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</si>
  <si>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</si>
  <si>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</si>
  <si>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</si>
  <si>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</si>
  <si>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</si>
  <si>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</si>
  <si>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</si>
  <si>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</si>
  <si>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</si>
  <si>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</si>
  <si>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</si>
  <si>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</si>
  <si>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</si>
  <si>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</si>
  <si>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</si>
  <si>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</si>
  <si>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</si>
  <si>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</si>
  <si>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</si>
  <si>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</si>
  <si>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</si>
  <si>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</si>
  <si>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</si>
  <si>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</si>
  <si>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</si>
  <si>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</si>
  <si>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</si>
  <si>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</si>
  <si>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</si>
  <si>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</si>
  <si>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</si>
  <si>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</si>
  <si>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</si>
  <si>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</si>
  <si>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</si>
  <si>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</si>
  <si>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</si>
  <si>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</si>
  <si>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</si>
  <si>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</si>
  <si>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</si>
  <si>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</si>
  <si>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</si>
  <si>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</si>
  <si>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</si>
  <si>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</si>
  <si>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</si>
  <si>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</si>
  <si>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</si>
  <si>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</si>
  <si>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</si>
  <si>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</si>
  <si>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</si>
  <si>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</si>
  <si>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</si>
  <si>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</si>
  <si>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</si>
  <si>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</si>
  <si>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</si>
  <si>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</si>
  <si>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</si>
  <si>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</si>
  <si>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</si>
  <si>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</si>
  <si>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</si>
  <si>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</si>
  <si>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</si>
  <si>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</si>
  <si>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</si>
  <si>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</si>
  <si>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</si>
  <si>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</si>
  <si>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</si>
  <si>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</si>
  <si>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</si>
  <si>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</si>
  <si>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</si>
  <si>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</si>
  <si>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</si>
  <si>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</si>
  <si>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</si>
  <si>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</si>
  <si>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</si>
  <si>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</si>
  <si>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</si>
  <si>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</si>
  <si>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</si>
  <si>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</si>
  <si>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</si>
  <si>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</si>
  <si>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</si>
  <si>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</si>
  <si>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</si>
  <si>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</si>
  <si>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</si>
  <si>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</si>
  <si>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</si>
  <si>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</si>
  <si>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</si>
  <si>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</si>
  <si>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</si>
  <si>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</si>
  <si>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</si>
  <si>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</si>
  <si>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</si>
  <si>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</si>
  <si>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</si>
  <si>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</si>
  <si>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</si>
  <si>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</si>
  <si>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</si>
  <si>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</si>
  <si>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</si>
  <si>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</si>
  <si>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</si>
  <si>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</si>
  <si>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</si>
  <si>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</si>
  <si>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</si>
  <si>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</si>
  <si>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</si>
  <si>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</si>
  <si>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</si>
  <si>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</si>
  <si>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</si>
  <si>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</si>
  <si>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</si>
  <si>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</si>
  <si>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</si>
  <si>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</si>
  <si>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</si>
  <si>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</si>
  <si>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</si>
  <si>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</si>
  <si>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</si>
  <si>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</si>
  <si>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</si>
  <si>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</si>
  <si>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</si>
  <si>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</si>
  <si>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</si>
  <si>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</si>
  <si>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</si>
  <si>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</si>
  <si>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</si>
  <si>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</si>
  <si>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</si>
  <si>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</si>
  <si>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</si>
  <si>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</si>
  <si>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</si>
  <si>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</si>
  <si>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</si>
  <si>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</si>
  <si>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</si>
  <si>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</si>
  <si>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</si>
  <si>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</si>
  <si>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</si>
  <si>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</si>
  <si>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</si>
  <si>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</si>
  <si>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</si>
  <si>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</si>
  <si>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</si>
  <si>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</si>
  <si>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</si>
  <si>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</si>
  <si>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</si>
  <si>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</si>
  <si>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</si>
  <si>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</si>
  <si>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</si>
  <si>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</si>
  <si>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</si>
  <si>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</si>
  <si>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</si>
  <si>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</si>
  <si>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</si>
  <si>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</si>
  <si>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</si>
  <si>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</si>
  <si>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</si>
  <si>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</si>
  <si>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</si>
  <si>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</si>
  <si>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</si>
  <si>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</si>
  <si>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</si>
  <si>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</si>
  <si>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</si>
  <si>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</si>
  <si>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</si>
  <si>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</si>
  <si>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</si>
  <si>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</si>
  <si>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</si>
  <si>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</si>
  <si>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</si>
  <si>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</si>
  <si>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</si>
  <si>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</si>
  <si>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</si>
  <si>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</si>
  <si>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</si>
  <si>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</si>
  <si>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</si>
  <si>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</si>
  <si>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</si>
  <si>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</si>
  <si>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</si>
  <si>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</si>
  <si>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</si>
  <si>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</si>
  <si>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</si>
  <si>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</si>
  <si>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</si>
  <si>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</si>
  <si>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</si>
  <si>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</si>
  <si>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</si>
  <si>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</si>
  <si>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</si>
  <si>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</si>
  <si>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</si>
  <si>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</si>
  <si>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</si>
  <si>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</si>
  <si>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</si>
  <si>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</si>
  <si>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</si>
  <si>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</si>
  <si>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</si>
  <si>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</si>
  <si>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</si>
  <si>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</si>
  <si>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</si>
  <si>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</si>
  <si>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</si>
  <si>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</si>
  <si>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</si>
  <si>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</si>
  <si>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</si>
  <si>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</si>
  <si>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</si>
  <si>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</si>
  <si>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</si>
  <si>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</si>
  <si>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</si>
  <si>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</si>
  <si>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</si>
  <si>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</si>
  <si>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</si>
  <si>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</si>
  <si>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</si>
  <si>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</si>
  <si>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</si>
  <si>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</si>
  <si>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</si>
  <si>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</si>
  <si>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</si>
  <si>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</si>
  <si>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</si>
  <si>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</si>
  <si>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</si>
  <si>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</si>
  <si>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</si>
  <si>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</si>
  <si>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</si>
  <si>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</si>
  <si>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</si>
  <si>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</si>
  <si>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</si>
  <si>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</si>
  <si>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</si>
  <si>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</si>
  <si>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</si>
  <si>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</si>
  <si>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</si>
  <si>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</si>
  <si>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</si>
  <si>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</si>
  <si>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</si>
  <si>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</si>
  <si>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</si>
  <si>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</si>
  <si>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</si>
  <si>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</si>
  <si>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</si>
  <si>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</si>
  <si>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</si>
  <si>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</si>
  <si>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</si>
  <si>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</si>
  <si>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</si>
  <si>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</si>
  <si>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</si>
  <si>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</si>
  <si>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</si>
  <si>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</si>
  <si>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</si>
  <si>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</si>
  <si>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</si>
  <si>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</si>
  <si>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</si>
  <si>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</si>
  <si>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</si>
  <si>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</si>
  <si>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</si>
  <si>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</si>
  <si>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</si>
  <si>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</si>
  <si>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</si>
  <si>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</si>
  <si>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</si>
  <si>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</si>
  <si>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</si>
  <si>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</si>
  <si>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</si>
  <si>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</si>
  <si>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</si>
  <si>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</si>
  <si>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</si>
  <si>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</si>
  <si>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</si>
  <si>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</si>
  <si>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</si>
  <si>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</si>
  <si>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</si>
  <si>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</si>
  <si>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</si>
  <si>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</si>
  <si>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</si>
  <si>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</si>
  <si>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</si>
  <si>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</si>
  <si>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</si>
  <si>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</si>
  <si>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</si>
  <si>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</si>
  <si>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</si>
  <si>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</si>
  <si>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</si>
  <si>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</si>
  <si>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</si>
  <si>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</si>
  <si>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</si>
  <si>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</si>
  <si>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</si>
  <si>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</si>
  <si>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</si>
  <si>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</si>
  <si>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</si>
  <si>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</si>
  <si>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</si>
  <si>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</si>
  <si>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</si>
  <si>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</si>
  <si>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</si>
  <si>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</si>
  <si>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</si>
  <si>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</si>
  <si>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</si>
  <si>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</si>
  <si>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</si>
  <si>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</si>
  <si>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</si>
  <si>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</si>
  <si>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</si>
  <si>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</si>
  <si>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</si>
  <si>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</si>
  <si>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</si>
  <si>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</si>
  <si>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</si>
  <si>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</si>
  <si>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</si>
  <si>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</si>
  <si>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</si>
  <si>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</si>
  <si>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</si>
  <si>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</si>
  <si>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</si>
  <si>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</si>
  <si>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</si>
  <si>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</si>
  <si>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</si>
  <si>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</si>
  <si>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</si>
  <si>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</si>
  <si>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</si>
  <si>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</si>
  <si>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</si>
  <si>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</si>
  <si>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</si>
  <si>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</si>
  <si>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</si>
  <si>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</si>
  <si>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</si>
  <si>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</si>
  <si>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</si>
  <si>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</si>
  <si>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</si>
  <si>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</si>
  <si>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</si>
  <si>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</si>
  <si>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</si>
  <si>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</si>
  <si>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</si>
  <si>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</si>
  <si>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</si>
  <si>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</si>
  <si>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</si>
  <si>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</si>
  <si>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</si>
  <si>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</si>
  <si>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</si>
  <si>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</si>
  <si>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</si>
  <si>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</si>
  <si>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</si>
  <si>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</si>
  <si>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</si>
  <si>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</si>
  <si>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</si>
  <si>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</si>
  <si>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</si>
  <si>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</si>
  <si>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</si>
  <si>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</si>
  <si>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</si>
  <si>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</si>
  <si>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</si>
  <si>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</si>
  <si>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</si>
  <si>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</si>
  <si>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</si>
  <si>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</si>
  <si>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</si>
  <si>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</si>
  <si>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</si>
  <si>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</si>
  <si>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</si>
  <si>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</si>
  <si>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</si>
  <si>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</si>
  <si>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</si>
  <si>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</si>
  <si>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</si>
  <si>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</si>
  <si>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</si>
  <si>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</si>
  <si>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</si>
  <si>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</si>
  <si>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</si>
  <si>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</si>
  <si>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</si>
  <si>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</si>
  <si>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</si>
  <si>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</si>
  <si>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</si>
  <si>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</si>
  <si>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</si>
  <si>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</si>
  <si>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</si>
  <si>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</si>
  <si>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</si>
  <si>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</si>
  <si>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</si>
  <si>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</si>
  <si>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</si>
  <si>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</si>
  <si>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</si>
  <si>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</si>
  <si>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</si>
  <si>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</si>
  <si>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</si>
  <si>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</si>
  <si>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</si>
  <si>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</si>
  <si>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</si>
  <si>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</si>
  <si>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</si>
  <si>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</si>
  <si>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</si>
  <si>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</si>
  <si>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</si>
  <si>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</si>
  <si>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</si>
  <si>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</si>
  <si>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</si>
  <si>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</si>
  <si>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</si>
  <si>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</si>
  <si>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</si>
  <si>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</si>
  <si>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</si>
  <si>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</si>
  <si>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</si>
  <si>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</si>
  <si>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</si>
  <si>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</si>
  <si>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</si>
  <si>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</si>
  <si>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</si>
  <si>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</si>
  <si>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</si>
  <si>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</si>
  <si>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</si>
  <si>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</si>
  <si>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</si>
  <si>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</si>
  <si>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</si>
  <si>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</si>
  <si>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</si>
  <si>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</si>
  <si>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</si>
  <si>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</si>
  <si>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</si>
  <si>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</si>
  <si>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</si>
  <si>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</si>
  <si>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</si>
  <si>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</si>
  <si>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</si>
  <si>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</si>
  <si>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</si>
  <si>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</si>
  <si>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</si>
  <si>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</si>
  <si>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</si>
  <si>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</si>
  <si>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</si>
  <si>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</si>
  <si>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</si>
  <si>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</si>
  <si>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</si>
  <si>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</si>
  <si>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</si>
  <si>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</si>
  <si>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</si>
  <si>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</si>
  <si>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</si>
  <si>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</si>
  <si>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</si>
  <si>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</si>
  <si>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</si>
  <si>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</si>
  <si>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</si>
  <si>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</si>
  <si>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</si>
  <si>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</si>
  <si>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</si>
  <si>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</si>
  <si>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</si>
  <si>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</si>
  <si>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</si>
  <si>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</si>
  <si>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</si>
  <si>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</si>
  <si>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</si>
  <si>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</si>
  <si>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</si>
  <si>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</si>
  <si>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</si>
  <si>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</si>
  <si>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</si>
  <si>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</si>
  <si>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</si>
  <si>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</si>
  <si>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</si>
  <si>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</si>
  <si>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</si>
  <si>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</si>
  <si>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</si>
  <si>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</si>
  <si>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</si>
  <si>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</si>
  <si>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</si>
  <si>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</si>
  <si>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</si>
  <si>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</si>
  <si>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</si>
  <si>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</si>
  <si>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</si>
  <si>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</si>
  <si>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</si>
  <si>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</si>
  <si>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</si>
  <si>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</si>
  <si>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</si>
  <si>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</si>
  <si>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</si>
  <si>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</si>
  <si>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</si>
  <si>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</si>
  <si>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</si>
  <si>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</si>
  <si>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</si>
  <si>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</si>
  <si>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</si>
  <si>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</si>
  <si>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</si>
  <si>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</si>
  <si>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</si>
  <si>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</si>
  <si>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</si>
  <si>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</si>
  <si>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</si>
  <si>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</si>
  <si>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</si>
  <si>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</si>
  <si>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</si>
  <si>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</si>
  <si>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</si>
  <si>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</si>
  <si>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</si>
  <si>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</si>
  <si>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</si>
  <si>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</si>
  <si>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</si>
  <si>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</si>
  <si>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</si>
  <si>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</si>
  <si>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</si>
  <si>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</si>
  <si>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</si>
  <si>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</si>
  <si>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</si>
  <si>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</si>
  <si>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</si>
  <si>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</si>
  <si>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</si>
  <si>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</si>
  <si>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</si>
  <si>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</si>
  <si>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</si>
  <si>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</si>
  <si>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</si>
  <si>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</si>
  <si>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</si>
  <si>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</si>
  <si>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</si>
  <si>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</si>
  <si>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</si>
  <si>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</si>
  <si>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</si>
  <si>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</si>
  <si>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</si>
  <si>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</si>
  <si>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</si>
  <si>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</si>
  <si>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</si>
  <si>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</si>
  <si>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</si>
  <si>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</si>
  <si>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</si>
  <si>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</si>
  <si>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</si>
  <si>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</si>
  <si>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</si>
  <si>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</si>
  <si>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</si>
  <si>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</si>
  <si>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</si>
  <si>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</si>
  <si>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</si>
  <si>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</si>
  <si>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</si>
  <si>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</si>
  <si>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</si>
  <si>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</si>
  <si>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</si>
  <si>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</si>
  <si>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</si>
  <si>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</si>
  <si>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</si>
  <si>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</si>
  <si>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</si>
  <si>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</si>
  <si>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</si>
  <si>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</si>
  <si>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</si>
  <si>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</si>
  <si>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</si>
  <si>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</si>
  <si>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</si>
  <si>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</si>
  <si>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</si>
  <si>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</si>
  <si>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</si>
  <si>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</si>
  <si>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</si>
  <si>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</si>
  <si>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</si>
  <si>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</si>
  <si>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</si>
  <si>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</si>
  <si>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</si>
  <si>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</si>
  <si>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</si>
  <si>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</si>
  <si>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</si>
  <si>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</si>
  <si>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</si>
  <si>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</si>
  <si>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</si>
  <si>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</si>
  <si>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</si>
  <si>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</si>
  <si>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</si>
  <si>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</si>
  <si>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</si>
  <si>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</si>
  <si>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</si>
  <si>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</si>
  <si>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</si>
  <si>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</si>
  <si>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</si>
  <si>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</si>
  <si>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</si>
  <si>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</si>
  <si>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</si>
  <si>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</si>
  <si>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</si>
  <si>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</si>
  <si>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</si>
  <si>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</si>
  <si>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</si>
  <si>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</si>
  <si>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</si>
  <si>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</si>
  <si>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</si>
  <si>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</si>
  <si>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</si>
  <si>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</si>
  <si>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</si>
  <si>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</si>
  <si>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</si>
  <si>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</si>
  <si>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</si>
  <si>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</si>
  <si>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</si>
  <si>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</si>
  <si>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</si>
  <si>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</si>
  <si>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</si>
  <si>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</si>
  <si>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</si>
  <si>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</si>
  <si>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</si>
  <si>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</si>
  <si>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</si>
  <si>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</si>
  <si>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</si>
  <si>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</si>
  <si>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</si>
  <si>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</si>
  <si>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</si>
  <si>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</si>
  <si>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</si>
  <si>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</si>
  <si>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</si>
  <si>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</si>
  <si>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</si>
  <si>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</si>
  <si>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</si>
  <si>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</si>
  <si>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</si>
  <si>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</si>
  <si>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</si>
  <si>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</si>
  <si>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</si>
  <si>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</si>
  <si>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</si>
  <si>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</si>
  <si>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</si>
  <si>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</si>
  <si>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</si>
  <si>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</si>
  <si>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</si>
  <si>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</si>
  <si>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</si>
  <si>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</si>
  <si>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</si>
  <si>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</si>
  <si>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</si>
  <si>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</si>
  <si>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</si>
  <si>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</si>
  <si>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</si>
  <si>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</si>
  <si>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</si>
  <si>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</si>
  <si>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</si>
  <si>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</si>
  <si>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</si>
  <si>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</si>
  <si>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</si>
  <si>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</si>
  <si>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</si>
  <si>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</si>
  <si>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</si>
  <si>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</si>
  <si>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</si>
  <si>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</si>
  <si>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</si>
  <si>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</si>
  <si>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</si>
  <si>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</si>
  <si>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</si>
  <si>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</si>
  <si>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</si>
  <si>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</si>
  <si>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</si>
  <si>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</si>
  <si>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</si>
  <si>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</si>
  <si>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</si>
  <si>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</si>
  <si>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</si>
  <si>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</si>
  <si>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</si>
  <si>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</si>
  <si>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</si>
  <si>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</si>
  <si>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</si>
  <si>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</si>
  <si>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</si>
  <si>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</si>
  <si>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</si>
  <si>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</si>
  <si>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</si>
  <si>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</si>
  <si>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</si>
  <si>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</si>
  <si>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</si>
  <si>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</si>
  <si>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</si>
  <si>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</si>
  <si>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</si>
  <si>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</si>
  <si>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</si>
  <si>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</si>
  <si>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</si>
  <si>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</si>
  <si>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</si>
  <si>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</si>
  <si>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</si>
  <si>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</si>
  <si>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</si>
  <si>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</si>
  <si>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</si>
  <si>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</si>
  <si>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</si>
  <si>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</si>
  <si>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</si>
  <si>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</si>
  <si>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</si>
  <si>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</si>
  <si>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</si>
  <si>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</si>
  <si>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</si>
  <si>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</si>
  <si>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</si>
  <si>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</si>
  <si>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</si>
  <si>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</si>
  <si>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</si>
  <si>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</si>
  <si>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</si>
  <si>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</si>
  <si>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</si>
  <si>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</si>
  <si>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</si>
  <si>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</si>
  <si>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</si>
  <si>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</si>
  <si>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</si>
  <si>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</si>
  <si>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</si>
  <si>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</si>
  <si>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</si>
  <si>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</si>
  <si>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</si>
  <si>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</si>
  <si>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</si>
  <si>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</si>
  <si>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</si>
  <si>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</si>
  <si>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</si>
  <si>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</si>
  <si>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</si>
  <si>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</si>
  <si>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</si>
  <si>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</si>
  <si>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</si>
  <si>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</si>
  <si>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</si>
  <si>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</si>
  <si>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</si>
  <si>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</si>
  <si>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</si>
  <si>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</si>
  <si>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</si>
  <si>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</si>
  <si>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</si>
  <si>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</si>
  <si>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</si>
  <si>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</si>
  <si>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</si>
  <si>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</si>
  <si>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</si>
  <si>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</si>
  <si>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</si>
  <si>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</si>
  <si>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</si>
  <si>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</si>
  <si>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</si>
  <si>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</si>
  <si>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</si>
  <si>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</si>
  <si>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</si>
  <si>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</si>
  <si>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</si>
  <si>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</si>
  <si>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</si>
  <si>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</si>
  <si>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</si>
  <si>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</si>
  <si>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</si>
  <si>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</si>
  <si>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</si>
  <si>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</si>
  <si>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</si>
  <si>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</si>
  <si>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</si>
  <si>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</si>
  <si>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</si>
  <si>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</si>
  <si>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</si>
  <si>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</si>
  <si>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</si>
  <si>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</si>
  <si>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</si>
  <si>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</si>
  <si>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</si>
  <si>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</si>
  <si>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</si>
  <si>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</si>
  <si>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</si>
  <si>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</si>
  <si>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</si>
  <si>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</si>
  <si>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</si>
  <si>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</si>
  <si>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</si>
  <si>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</si>
  <si>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</si>
  <si>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</si>
  <si>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</si>
  <si>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</si>
  <si>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</si>
  <si>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</si>
  <si>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</si>
  <si>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</si>
  <si>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</si>
  <si>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</si>
  <si>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</si>
  <si>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</si>
  <si>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</si>
  <si>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</si>
  <si>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</si>
  <si>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</si>
  <si>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</si>
  <si>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</si>
  <si>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</si>
  <si>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</si>
  <si>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</si>
  <si>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</si>
  <si>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</si>
  <si>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</si>
  <si>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</si>
  <si>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</si>
  <si>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</si>
  <si>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</si>
  <si>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</si>
  <si>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</si>
  <si>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</si>
  <si>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</si>
  <si>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</si>
  <si>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</si>
  <si>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</si>
  <si>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</si>
  <si>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</si>
  <si>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</si>
  <si>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</si>
  <si>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</si>
  <si>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</si>
  <si>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</si>
  <si>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</si>
  <si>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</si>
  <si>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</si>
  <si>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</si>
  <si>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</si>
  <si>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</si>
  <si>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</si>
  <si>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</si>
  <si>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</si>
  <si>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</si>
  <si>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</si>
  <si>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</si>
  <si>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</si>
  <si>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</si>
  <si>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</si>
  <si>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</si>
  <si>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</si>
  <si>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</si>
  <si>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</si>
  <si>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</si>
  <si>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</si>
  <si>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</si>
  <si>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</si>
  <si>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</si>
  <si>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</si>
  <si>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</si>
  <si>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</si>
  <si>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</si>
  <si>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</si>
  <si>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</si>
  <si>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</si>
  <si>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</si>
  <si>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</si>
  <si>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</si>
  <si>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</si>
  <si>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</si>
  <si>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</si>
  <si>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</si>
  <si>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</si>
  <si>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</si>
  <si>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</si>
  <si>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</si>
  <si>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</si>
  <si>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</si>
  <si>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</si>
  <si>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</si>
  <si>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</si>
  <si>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</si>
  <si>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</si>
  <si>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</si>
  <si>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</si>
  <si>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</si>
  <si>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</si>
  <si>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</si>
  <si>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</si>
  <si>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</si>
  <si>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</si>
  <si>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</si>
  <si>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</si>
  <si>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</si>
  <si>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</si>
  <si>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</si>
  <si>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</si>
  <si>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</si>
  <si>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</si>
  <si>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</si>
  <si>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</si>
  <si>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</si>
  <si>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</si>
  <si>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</si>
  <si>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</si>
  <si>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</si>
  <si>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</si>
  <si>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</si>
  <si>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</si>
  <si>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</si>
  <si>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</si>
  <si>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</si>
  <si>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</si>
  <si>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</si>
  <si>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</si>
  <si>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</si>
  <si>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</si>
  <si>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</si>
  <si>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</si>
  <si>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</si>
  <si>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</si>
  <si>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</si>
  <si>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</si>
  <si>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</si>
  <si>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</si>
  <si>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</si>
  <si>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</si>
  <si>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</si>
  <si>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</si>
  <si>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</si>
  <si>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</si>
  <si>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</si>
  <si>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</si>
  <si>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</si>
  <si>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</si>
  <si>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</si>
  <si>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</si>
  <si>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</si>
  <si>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</si>
  <si>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</si>
  <si>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</si>
  <si>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</si>
  <si>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</si>
  <si>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</si>
  <si>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</si>
  <si>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</si>
  <si>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</si>
  <si>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</si>
  <si>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</si>
  <si>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</si>
  <si>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</si>
  <si>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</si>
  <si>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</si>
  <si>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</si>
  <si>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</si>
  <si>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</si>
  <si>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</si>
  <si>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</si>
  <si>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</si>
  <si>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</si>
  <si>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</si>
  <si>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</si>
  <si>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</si>
  <si>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</si>
  <si>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</si>
  <si>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</si>
  <si>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</si>
  <si>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</si>
  <si>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</si>
  <si>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</si>
  <si>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</si>
  <si>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</si>
  <si>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</si>
  <si>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</si>
  <si>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</si>
  <si>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</si>
  <si>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</si>
  <si>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</si>
  <si>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</si>
  <si>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</si>
  <si>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</si>
  <si>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</si>
  <si>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</si>
  <si>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</si>
  <si>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</si>
  <si>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</si>
  <si>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</si>
  <si>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</si>
  <si>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</si>
  <si>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</si>
  <si>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</si>
  <si>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</si>
  <si>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</si>
  <si>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</si>
  <si>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</si>
  <si>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</si>
  <si>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</si>
  <si>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</si>
  <si>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</si>
  <si>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</si>
  <si>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</si>
  <si>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</si>
  <si>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</si>
  <si>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</si>
  <si>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</si>
  <si>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</si>
  <si>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</si>
  <si>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</si>
  <si>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</si>
  <si>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</si>
  <si>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</si>
  <si>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</si>
  <si>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</si>
  <si>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</si>
  <si>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</si>
  <si>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</si>
  <si>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</si>
  <si>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</si>
  <si>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</si>
  <si>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</si>
  <si>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</si>
  <si>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</si>
  <si>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</si>
  <si>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</si>
  <si>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</si>
  <si>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</si>
  <si>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</si>
  <si>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</si>
  <si>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</si>
  <si>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</si>
  <si>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</si>
  <si>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</si>
  <si>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</si>
  <si>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</si>
  <si>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</si>
  <si>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</si>
  <si>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</si>
  <si>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</si>
  <si>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</si>
  <si>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</si>
  <si>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</si>
  <si>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</si>
  <si>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</si>
  <si>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</si>
  <si>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</si>
  <si>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</si>
  <si>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</si>
  <si>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</si>
  <si>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</si>
  <si>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</si>
  <si>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</si>
  <si>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</si>
  <si>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</si>
  <si>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</si>
  <si>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</si>
  <si>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</si>
  <si>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</si>
  <si>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</si>
  <si>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</si>
  <si>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</si>
  <si>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</si>
  <si>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</si>
  <si>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</si>
  <si>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</si>
  <si>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</si>
  <si>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</si>
  <si>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</si>
  <si>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</si>
  <si>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</si>
  <si>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</si>
  <si>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</si>
  <si>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</si>
  <si>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</si>
  <si>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</si>
  <si>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</si>
  <si>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</si>
  <si>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</si>
  <si>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</si>
  <si>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</si>
  <si>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</si>
  <si>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</si>
  <si>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</si>
  <si>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</si>
  <si>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</si>
  <si>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</si>
  <si>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</si>
  <si>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</si>
  <si>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</si>
  <si>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</si>
  <si>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</si>
  <si>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</si>
  <si>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</si>
  <si>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</si>
  <si>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</si>
  <si>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</si>
  <si>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</si>
  <si>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</si>
  <si>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</si>
  <si>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</si>
  <si>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</si>
  <si>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</si>
  <si>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</si>
  <si>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</si>
  <si>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</si>
  <si>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</si>
  <si>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</si>
  <si>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</si>
  <si>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</si>
  <si>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</si>
  <si>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</si>
  <si>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</si>
  <si>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</si>
  <si>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</si>
  <si>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</si>
  <si>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</si>
  <si>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</si>
  <si>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</si>
  <si>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</si>
  <si>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</si>
  <si>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</si>
  <si>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</si>
  <si>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</si>
  <si>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</si>
  <si>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</si>
  <si>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</si>
  <si>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</si>
  <si>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</si>
  <si>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</si>
  <si>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</si>
  <si>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</si>
  <si>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</si>
  <si>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</si>
  <si>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</si>
  <si>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</si>
  <si>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</si>
  <si>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</si>
  <si>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</si>
  <si>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</si>
  <si>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</si>
  <si>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</si>
  <si>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</si>
  <si>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</si>
  <si>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</si>
  <si>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</si>
  <si>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</si>
  <si>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</si>
  <si>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</si>
  <si>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</si>
  <si>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</si>
  <si>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</si>
  <si>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</si>
  <si>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</si>
  <si>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</si>
  <si>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</si>
  <si>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</si>
  <si>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</si>
  <si>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</si>
  <si>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</si>
  <si>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</si>
  <si>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</si>
  <si>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</si>
  <si>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</si>
  <si>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</si>
  <si>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</si>
  <si>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</si>
  <si>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</si>
  <si>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</si>
  <si>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</si>
  <si>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</si>
  <si>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</si>
  <si>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</si>
  <si>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</si>
  <si>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</si>
  <si>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</si>
  <si>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</si>
  <si>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</si>
  <si>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</si>
  <si>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</si>
  <si>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</si>
  <si>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</si>
  <si>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</si>
  <si>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</si>
  <si>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</si>
  <si>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</si>
  <si>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</si>
  <si>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</si>
  <si>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</si>
  <si>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</si>
  <si>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</si>
  <si>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</si>
  <si>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</si>
  <si>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</si>
  <si>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</si>
  <si>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</si>
  <si>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</si>
  <si>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</si>
  <si>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</si>
  <si>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</si>
  <si>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</si>
  <si>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</si>
  <si>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</si>
  <si>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</si>
  <si>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</si>
  <si>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</si>
  <si>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</si>
  <si>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</si>
  <si>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</si>
  <si>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</si>
  <si>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</si>
  <si>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</si>
  <si>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</si>
  <si>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</si>
  <si>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</si>
  <si>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</si>
  <si>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</si>
  <si>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</si>
  <si>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</si>
  <si>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</si>
  <si>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</si>
  <si>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</si>
  <si>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</si>
  <si>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</si>
  <si>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</si>
  <si>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</si>
  <si>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</si>
  <si>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</si>
  <si>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</si>
  <si>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</si>
  <si>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</si>
  <si>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</si>
  <si>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</si>
  <si>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</si>
  <si>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</si>
  <si>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</si>
  <si>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</si>
  <si>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</si>
  <si>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</si>
  <si>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</si>
  <si>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</si>
  <si>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</si>
  <si>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</si>
  <si>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</si>
  <si>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</si>
  <si>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</si>
  <si>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</si>
  <si>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</si>
  <si>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</si>
  <si>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</si>
  <si>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</si>
  <si>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</si>
  <si>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</si>
  <si>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</si>
  <si>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</si>
  <si>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</si>
  <si>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</si>
  <si>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</si>
  <si>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</si>
  <si>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</si>
  <si>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</si>
  <si>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</si>
  <si>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</si>
  <si>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</si>
  <si>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</si>
  <si>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</si>
  <si>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</si>
  <si>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</si>
  <si>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</si>
  <si>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</si>
  <si>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</si>
  <si>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</si>
  <si>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</si>
  <si>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</si>
  <si>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</si>
  <si>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</si>
  <si>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</si>
  <si>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</si>
  <si>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</si>
  <si>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</si>
  <si>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</si>
  <si>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</si>
  <si>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</si>
  <si>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</si>
  <si>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</si>
  <si>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</si>
  <si>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</si>
  <si>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</si>
  <si>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</si>
  <si>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</si>
  <si>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</si>
  <si>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</si>
  <si>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</si>
  <si>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</si>
  <si>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</si>
  <si>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</si>
  <si>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</si>
  <si>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</si>
  <si>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</si>
  <si>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</si>
  <si>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</si>
  <si>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</si>
  <si>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</si>
  <si>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</si>
  <si>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</si>
  <si>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</si>
  <si>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</si>
  <si>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</si>
  <si>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</si>
  <si>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</si>
  <si>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</si>
  <si>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</si>
  <si>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</si>
  <si>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</si>
  <si>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</si>
  <si>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</si>
  <si>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</si>
  <si>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</si>
  <si>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</si>
  <si>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</si>
  <si>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</si>
  <si>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</si>
  <si>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</si>
  <si>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</si>
  <si>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</si>
  <si>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</si>
  <si>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</si>
  <si>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</si>
  <si>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</si>
  <si>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</si>
  <si>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</si>
  <si>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</si>
  <si>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</si>
  <si>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</si>
  <si>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</si>
  <si>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</si>
  <si>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</si>
  <si>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</si>
  <si>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</si>
  <si>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</si>
  <si>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</si>
  <si>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</si>
  <si>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</si>
  <si>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</si>
  <si>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</si>
  <si>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</si>
  <si>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</si>
  <si>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</si>
  <si>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</si>
  <si>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</si>
  <si>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</si>
  <si>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</si>
  <si>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</si>
  <si>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</si>
  <si>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</si>
  <si>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</si>
  <si>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</si>
  <si>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</si>
  <si>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</si>
  <si>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</si>
  <si>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</si>
  <si>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</si>
  <si>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</si>
  <si>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</si>
  <si>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</si>
  <si>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</si>
  <si>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</si>
  <si>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</si>
  <si>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</si>
  <si>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</si>
  <si>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</si>
  <si>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</si>
  <si>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</si>
  <si>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</si>
  <si>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</si>
  <si>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</si>
  <si>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</si>
  <si>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</si>
  <si>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</si>
  <si>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</si>
  <si>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</si>
  <si>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</si>
  <si>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</si>
  <si>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</si>
  <si>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</si>
  <si>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</si>
  <si>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</si>
  <si>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</si>
  <si>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</si>
  <si>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</si>
  <si>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</si>
  <si>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</si>
  <si>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</si>
  <si>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</si>
  <si>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</si>
  <si>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</si>
  <si>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</si>
  <si>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</si>
  <si>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</si>
  <si>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</si>
  <si>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</si>
  <si>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</si>
  <si>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</si>
  <si>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</si>
  <si>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</si>
  <si>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</si>
  <si>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</si>
  <si>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</si>
  <si>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</si>
  <si>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</si>
  <si>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</si>
  <si>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</si>
  <si>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</si>
  <si>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</si>
  <si>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</si>
  <si>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</si>
  <si>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</si>
  <si>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</si>
  <si>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</si>
  <si>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</si>
  <si>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</si>
  <si>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</si>
  <si>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</si>
  <si>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</si>
  <si>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</si>
  <si>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</si>
  <si>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</si>
  <si>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</si>
  <si>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</si>
  <si>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</si>
  <si>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</si>
  <si>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</si>
  <si>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</si>
  <si>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</si>
  <si>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</si>
  <si>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</si>
  <si>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</si>
  <si>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</si>
  <si>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</si>
  <si>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</si>
  <si>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</si>
  <si>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</si>
  <si>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</si>
  <si>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</si>
  <si>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</si>
  <si>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</si>
  <si>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</si>
  <si>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</si>
  <si>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</si>
  <si>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</si>
  <si>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</si>
  <si>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</si>
  <si>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</si>
  <si>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</si>
  <si>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</si>
  <si>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</si>
  <si>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</si>
  <si>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</si>
  <si>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</si>
  <si>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</si>
  <si>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</si>
  <si>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</si>
  <si>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</si>
  <si>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</si>
  <si>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</si>
  <si>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</si>
  <si>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</si>
  <si>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</si>
  <si>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</si>
  <si>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</si>
  <si>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</si>
  <si>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</si>
  <si>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</si>
  <si>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</si>
  <si>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</si>
  <si>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</si>
  <si>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</si>
  <si>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</si>
  <si>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</si>
  <si>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</si>
  <si>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</si>
  <si>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</si>
  <si>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</si>
  <si>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</si>
  <si>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</si>
  <si>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</si>
  <si>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</si>
  <si>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</si>
  <si>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</si>
  <si>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</si>
  <si>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</si>
  <si>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</si>
  <si>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</si>
  <si>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</si>
  <si>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</si>
  <si>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</si>
  <si>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</si>
  <si>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</si>
  <si>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</si>
  <si>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</si>
  <si>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</si>
  <si>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</si>
  <si>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</si>
  <si>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</si>
  <si>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</si>
  <si>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</si>
  <si>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</si>
  <si>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</si>
  <si>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</si>
  <si>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</si>
  <si>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</si>
  <si>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</si>
  <si>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</si>
  <si>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</si>
  <si>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</si>
  <si>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</si>
  <si>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</si>
  <si>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</si>
  <si>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</si>
  <si>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</si>
  <si>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</si>
  <si>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</si>
  <si>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</si>
  <si>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</si>
  <si>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</si>
  <si>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</si>
  <si>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</si>
  <si>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</si>
  <si>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</si>
  <si>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</si>
  <si>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</si>
  <si>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</si>
  <si>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</si>
  <si>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</si>
  <si>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</si>
  <si>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</si>
  <si>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</si>
  <si>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</si>
  <si>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</si>
  <si>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</si>
  <si>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</si>
  <si>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</si>
  <si>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</si>
  <si>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</si>
  <si>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</si>
  <si>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</si>
  <si>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</si>
  <si>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</si>
  <si>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</si>
  <si>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</si>
  <si>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</si>
  <si>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</si>
  <si>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</si>
  <si>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</si>
  <si>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</si>
  <si>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</si>
  <si>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</si>
  <si>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</si>
  <si>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</si>
  <si>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</si>
  <si>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</si>
  <si>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</si>
  <si>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</si>
  <si>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</si>
  <si>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</si>
  <si>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</si>
  <si>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</si>
  <si>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</si>
  <si>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</si>
  <si>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</si>
  <si>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</si>
  <si>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</si>
  <si>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</si>
  <si>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</si>
  <si>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</si>
  <si>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</si>
  <si>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</si>
  <si>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</si>
  <si>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</si>
  <si>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</si>
  <si>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</si>
  <si>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</si>
  <si>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</si>
  <si>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</si>
  <si>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</si>
  <si>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</si>
  <si>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</si>
  <si>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</si>
  <si>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</si>
  <si>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</si>
  <si>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</si>
  <si>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</si>
  <si>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</si>
  <si>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</si>
  <si>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</si>
  <si>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</si>
  <si>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</si>
  <si>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</si>
  <si>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</si>
  <si>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</si>
  <si>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</si>
  <si>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</si>
  <si>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</si>
  <si>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</si>
  <si>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</si>
  <si>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</si>
  <si>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</si>
  <si>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</si>
  <si>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</si>
  <si>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</si>
  <si>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</si>
  <si>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</si>
  <si>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</si>
  <si>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</si>
  <si>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</si>
  <si>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</si>
  <si>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</si>
  <si>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</si>
  <si>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</si>
  <si>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</si>
  <si>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</si>
  <si>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</si>
  <si>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</si>
  <si>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</si>
  <si>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</si>
  <si>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</si>
  <si>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</si>
  <si>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</si>
  <si>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</si>
  <si>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</si>
  <si>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</si>
  <si>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</si>
  <si>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</si>
  <si>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</si>
  <si>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</si>
  <si>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</si>
  <si>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</si>
  <si>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</si>
  <si>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</si>
  <si>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</si>
  <si>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</si>
  <si>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</si>
  <si>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</si>
  <si>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</si>
  <si>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</si>
  <si>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</si>
  <si>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</si>
  <si>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</si>
  <si>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</si>
  <si>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</si>
  <si>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</si>
  <si>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</si>
  <si>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</si>
  <si>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</si>
  <si>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</si>
  <si>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</si>
  <si>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</si>
  <si>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</si>
  <si>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</si>
  <si>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</si>
  <si>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</si>
  <si>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</si>
  <si>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</si>
  <si>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</si>
  <si>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</si>
  <si>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</si>
  <si>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</si>
  <si>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</si>
  <si>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</si>
  <si>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</si>
  <si>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</si>
  <si>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</si>
  <si>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</si>
  <si>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</si>
  <si>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</si>
  <si>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</si>
  <si>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</si>
  <si>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</si>
  <si>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</si>
  <si>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</si>
  <si>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</si>
  <si>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</si>
  <si>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</si>
  <si>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</si>
  <si>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</si>
  <si>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</si>
  <si>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</si>
  <si>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</si>
  <si>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</si>
  <si>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</si>
  <si>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</si>
  <si>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</si>
  <si>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</si>
  <si>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</si>
  <si>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</si>
  <si>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</si>
  <si>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</si>
  <si>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</si>
  <si>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</si>
  <si>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</si>
  <si>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</si>
  <si>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</si>
  <si>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</si>
  <si>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</si>
  <si>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</si>
  <si>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</si>
  <si>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</si>
  <si>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</si>
  <si>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</si>
  <si>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</si>
  <si>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</si>
  <si>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</si>
  <si>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</si>
  <si>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</si>
  <si>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</si>
  <si>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</si>
  <si>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</si>
  <si>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</si>
  <si>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</si>
  <si>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</si>
  <si>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</si>
  <si>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</si>
  <si>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</si>
  <si>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</si>
  <si>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</si>
  <si>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</si>
  <si>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</si>
  <si>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</si>
  <si>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</si>
  <si>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</si>
  <si>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</si>
  <si>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</si>
  <si>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</si>
  <si>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</si>
  <si>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</si>
  <si>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</si>
  <si>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</si>
  <si>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</si>
  <si>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</si>
  <si>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</si>
  <si>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</si>
  <si>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</si>
  <si>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</si>
  <si>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</si>
  <si>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</si>
  <si>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</si>
  <si>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</si>
  <si>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</si>
  <si>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</si>
  <si>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</si>
  <si>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</si>
  <si>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</si>
  <si>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</si>
  <si>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</si>
  <si>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</si>
  <si>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</si>
  <si>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</si>
  <si>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</si>
  <si>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</si>
  <si>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</si>
  <si>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</si>
  <si>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</si>
  <si>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</si>
  <si>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</si>
  <si>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</si>
  <si>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</si>
  <si>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</si>
  <si>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</si>
  <si>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</si>
  <si>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</si>
  <si>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</si>
  <si>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</si>
  <si>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</si>
  <si>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</si>
  <si>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</si>
  <si>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</si>
  <si>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</si>
  <si>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</si>
  <si>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</si>
  <si>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</si>
  <si>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</si>
  <si>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</si>
  <si>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</si>
  <si>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</si>
  <si>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</si>
  <si>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</si>
  <si>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</si>
  <si>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</si>
  <si>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</si>
  <si>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</si>
  <si>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</si>
  <si>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</si>
  <si>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</si>
  <si>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</si>
  <si>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</si>
  <si>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</si>
  <si>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</si>
  <si>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</si>
  <si>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</si>
  <si>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</si>
  <si>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</si>
  <si>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</si>
  <si>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</si>
  <si>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</si>
  <si>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</si>
  <si>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</si>
  <si>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</si>
  <si>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</si>
  <si>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</si>
  <si>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</si>
  <si>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</si>
  <si>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</si>
  <si>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</si>
  <si>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</si>
  <si>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</si>
  <si>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</si>
  <si>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</si>
  <si>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</si>
  <si>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</si>
  <si>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</si>
  <si>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</si>
  <si>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</si>
  <si>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</si>
  <si>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</si>
  <si>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</si>
  <si>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</si>
  <si>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</si>
  <si>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</si>
  <si>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</si>
  <si>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</si>
  <si>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</si>
  <si>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</si>
  <si>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</si>
  <si>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</si>
  <si>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</si>
  <si>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</si>
  <si>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</si>
  <si>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</si>
  <si>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</si>
  <si>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</si>
  <si>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</si>
  <si>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</si>
  <si>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</si>
  <si>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</si>
  <si>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</si>
  <si>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</si>
  <si>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</si>
  <si>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</si>
  <si>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</si>
  <si>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</si>
  <si>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</si>
  <si>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</si>
  <si>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</si>
  <si>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</si>
  <si>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</si>
  <si>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</si>
  <si>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</si>
  <si>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</si>
  <si>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</si>
  <si>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</si>
  <si>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</si>
  <si>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</si>
  <si>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</si>
  <si>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</si>
  <si>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</si>
  <si>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</si>
  <si>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</si>
  <si>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</si>
  <si>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</si>
  <si>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</si>
  <si>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</si>
  <si>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</si>
  <si>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</si>
  <si>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</si>
  <si>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</si>
  <si>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</si>
  <si>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</si>
  <si>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</si>
  <si>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</si>
  <si>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</si>
  <si>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</si>
  <si>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</si>
  <si>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</si>
  <si>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</si>
  <si>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</si>
  <si>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</si>
  <si>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</si>
  <si>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</si>
  <si>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</si>
  <si>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</si>
  <si>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</si>
  <si>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</si>
  <si>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</si>
  <si>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</si>
  <si>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</si>
  <si>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</si>
  <si>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</si>
  <si>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</si>
  <si>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</si>
  <si>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</si>
  <si>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</si>
  <si>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</si>
  <si>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</si>
  <si>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</si>
  <si>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</si>
  <si>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</si>
  <si>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</si>
  <si>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</si>
  <si>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</si>
  <si>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</si>
  <si>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</si>
  <si>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</si>
  <si>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</si>
  <si>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</si>
  <si>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</si>
  <si>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</si>
  <si>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</si>
  <si>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</si>
  <si>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</si>
  <si>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</si>
  <si>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</si>
  <si>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</si>
  <si>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</si>
  <si>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</si>
  <si>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</si>
  <si>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</si>
  <si>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</si>
  <si>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</si>
  <si>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</si>
  <si>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</si>
  <si>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</si>
  <si>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</si>
  <si>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</si>
  <si>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</si>
  <si>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</si>
  <si>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</si>
  <si>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</si>
  <si>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</si>
  <si>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</si>
  <si>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</si>
  <si>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</si>
  <si>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</si>
  <si>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</si>
  <si>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</si>
  <si>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</si>
  <si>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</si>
  <si>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</si>
  <si>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</si>
  <si>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</si>
  <si>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</si>
  <si>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</si>
  <si>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</si>
  <si>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</si>
  <si>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</si>
  <si>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</si>
  <si>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</si>
  <si>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</si>
  <si>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</si>
  <si>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</si>
  <si>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</si>
  <si>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</si>
  <si>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</si>
  <si>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</si>
  <si>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</si>
  <si>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</si>
  <si>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</si>
  <si>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</si>
  <si>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</si>
  <si>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</si>
  <si>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</si>
  <si>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</si>
  <si>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</si>
  <si>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</si>
  <si>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</si>
  <si>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</si>
  <si>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</si>
  <si>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</si>
  <si>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</si>
  <si>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</si>
  <si>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</si>
  <si>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</si>
  <si>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</si>
  <si>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</si>
  <si>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</si>
  <si>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</si>
  <si>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</si>
  <si>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</si>
  <si>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</si>
  <si>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</si>
  <si>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</si>
  <si>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</si>
  <si>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</si>
  <si>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</si>
  <si>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</si>
  <si>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</si>
  <si>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</si>
  <si>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</si>
  <si>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</si>
  <si>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</si>
  <si>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</si>
  <si>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</si>
  <si>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</si>
  <si>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</si>
  <si>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</si>
  <si>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</si>
  <si>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</si>
  <si>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</si>
  <si>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</si>
  <si>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</si>
  <si>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</si>
  <si>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</si>
  <si>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</si>
  <si>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</si>
  <si>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</si>
  <si>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</si>
  <si>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</si>
  <si>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</si>
  <si>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</si>
  <si>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</si>
  <si>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</si>
  <si>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</si>
  <si>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</si>
  <si>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</si>
  <si>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</si>
  <si>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</si>
  <si>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</si>
  <si>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</si>
  <si>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</si>
  <si>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</si>
  <si>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</si>
  <si>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</si>
  <si>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</si>
  <si>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</si>
  <si>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</si>
  <si>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</si>
  <si>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</si>
  <si>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</si>
  <si>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</si>
  <si>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</si>
  <si>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</si>
  <si>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</si>
  <si>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</si>
  <si>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</si>
  <si>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</si>
  <si>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</si>
  <si>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</si>
  <si>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</si>
  <si>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</si>
  <si>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</si>
  <si>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</si>
  <si>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</si>
  <si>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</si>
  <si>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</si>
  <si>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</si>
  <si>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</si>
  <si>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</si>
  <si>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</si>
  <si>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</si>
  <si>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</si>
  <si>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</si>
  <si>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</si>
  <si>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</si>
  <si>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</si>
  <si>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</si>
  <si>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</si>
  <si>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</si>
  <si>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</si>
  <si>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</si>
  <si>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</si>
  <si>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</si>
  <si>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</si>
  <si>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</si>
  <si>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</si>
  <si>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</si>
  <si>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</si>
  <si>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</si>
  <si>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</si>
  <si>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</si>
  <si>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</si>
  <si>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</si>
  <si>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</si>
  <si>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</si>
  <si>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</si>
  <si>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</si>
  <si>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</si>
  <si>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</si>
  <si>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</si>
  <si>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</si>
  <si>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</si>
  <si>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</si>
  <si>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</si>
  <si>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</si>
  <si>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</si>
  <si>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</si>
  <si>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</si>
  <si>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</si>
  <si>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</si>
  <si>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</si>
  <si>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</si>
  <si>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</si>
  <si>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</si>
  <si>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</si>
  <si>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</si>
  <si>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</si>
  <si>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</si>
  <si>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</si>
  <si>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</si>
  <si>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</si>
  <si>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</si>
  <si>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</si>
  <si>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</si>
  <si>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</si>
  <si>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</si>
  <si>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</si>
  <si>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</si>
  <si>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</si>
  <si>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</si>
  <si>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</si>
  <si>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</si>
  <si>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</si>
  <si>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</si>
  <si>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</si>
  <si>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</si>
  <si>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</si>
  <si>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</si>
  <si>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</si>
  <si>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</si>
  <si>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</si>
  <si>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</si>
  <si>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</si>
  <si>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</si>
  <si>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</si>
  <si>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</si>
  <si>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</si>
  <si>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</si>
  <si>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</si>
  <si>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</si>
  <si>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</si>
  <si>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</si>
  <si>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</si>
  <si>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</si>
  <si>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</si>
  <si>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</si>
  <si>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</si>
  <si>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</si>
  <si>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</si>
  <si>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</si>
  <si>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</si>
  <si>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</si>
  <si>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</si>
  <si>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</si>
  <si>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</si>
  <si>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</si>
  <si>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</si>
  <si>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</si>
  <si>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</si>
  <si>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</si>
  <si>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</si>
  <si>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</si>
  <si>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</si>
  <si>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</si>
  <si>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</si>
  <si>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</si>
  <si>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</si>
  <si>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</si>
  <si>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</si>
  <si>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</si>
  <si>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</si>
  <si>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</si>
  <si>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</si>
  <si>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</si>
  <si>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</si>
  <si>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</si>
  <si>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</si>
  <si>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</si>
  <si>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</si>
  <si>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</si>
  <si>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</si>
  <si>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</si>
  <si>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</si>
  <si>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</si>
  <si>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</si>
  <si>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</si>
  <si>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</si>
  <si>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</si>
  <si>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</si>
  <si>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</si>
  <si>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</si>
  <si>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</si>
  <si>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</si>
  <si>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</si>
  <si>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</si>
  <si>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</si>
  <si>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</si>
  <si>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</si>
  <si>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</si>
  <si>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</si>
  <si>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</si>
  <si>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</si>
  <si>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</si>
  <si>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</si>
  <si>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</si>
  <si>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</si>
  <si>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</si>
  <si>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</si>
  <si>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</si>
  <si>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</si>
  <si>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</si>
  <si>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</si>
  <si>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</si>
  <si>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</si>
  <si>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</si>
  <si>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</si>
  <si>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</si>
  <si>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</si>
  <si>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</si>
  <si>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</si>
  <si>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</si>
  <si>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</si>
  <si>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</si>
  <si>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</si>
  <si>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</si>
  <si>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</si>
  <si>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</si>
  <si>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</si>
  <si>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</si>
  <si>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</si>
  <si>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</si>
  <si>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</si>
  <si>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</si>
  <si>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</si>
  <si>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</si>
  <si>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</si>
  <si>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</si>
  <si>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</si>
  <si>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</si>
  <si>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</si>
  <si>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</si>
  <si>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</si>
  <si>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</si>
  <si>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</si>
  <si>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</si>
  <si>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</si>
  <si>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</si>
  <si>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</si>
  <si>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</si>
  <si>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</si>
  <si>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</si>
  <si>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</si>
  <si>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</si>
  <si>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</si>
  <si>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</si>
  <si>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</si>
  <si>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</si>
  <si>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</si>
  <si>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</si>
  <si>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</si>
  <si>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</si>
  <si>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</si>
  <si>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</si>
  <si>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</si>
  <si>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</si>
  <si>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</si>
  <si>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</si>
  <si>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</si>
  <si>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</si>
  <si>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</si>
  <si>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</si>
  <si>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</si>
  <si>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</si>
  <si>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</si>
  <si>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</si>
  <si>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</si>
  <si>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</si>
  <si>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</si>
  <si>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</si>
  <si>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</si>
  <si>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</si>
  <si>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</si>
  <si>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</si>
  <si>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</si>
  <si>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</si>
  <si>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</si>
  <si>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</si>
  <si>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</si>
  <si>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</si>
  <si>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</si>
  <si>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</si>
  <si>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</si>
  <si>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</si>
  <si>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</si>
  <si>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</si>
  <si>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</si>
  <si>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</si>
  <si>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</si>
  <si>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</si>
  <si>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</si>
  <si>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</si>
  <si>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</si>
  <si>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</si>
  <si>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</si>
  <si>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</si>
  <si>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</si>
  <si>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</si>
  <si>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</si>
  <si>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</si>
  <si>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</si>
  <si>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</si>
  <si>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</si>
  <si>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</si>
  <si>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</si>
  <si>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</si>
  <si>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</si>
  <si>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</si>
  <si>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</si>
  <si>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</si>
  <si>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</si>
  <si>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</si>
  <si>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</si>
  <si>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</si>
  <si>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</si>
  <si>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</si>
  <si>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</si>
  <si>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</si>
  <si>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</si>
  <si>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</si>
  <si>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</si>
  <si>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</si>
  <si>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</si>
  <si>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</si>
  <si>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</si>
  <si>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</si>
  <si>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</si>
  <si>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</si>
  <si>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</si>
  <si>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</si>
  <si>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</si>
  <si>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</si>
  <si>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</si>
  <si>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</si>
  <si>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</si>
  <si>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</si>
  <si>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</si>
  <si>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</si>
  <si>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</si>
  <si>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</si>
  <si>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</si>
  <si>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</si>
  <si>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</si>
  <si>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</si>
  <si>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</si>
  <si>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</si>
  <si>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</si>
  <si>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</si>
  <si>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</si>
  <si>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</si>
  <si>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</si>
  <si>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</si>
  <si>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</si>
  <si>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</si>
  <si>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</si>
  <si>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</si>
  <si>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</si>
  <si>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</si>
  <si>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</si>
  <si>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</si>
  <si>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</si>
  <si>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</si>
  <si>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</si>
  <si>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</si>
  <si>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</si>
  <si>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</si>
  <si>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</si>
  <si>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</si>
  <si>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</si>
  <si>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</si>
  <si>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</si>
  <si>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</si>
  <si>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</si>
  <si>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</si>
  <si>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</si>
  <si>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</si>
  <si>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</si>
  <si>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</si>
  <si>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</si>
  <si>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</si>
  <si>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</si>
  <si>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</si>
  <si>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</si>
  <si>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</si>
  <si>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</si>
  <si>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</si>
  <si>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</si>
  <si>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</si>
  <si>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</si>
  <si>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</si>
  <si>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</si>
  <si>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</si>
  <si>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</si>
  <si>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</si>
  <si>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</si>
  <si>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</si>
  <si>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</si>
  <si>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</si>
  <si>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</si>
  <si>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</si>
  <si>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</si>
  <si>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</si>
  <si>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</si>
  <si>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</si>
  <si>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</si>
  <si>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</si>
  <si>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</si>
  <si>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</si>
  <si>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</si>
  <si>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</si>
  <si>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</si>
  <si>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</si>
  <si>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</si>
  <si>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</si>
  <si>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</si>
  <si>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</si>
  <si>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</si>
  <si>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</si>
  <si>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</si>
  <si>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</si>
  <si>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</si>
  <si>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</si>
  <si>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</si>
  <si>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</si>
  <si>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</si>
  <si>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</si>
  <si>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</si>
  <si>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</si>
  <si>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</si>
  <si>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</si>
  <si>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</si>
  <si>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</si>
  <si>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</si>
  <si>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</si>
  <si>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</si>
  <si>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</si>
  <si>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</si>
  <si>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</si>
  <si>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</si>
  <si>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</si>
  <si>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</si>
  <si>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</si>
  <si>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</si>
  <si>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</si>
  <si>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</si>
  <si>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</si>
  <si>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</si>
  <si>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</si>
  <si>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</si>
  <si>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</si>
  <si>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</si>
  <si>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</si>
  <si>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</si>
  <si>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</si>
  <si>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</si>
  <si>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</si>
  <si>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</si>
  <si>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</si>
  <si>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</si>
  <si>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</si>
  <si>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</si>
  <si>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</si>
  <si>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</si>
  <si>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</si>
  <si>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</si>
  <si>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</si>
  <si>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</si>
  <si>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</si>
  <si>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</si>
  <si>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</si>
  <si>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</si>
  <si>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</si>
  <si>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</si>
  <si>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</si>
  <si>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</si>
  <si>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</si>
  <si>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</si>
  <si>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</si>
  <si>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</si>
  <si>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</si>
  <si>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</si>
  <si>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</si>
  <si>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</si>
  <si>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</si>
  <si>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</si>
  <si>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</si>
  <si>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</si>
  <si>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</si>
  <si>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</si>
  <si>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</si>
  <si>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</si>
  <si>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</si>
  <si>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</si>
  <si>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</si>
  <si>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</si>
  <si>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</si>
  <si>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</si>
  <si>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</si>
  <si>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</si>
  <si>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</si>
  <si>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</si>
  <si>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</si>
  <si>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</si>
  <si>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</si>
  <si>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</si>
  <si>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</si>
  <si>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</si>
  <si>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</si>
  <si>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</si>
  <si>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</si>
  <si>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</si>
  <si>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</si>
  <si>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</si>
  <si>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</si>
  <si>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</si>
  <si>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</si>
  <si>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</si>
  <si>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</si>
  <si>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</si>
  <si>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</si>
  <si>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</si>
  <si>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</si>
  <si>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</si>
  <si>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</si>
  <si>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</si>
  <si>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</si>
  <si>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</si>
  <si>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</si>
  <si>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</si>
  <si>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</si>
  <si>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</si>
  <si>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</si>
  <si>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</si>
  <si>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</si>
  <si>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</si>
  <si>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</si>
  <si>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</si>
  <si>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</si>
  <si>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</si>
  <si>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</si>
  <si>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</si>
  <si>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</si>
  <si>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</si>
  <si>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</si>
  <si>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</si>
  <si>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</si>
  <si>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</si>
  <si>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</si>
  <si>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</si>
  <si>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</si>
  <si>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</si>
  <si>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</si>
  <si>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</si>
  <si>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</si>
  <si>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</si>
  <si>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</si>
  <si>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</si>
  <si>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</si>
  <si>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</si>
  <si>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</si>
  <si>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</si>
  <si>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</si>
  <si>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</si>
  <si>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</si>
  <si>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</si>
  <si>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</si>
  <si>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</si>
  <si>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</si>
  <si>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</si>
  <si>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</si>
  <si>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</si>
  <si>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</si>
  <si>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</si>
  <si>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</si>
  <si>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</si>
  <si>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</si>
  <si>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</si>
  <si>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</si>
  <si>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</si>
  <si>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</si>
  <si>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</si>
  <si>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</si>
  <si>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</si>
  <si>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</si>
  <si>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</si>
  <si>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</si>
  <si>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</si>
  <si>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</si>
  <si>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</si>
  <si>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</si>
  <si>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</si>
  <si>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</si>
  <si>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</si>
  <si>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</si>
  <si>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</si>
  <si>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</si>
  <si>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</si>
  <si>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</si>
  <si>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</si>
  <si>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</si>
  <si>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</si>
  <si>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</si>
  <si>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</si>
  <si>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</si>
  <si>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</si>
  <si>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</si>
  <si>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</si>
  <si>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</si>
  <si>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</si>
  <si>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</si>
  <si>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</si>
  <si>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</si>
  <si>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</si>
  <si>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</si>
  <si>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</si>
  <si>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</si>
  <si>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</si>
  <si>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</si>
  <si>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</si>
  <si>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</si>
  <si>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</si>
  <si>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</si>
  <si>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</si>
  <si>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</si>
  <si>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</si>
  <si>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</si>
  <si>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</si>
  <si>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</si>
  <si>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</si>
  <si>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</si>
  <si>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</si>
  <si>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</si>
  <si>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</si>
  <si>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</si>
  <si>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</si>
  <si>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</si>
  <si>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</si>
  <si>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</si>
  <si>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</si>
  <si>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</si>
  <si>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</si>
  <si>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</si>
  <si>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</si>
  <si>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</si>
  <si>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</si>
  <si>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</si>
  <si>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</si>
  <si>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</si>
  <si>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</si>
  <si>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</si>
  <si>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</si>
  <si>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</si>
  <si>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</si>
  <si>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</si>
  <si>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</si>
  <si>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</si>
  <si>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</si>
  <si>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</si>
  <si>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</si>
  <si>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</si>
  <si>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</si>
  <si>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</si>
  <si>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</si>
  <si>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</si>
  <si>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</si>
  <si>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</si>
  <si>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</si>
  <si>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</si>
  <si>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</si>
  <si>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</si>
  <si>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</si>
  <si>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</si>
  <si>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</si>
  <si>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</si>
  <si>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</si>
  <si>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</si>
  <si>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</si>
  <si>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</si>
  <si>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</si>
  <si>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</si>
  <si>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</si>
  <si>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</si>
  <si>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</si>
  <si>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</si>
  <si>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</si>
  <si>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</si>
  <si>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</si>
  <si>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</si>
  <si>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</si>
  <si>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</si>
  <si>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</si>
  <si>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</si>
  <si>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</si>
  <si>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</si>
  <si>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</si>
  <si>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</si>
  <si>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</si>
  <si>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</si>
  <si>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</si>
  <si>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</si>
  <si>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</si>
  <si>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</si>
  <si>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</si>
  <si>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</si>
  <si>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</si>
  <si>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</si>
  <si>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</si>
  <si>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</si>
  <si>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</si>
  <si>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</si>
  <si>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</si>
  <si>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</si>
  <si>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</si>
  <si>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</si>
  <si>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</si>
  <si>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</si>
  <si>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</si>
  <si>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</si>
  <si>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</si>
  <si>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</si>
  <si>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</si>
  <si>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</si>
  <si>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</si>
  <si>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</si>
  <si>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</si>
  <si>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</si>
  <si>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</si>
  <si>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</si>
  <si>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</si>
  <si>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</si>
  <si>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</si>
  <si>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</si>
  <si>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</si>
  <si>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</si>
  <si>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</si>
  <si>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</si>
  <si>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</si>
  <si>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</si>
  <si>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</si>
  <si>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</si>
  <si>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</si>
  <si>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</si>
  <si>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</si>
  <si>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</si>
  <si>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</si>
  <si>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</si>
  <si>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</si>
  <si>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</si>
  <si>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</si>
  <si>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</si>
  <si>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</si>
  <si>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</si>
  <si>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</si>
  <si>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</si>
  <si>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</si>
  <si>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</si>
  <si>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</si>
  <si>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</si>
  <si>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</si>
  <si>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</si>
  <si>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</si>
  <si>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</si>
  <si>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</si>
  <si>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</si>
  <si>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</si>
  <si>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</si>
  <si>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</si>
  <si>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</si>
  <si>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</si>
  <si>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</si>
  <si>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</si>
  <si>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</si>
  <si>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</si>
  <si>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</si>
  <si>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</si>
  <si>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</si>
  <si>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</si>
  <si>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</si>
  <si>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</si>
  <si>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</si>
  <si>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</si>
  <si>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</si>
  <si>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</si>
  <si>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</si>
  <si>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</si>
  <si>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</si>
  <si>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</si>
  <si>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</si>
  <si>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</si>
  <si>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</si>
  <si>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</si>
  <si>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</si>
  <si>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</si>
  <si>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</si>
  <si>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</si>
  <si>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</si>
  <si>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</si>
  <si>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</si>
  <si>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</si>
  <si>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</si>
  <si>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</si>
  <si>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</si>
  <si>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</si>
  <si>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</si>
  <si>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</si>
  <si>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</si>
  <si>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</si>
  <si>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</si>
  <si>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</si>
  <si>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</si>
  <si>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</si>
  <si>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</si>
  <si>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</si>
  <si>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</si>
  <si>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</si>
  <si>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</si>
  <si>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</si>
  <si>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</si>
  <si>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</si>
  <si>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</si>
  <si>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</si>
  <si>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</si>
  <si>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</si>
  <si>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</si>
  <si>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</si>
  <si>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</si>
  <si>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</si>
  <si>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</si>
  <si>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</si>
  <si>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</si>
  <si>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</si>
  <si>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</si>
  <si>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</si>
  <si>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</si>
  <si>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</si>
  <si>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</si>
  <si>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</si>
  <si>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</si>
  <si>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</si>
  <si>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</si>
  <si>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</si>
  <si>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</si>
  <si>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</si>
  <si>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</si>
  <si>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</si>
  <si>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</si>
  <si>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</si>
  <si>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</si>
  <si>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</si>
  <si>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</si>
  <si>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</si>
  <si>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</si>
  <si>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</si>
  <si>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</si>
  <si>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</si>
  <si>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</si>
  <si>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</si>
  <si>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</si>
  <si>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</si>
  <si>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</si>
  <si>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</si>
  <si>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</si>
  <si>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</si>
  <si>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</si>
  <si>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</si>
  <si>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</si>
  <si>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</si>
  <si>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</si>
  <si>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</si>
  <si>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</si>
  <si>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</si>
  <si>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</si>
  <si>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</si>
  <si>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</si>
  <si>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</si>
  <si>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</si>
  <si>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</si>
  <si>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</si>
  <si>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</si>
  <si>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</si>
  <si>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</si>
  <si>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</si>
  <si>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</si>
  <si>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</si>
  <si>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</si>
  <si>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</si>
  <si>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</si>
  <si>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</si>
  <si>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</si>
  <si>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</si>
  <si>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</si>
  <si>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</si>
  <si>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</si>
  <si>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</si>
  <si>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</si>
  <si>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</si>
  <si>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</si>
  <si>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</si>
  <si>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</si>
  <si>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</si>
  <si>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</si>
  <si>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</si>
  <si>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</si>
  <si>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</si>
  <si>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</si>
  <si>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</si>
  <si>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</si>
  <si>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</si>
  <si>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</si>
  <si>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</si>
  <si>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</si>
  <si>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</si>
  <si>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</si>
  <si>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</si>
  <si>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</si>
  <si>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</si>
  <si>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</si>
  <si>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</si>
  <si>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</si>
  <si>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</si>
  <si>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</si>
  <si>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</si>
  <si>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</si>
  <si>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</si>
  <si>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</si>
  <si>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</si>
  <si>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</si>
  <si>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</si>
  <si>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</si>
  <si>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</si>
  <si>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</si>
  <si>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</si>
  <si>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</si>
  <si>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</si>
  <si>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</si>
  <si>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</si>
  <si>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</si>
  <si>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</si>
  <si>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</si>
  <si>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</si>
  <si>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</si>
  <si>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</si>
  <si>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</si>
  <si>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</si>
  <si>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</si>
  <si>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</si>
  <si>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</si>
  <si>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</si>
  <si>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</si>
  <si>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</si>
  <si>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</si>
  <si>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</si>
  <si>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</si>
  <si>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</si>
  <si>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</si>
  <si>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</si>
  <si>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</si>
  <si>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</si>
  <si>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</si>
  <si>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</si>
  <si>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</si>
  <si>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</si>
  <si>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</si>
  <si>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</si>
  <si>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</si>
  <si>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</si>
  <si>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</si>
  <si>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</si>
  <si>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</si>
  <si>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</si>
  <si>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</si>
  <si>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</si>
  <si>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</si>
  <si>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</si>
  <si>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</si>
  <si>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</si>
  <si>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</si>
  <si>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</si>
  <si>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</si>
  <si>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</si>
  <si>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</si>
  <si>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</si>
  <si>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</si>
  <si>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</si>
  <si>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</si>
  <si>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</si>
  <si>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</si>
  <si>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</si>
  <si>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</si>
  <si>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</si>
  <si>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</si>
  <si>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</si>
  <si>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</si>
  <si>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</si>
  <si>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</si>
  <si>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</si>
  <si>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</si>
  <si>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</si>
  <si>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</si>
  <si>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</si>
  <si>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</si>
  <si>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</si>
  <si>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</si>
  <si>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</si>
  <si>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</si>
  <si>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</si>
  <si>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</si>
  <si>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</si>
  <si>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</si>
  <si>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</si>
  <si>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</si>
  <si>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</si>
  <si>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</si>
  <si>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</si>
  <si>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</si>
  <si>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</si>
  <si>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</si>
  <si>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</si>
  <si>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</si>
  <si>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</si>
  <si>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</si>
  <si>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</si>
  <si>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</si>
  <si>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</si>
  <si>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</si>
  <si>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</si>
  <si>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</si>
  <si>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</si>
  <si>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</si>
  <si>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</si>
  <si>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</si>
  <si>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</si>
  <si>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</si>
  <si>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</si>
  <si>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</si>
  <si>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</si>
  <si>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</si>
  <si>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</si>
  <si>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</si>
  <si>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</si>
  <si>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</si>
  <si>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</si>
  <si>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</si>
  <si>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</si>
  <si>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</si>
  <si>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</si>
  <si>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</si>
  <si>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</si>
  <si>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</si>
  <si>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</si>
  <si>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</si>
  <si>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</si>
  <si>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</si>
  <si>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</si>
  <si>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</si>
  <si>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</si>
  <si>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</si>
  <si>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</si>
  <si>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</si>
  <si>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</si>
  <si>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</si>
  <si>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</si>
  <si>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</si>
  <si>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</si>
  <si>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</si>
  <si>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</si>
  <si>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</si>
  <si>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</si>
  <si>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</si>
  <si>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</si>
  <si>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</si>
  <si>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</si>
  <si>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</si>
  <si>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</si>
  <si>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</si>
  <si>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</si>
  <si>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</si>
  <si>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</si>
  <si>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</si>
  <si>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</si>
  <si>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</si>
  <si>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</si>
  <si>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</si>
  <si>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</si>
  <si>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</si>
  <si>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</si>
  <si>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</si>
  <si>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</si>
  <si>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</si>
  <si>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</si>
  <si>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</si>
  <si>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</si>
  <si>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</si>
  <si>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</si>
  <si>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</si>
  <si>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</si>
  <si>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</si>
  <si>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</si>
  <si>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</si>
  <si>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</si>
  <si>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</si>
  <si>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</si>
  <si>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</si>
  <si>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</si>
  <si>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</si>
  <si>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</si>
  <si>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</si>
  <si>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</si>
  <si>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</si>
  <si>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</si>
  <si>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</si>
  <si>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</si>
  <si>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</si>
  <si>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</si>
  <si>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</si>
  <si>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</si>
  <si>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</si>
  <si>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</si>
  <si>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</si>
  <si>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</si>
  <si>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</si>
  <si>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</si>
  <si>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</si>
  <si>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</si>
  <si>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</si>
  <si>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</si>
  <si>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</si>
  <si>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</si>
  <si>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</si>
  <si>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</si>
  <si>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</si>
  <si>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</si>
  <si>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</si>
  <si>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</si>
  <si>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</si>
  <si>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</si>
  <si>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</si>
  <si>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</si>
  <si>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</si>
  <si>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</si>
  <si>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</si>
  <si>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</si>
  <si>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</si>
  <si>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</si>
  <si>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</si>
  <si>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</si>
  <si>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</si>
  <si>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</si>
  <si>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</si>
  <si>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</si>
  <si>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</si>
  <si>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</si>
  <si>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</si>
  <si>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</si>
  <si>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</si>
  <si>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</si>
  <si>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</si>
  <si>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</si>
  <si>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</si>
  <si>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</si>
  <si>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</si>
  <si>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</si>
  <si>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</si>
  <si>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</si>
  <si>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</si>
  <si>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</si>
  <si>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</si>
  <si>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</si>
  <si>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</si>
  <si>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</si>
  <si>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</si>
  <si>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</si>
  <si>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</si>
  <si>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</si>
  <si>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</si>
  <si>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</si>
  <si>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</si>
  <si>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</si>
  <si>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</si>
  <si>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</si>
  <si>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</si>
  <si>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</si>
  <si>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</si>
  <si>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</si>
  <si>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</si>
  <si>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</si>
  <si>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</si>
  <si>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</si>
  <si>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</si>
  <si>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</si>
  <si>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</si>
  <si>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</si>
  <si>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</si>
  <si>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</si>
  <si>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</si>
  <si>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</si>
  <si>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</si>
  <si>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</si>
  <si>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</si>
  <si>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</si>
  <si>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</si>
  <si>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</si>
  <si>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</si>
  <si>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</si>
  <si>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</si>
  <si>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</si>
  <si>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</si>
  <si>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</si>
  <si>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</si>
  <si>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</si>
  <si>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</si>
  <si>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</si>
  <si>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</si>
  <si>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</si>
  <si>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</si>
  <si>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</si>
  <si>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</si>
  <si>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</si>
  <si>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</si>
  <si>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</si>
  <si>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</si>
  <si>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</si>
  <si>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</si>
  <si>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</si>
  <si>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</si>
  <si>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</si>
  <si>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</si>
  <si>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</si>
  <si>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</si>
  <si>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</si>
  <si>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</si>
  <si>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</si>
  <si>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</si>
  <si>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</si>
  <si>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</si>
  <si>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</si>
  <si>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</si>
  <si>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</si>
  <si>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</si>
  <si>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</si>
  <si>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</si>
  <si>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</si>
  <si>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</si>
  <si>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</si>
  <si>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</si>
  <si>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</si>
  <si>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</si>
  <si>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</si>
  <si>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</si>
  <si>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</si>
  <si>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</si>
  <si>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</si>
  <si>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</si>
  <si>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</si>
  <si>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</si>
  <si>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</si>
  <si>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</si>
  <si>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</si>
  <si>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</si>
  <si>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</si>
  <si>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</si>
  <si>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</si>
  <si>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</si>
  <si>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</si>
  <si>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</si>
  <si>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</si>
  <si>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</si>
  <si>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</si>
  <si>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</si>
  <si>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</si>
  <si>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</si>
  <si>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</si>
  <si>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</si>
  <si>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</si>
  <si>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</si>
  <si>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</si>
  <si>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</si>
  <si>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</si>
  <si>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</si>
  <si>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</si>
  <si>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</si>
  <si>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</si>
  <si>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</si>
  <si>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</si>
  <si>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</si>
  <si>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</si>
  <si>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</si>
  <si>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</si>
  <si>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</si>
  <si>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</si>
  <si>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</si>
  <si>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</si>
  <si>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</si>
  <si>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</si>
  <si>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</si>
  <si>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</si>
  <si>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</si>
  <si>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</si>
  <si>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</si>
  <si>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</si>
  <si>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</si>
  <si>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</si>
  <si>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</si>
  <si>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</si>
  <si>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</si>
  <si>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</si>
  <si>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</si>
  <si>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</si>
  <si>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</si>
  <si>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</si>
  <si>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</si>
  <si>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</si>
  <si>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</si>
  <si>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</si>
  <si>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</si>
  <si>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</si>
  <si>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</si>
  <si>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</si>
  <si>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</si>
  <si>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</si>
  <si>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</si>
  <si>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</si>
  <si>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</si>
  <si>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</si>
  <si>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</si>
  <si>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</si>
  <si>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</si>
  <si>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</si>
  <si>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</si>
  <si>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</si>
  <si>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</si>
  <si>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</si>
  <si>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</si>
  <si>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</si>
  <si>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</si>
  <si>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</si>
  <si>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</si>
  <si>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</si>
  <si>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</si>
  <si>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</si>
  <si>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</si>
  <si>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</si>
  <si>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</si>
  <si>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</si>
  <si>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</si>
  <si>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</si>
  <si>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</si>
  <si>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</si>
  <si>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</si>
  <si>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</si>
  <si>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</si>
  <si>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</si>
  <si>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</si>
  <si>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</si>
  <si>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</si>
  <si>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</si>
  <si>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</si>
  <si>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</si>
  <si>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</si>
  <si>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</si>
  <si>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</si>
  <si>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</si>
  <si>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</si>
  <si>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</si>
  <si>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</si>
  <si>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</si>
  <si>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</si>
  <si>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</si>
  <si>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</si>
  <si>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</si>
  <si>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</si>
  <si>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</si>
  <si>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</si>
  <si>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</si>
  <si>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</si>
  <si>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</si>
  <si>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</si>
  <si>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</si>
  <si>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</si>
  <si>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</si>
  <si>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</si>
  <si>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</si>
  <si>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</si>
  <si>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</si>
  <si>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</si>
  <si>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</si>
  <si>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</si>
  <si>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</si>
  <si>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</si>
  <si>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</si>
  <si>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</si>
  <si>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</si>
  <si>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</si>
  <si>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</si>
  <si>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</si>
  <si>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</si>
  <si>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</si>
  <si>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</si>
  <si>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</si>
  <si>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</si>
  <si>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</si>
  <si>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</si>
  <si>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</si>
  <si>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</si>
  <si>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</si>
  <si>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</si>
  <si>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</si>
  <si>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</si>
  <si>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</si>
  <si>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</si>
  <si>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</si>
  <si>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</si>
  <si>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</si>
  <si>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</si>
  <si>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</si>
  <si>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</si>
  <si>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</si>
  <si>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</si>
  <si>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</si>
  <si>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</si>
  <si>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</si>
  <si>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</si>
  <si>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</si>
  <si>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</si>
  <si>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</si>
  <si>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</si>
  <si>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</si>
  <si>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</si>
  <si>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</si>
  <si>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</si>
  <si>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</si>
  <si>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</si>
  <si>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</si>
  <si>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</si>
  <si>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</si>
  <si>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</si>
  <si>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</si>
  <si>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</si>
  <si>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</si>
  <si>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</si>
  <si>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</si>
  <si>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</si>
  <si>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</si>
  <si>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</si>
  <si>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</si>
  <si>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</si>
  <si>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</si>
  <si>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</si>
  <si>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</si>
  <si>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</si>
  <si>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</si>
  <si>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</si>
  <si>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</si>
  <si>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</si>
  <si>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</si>
  <si>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</si>
  <si>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</si>
  <si>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</si>
  <si>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</si>
  <si>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</si>
  <si>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</si>
  <si>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</si>
  <si>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</si>
  <si>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</si>
  <si>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</si>
  <si>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</si>
  <si>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</si>
  <si>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</si>
  <si>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</si>
  <si>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</si>
  <si>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</si>
  <si>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</si>
  <si>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</si>
  <si>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</si>
  <si>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</si>
  <si>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</si>
  <si>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</si>
  <si>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</si>
  <si>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</si>
  <si>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</si>
  <si>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</si>
  <si>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</si>
  <si>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</si>
  <si>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</si>
  <si>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</si>
  <si>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</si>
  <si>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</si>
  <si>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</si>
  <si>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</si>
  <si>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</si>
  <si>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</si>
  <si>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</si>
  <si>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</si>
  <si>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</si>
  <si>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</si>
  <si>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</si>
  <si>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</si>
  <si>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</si>
  <si>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</si>
  <si>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</si>
  <si>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</si>
  <si>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</si>
  <si>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</si>
  <si>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</si>
  <si>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</si>
  <si>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</si>
  <si>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</si>
  <si>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</si>
  <si>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</si>
  <si>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</si>
  <si>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</si>
  <si>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</si>
  <si>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</si>
  <si>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</si>
  <si>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</si>
  <si>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</si>
  <si>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</si>
  <si>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</si>
  <si>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</si>
  <si>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</si>
  <si>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</si>
  <si>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</si>
  <si>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</si>
  <si>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</si>
  <si>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</si>
  <si>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</si>
  <si>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</si>
  <si>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</si>
  <si>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</si>
  <si>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</si>
  <si>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</si>
  <si>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</si>
  <si>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</si>
  <si>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</si>
  <si>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</si>
  <si>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</si>
  <si>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</si>
  <si>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</si>
  <si>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</si>
  <si>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</si>
  <si>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</si>
  <si>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</si>
  <si>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</si>
  <si>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</si>
  <si>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</si>
  <si>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</si>
  <si>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</si>
  <si>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</si>
  <si>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</si>
  <si>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</si>
  <si>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</si>
  <si>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</si>
  <si>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</si>
  <si>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</si>
  <si>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</si>
  <si>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</si>
  <si>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</si>
  <si>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</si>
  <si>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</si>
  <si>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</si>
  <si>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</si>
  <si>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</si>
  <si>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</si>
  <si>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</si>
  <si>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</si>
  <si>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</si>
  <si>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</si>
  <si>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</si>
  <si>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</si>
  <si>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</si>
  <si>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</si>
  <si>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</si>
  <si>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</si>
  <si>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</si>
  <si>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</si>
  <si>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</si>
  <si>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</si>
  <si>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</si>
  <si>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</si>
  <si>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</si>
  <si>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</si>
  <si>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</si>
  <si>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</si>
  <si>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</si>
  <si>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</si>
  <si>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</si>
  <si>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</si>
  <si>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</si>
  <si>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</si>
  <si>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</si>
  <si>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</si>
  <si>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</si>
  <si>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</si>
  <si>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</si>
  <si>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</si>
  <si>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</si>
  <si>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</si>
  <si>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</si>
  <si>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</si>
  <si>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</si>
  <si>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</si>
  <si>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</si>
  <si>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</si>
  <si>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</si>
  <si>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</si>
  <si>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</si>
  <si>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</si>
  <si>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</si>
  <si>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</si>
  <si>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</si>
  <si>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</si>
  <si>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</si>
  <si>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</si>
  <si>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</si>
  <si>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</si>
  <si>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</si>
  <si>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</si>
  <si>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</si>
  <si>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</si>
  <si>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</si>
  <si>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</si>
  <si>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</si>
  <si>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</si>
  <si>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</si>
  <si>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</si>
  <si>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</si>
  <si>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</si>
  <si>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</si>
  <si>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</si>
  <si>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</si>
  <si>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</si>
  <si>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</si>
  <si>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</si>
  <si>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</si>
  <si>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</si>
  <si>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</si>
  <si>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</si>
  <si>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</si>
  <si>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</si>
  <si>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</si>
  <si>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</si>
  <si>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</si>
  <si>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</si>
  <si>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</si>
  <si>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</si>
  <si>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</si>
  <si>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</si>
  <si>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</si>
  <si>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</si>
  <si>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</si>
  <si>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</si>
  <si>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</si>
  <si>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</si>
  <si>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</si>
  <si>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</si>
  <si>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</si>
  <si>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</si>
  <si>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</si>
  <si>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</si>
  <si>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</si>
  <si>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</si>
  <si>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</si>
  <si>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</si>
  <si>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</si>
  <si>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</si>
  <si>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</si>
  <si>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</si>
  <si>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</si>
  <si>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</si>
  <si>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</si>
  <si>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</si>
  <si>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</si>
  <si>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</si>
  <si>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</si>
  <si>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</si>
  <si>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</si>
  <si>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</si>
  <si>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</si>
  <si>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</si>
  <si>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</si>
  <si>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</si>
  <si>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</si>
  <si>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</si>
  <si>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</si>
  <si>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</si>
  <si>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</si>
  <si>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</si>
  <si>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</si>
  <si>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</si>
  <si>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</si>
  <si>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</si>
  <si>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</si>
  <si>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</si>
  <si>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</si>
  <si>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</si>
  <si>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</si>
  <si>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</si>
  <si>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</si>
  <si>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</si>
  <si>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</si>
  <si>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</si>
  <si>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</si>
  <si>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</si>
  <si>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</si>
  <si>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</si>
  <si>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</si>
  <si>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</si>
  <si>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</si>
  <si>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</si>
  <si>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</si>
  <si>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</si>
  <si>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</si>
  <si>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</si>
  <si>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</si>
  <si>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</si>
  <si>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</si>
  <si>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</si>
  <si>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</si>
  <si>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</si>
  <si>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</si>
  <si>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</si>
  <si>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</si>
  <si>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</si>
  <si>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</si>
  <si>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</si>
  <si>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</si>
  <si>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</si>
  <si>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</si>
  <si>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</si>
  <si>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</si>
  <si>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</si>
  <si>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</si>
  <si>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</si>
  <si>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</si>
  <si>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</si>
  <si>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</si>
  <si>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</si>
  <si>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</si>
  <si>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</si>
  <si>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</si>
  <si>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</si>
  <si>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</si>
  <si>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</si>
  <si>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</si>
  <si>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</si>
  <si>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</si>
  <si>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</si>
  <si>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</si>
  <si>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</si>
  <si>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</si>
  <si>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</si>
  <si>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</si>
  <si>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</si>
  <si>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</si>
  <si>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</si>
  <si>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</si>
  <si>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</si>
  <si>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</si>
  <si>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</si>
  <si>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</si>
  <si>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</si>
  <si>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</si>
  <si>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</si>
  <si>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</si>
  <si>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</si>
  <si>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</si>
  <si>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</si>
  <si>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</si>
  <si>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</si>
  <si>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</si>
  <si>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</si>
  <si>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</si>
  <si>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</si>
  <si>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</si>
  <si>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</si>
  <si>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</si>
  <si>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</si>
  <si>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</si>
  <si>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</si>
  <si>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</si>
  <si>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</si>
  <si>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</si>
  <si>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</si>
  <si>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</si>
  <si>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</si>
  <si>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</si>
  <si>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</si>
  <si>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</si>
  <si>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</si>
  <si>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</si>
  <si>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</si>
  <si>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</si>
  <si>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</si>
  <si>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</si>
  <si>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</si>
  <si>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</si>
  <si>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</si>
  <si>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</si>
  <si>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</si>
  <si>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</si>
  <si>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</si>
  <si>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</si>
  <si>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</si>
  <si>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</si>
  <si>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</si>
  <si>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</si>
  <si>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</si>
  <si>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</si>
  <si>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</si>
  <si>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</si>
  <si>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</si>
  <si>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</si>
  <si>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</si>
  <si>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</si>
  <si>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</si>
  <si>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</si>
  <si>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</si>
  <si>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</si>
  <si>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</si>
  <si>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</si>
  <si>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</si>
  <si>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</si>
  <si>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</si>
  <si>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</si>
  <si>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</si>
  <si>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</si>
  <si>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</si>
  <si>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</si>
  <si>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</si>
  <si>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</si>
  <si>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</si>
  <si>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</si>
  <si>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</si>
  <si>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</si>
  <si>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</si>
  <si>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</si>
  <si>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</si>
  <si>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</si>
  <si>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</si>
  <si>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</si>
  <si>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</si>
  <si>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</si>
  <si>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</si>
  <si>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</si>
  <si>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</si>
  <si>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</si>
  <si>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</si>
  <si>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</si>
  <si>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</si>
  <si>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</si>
  <si>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</si>
  <si>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</si>
  <si>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</si>
  <si>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</si>
  <si>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</si>
  <si>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</si>
  <si>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</si>
  <si>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</si>
  <si>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</si>
  <si>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</si>
  <si>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</si>
  <si>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</si>
  <si>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</si>
  <si>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</si>
  <si>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</si>
  <si>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</si>
  <si>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</si>
  <si>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</si>
  <si>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</si>
  <si>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</si>
  <si>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</si>
  <si>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</si>
  <si>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</si>
  <si>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</si>
  <si>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</si>
  <si>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</si>
  <si>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</si>
  <si>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</si>
  <si>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</si>
  <si>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</si>
  <si>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</si>
  <si>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</si>
  <si>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</si>
  <si>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</si>
  <si>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</si>
  <si>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</si>
  <si>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</si>
  <si>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</si>
  <si>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</si>
  <si>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</si>
  <si>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</si>
  <si>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</si>
  <si>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</si>
  <si>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</si>
  <si>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</si>
  <si>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</si>
  <si>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</si>
  <si>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</si>
  <si>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</si>
  <si>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</si>
  <si>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</si>
  <si>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</si>
  <si>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</si>
  <si>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</si>
  <si>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</si>
  <si>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</si>
  <si>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</si>
  <si>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</si>
  <si>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</si>
  <si>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</si>
  <si>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</si>
  <si>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</si>
  <si>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</si>
  <si>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</si>
  <si>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</si>
  <si>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</si>
  <si>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</si>
  <si>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</si>
  <si>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</si>
  <si>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</si>
  <si>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</si>
  <si>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</si>
  <si>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</si>
  <si>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</si>
  <si>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</si>
  <si>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</si>
  <si>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</si>
  <si>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</si>
  <si>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</si>
  <si>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</si>
  <si>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</si>
  <si>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</si>
  <si>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</si>
  <si>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</si>
  <si>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</si>
  <si>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</si>
  <si>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</si>
  <si>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</si>
  <si>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</si>
  <si>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</si>
  <si>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</si>
  <si>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</si>
  <si>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</si>
  <si>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</si>
  <si>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</si>
  <si>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</si>
  <si>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</si>
  <si>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</si>
  <si>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</si>
  <si>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</si>
  <si>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</si>
  <si>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</si>
  <si>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</si>
  <si>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</si>
  <si>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</si>
  <si>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</si>
  <si>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</si>
  <si>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</si>
  <si>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</si>
  <si>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</si>
  <si>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</si>
  <si>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</si>
  <si>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</si>
  <si>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</si>
  <si>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</si>
  <si>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</si>
  <si>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</si>
  <si>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</si>
  <si>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</si>
  <si>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</si>
  <si>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</si>
  <si>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</si>
  <si>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</si>
  <si>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</si>
  <si>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</si>
  <si>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</si>
  <si>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</si>
  <si>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</si>
  <si>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</si>
  <si>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</si>
  <si>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</si>
  <si>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</si>
  <si>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</si>
  <si>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</si>
  <si>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</si>
  <si>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</si>
  <si>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</si>
  <si>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</si>
  <si>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</si>
  <si>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</si>
  <si>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</si>
  <si>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</si>
  <si>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</si>
  <si>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</si>
  <si>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</si>
  <si>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</si>
  <si>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</si>
  <si>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</si>
  <si>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</si>
  <si>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</si>
  <si>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</si>
  <si>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</si>
  <si>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</si>
  <si>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</si>
  <si>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</si>
  <si>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</si>
  <si>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</si>
  <si>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</si>
  <si>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</si>
  <si>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</si>
  <si>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</si>
  <si>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</si>
  <si>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</si>
  <si>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</si>
  <si>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</si>
  <si>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</si>
  <si>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</si>
  <si>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</si>
  <si>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</si>
  <si>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</si>
  <si>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</si>
  <si>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</si>
  <si>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</si>
  <si>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</si>
  <si>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</si>
  <si>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</si>
  <si>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</si>
  <si>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</si>
  <si>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</si>
  <si>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</si>
  <si>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</si>
  <si>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</si>
  <si>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</si>
  <si>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</si>
  <si>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</si>
  <si>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</si>
  <si>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</si>
  <si>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</si>
  <si>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</si>
  <si>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</si>
  <si>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</si>
  <si>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</si>
  <si>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</si>
  <si>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</si>
  <si>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</si>
  <si>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</si>
  <si>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</si>
  <si>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</si>
  <si>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</si>
  <si>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</si>
  <si>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</si>
  <si>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</si>
  <si>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</si>
  <si>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</si>
  <si>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</si>
  <si>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</si>
  <si>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</si>
  <si>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</si>
  <si>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</si>
  <si>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</si>
  <si>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</si>
  <si>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</si>
  <si>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</si>
  <si>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</si>
  <si>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</si>
  <si>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</si>
  <si>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</si>
  <si>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</si>
  <si>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</si>
  <si>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</si>
  <si>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</si>
  <si>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</si>
  <si>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</si>
  <si>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</si>
  <si>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</si>
  <si>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</si>
  <si>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</si>
  <si>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</si>
  <si>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</si>
  <si>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</si>
  <si>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</si>
  <si>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</si>
  <si>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</si>
  <si>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</si>
  <si>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</si>
  <si>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</si>
  <si>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</si>
  <si>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</si>
  <si>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</si>
  <si>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</si>
  <si>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</si>
  <si>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</si>
  <si>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</si>
  <si>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</si>
  <si>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</si>
  <si>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</si>
  <si>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</si>
  <si>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</si>
  <si>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</si>
  <si>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</si>
  <si>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</si>
  <si>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</si>
  <si>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</si>
  <si>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</si>
  <si>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</si>
  <si>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</si>
  <si>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</si>
  <si>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</si>
  <si>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</si>
  <si>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</si>
  <si>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</si>
  <si>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</si>
  <si>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</si>
  <si>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</si>
  <si>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</si>
  <si>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</si>
  <si>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</si>
  <si>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</si>
  <si>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</si>
  <si>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</si>
  <si>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</si>
  <si>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</si>
  <si>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</si>
  <si>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</si>
  <si>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</si>
  <si>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</si>
  <si>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</si>
  <si>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</si>
  <si>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</si>
  <si>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</si>
  <si>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</si>
  <si>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</si>
  <si>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</si>
  <si>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</si>
  <si>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</si>
  <si>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</si>
  <si>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</si>
  <si>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</si>
  <si>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</si>
  <si>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</si>
  <si>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</si>
  <si>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</si>
  <si>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</si>
  <si>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</si>
  <si>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</si>
  <si>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</si>
  <si>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</si>
  <si>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</si>
  <si>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</si>
  <si>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</si>
  <si>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</si>
  <si>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</si>
  <si>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</si>
  <si>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</si>
  <si>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</si>
  <si>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</si>
  <si>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</si>
  <si>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</si>
  <si>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</si>
  <si>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</si>
  <si>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</si>
  <si>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</si>
  <si>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</si>
  <si>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</si>
  <si>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</si>
  <si>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</si>
  <si>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</si>
  <si>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</si>
  <si>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</si>
  <si>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</si>
  <si>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</si>
  <si>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</si>
  <si>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</si>
  <si>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</si>
  <si>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</si>
  <si>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</si>
  <si>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</si>
  <si>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</si>
  <si>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</si>
  <si>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</si>
  <si>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</si>
  <si>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</si>
  <si>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</si>
  <si>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</si>
  <si>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</si>
  <si>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</si>
  <si>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</si>
  <si>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</si>
  <si>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</si>
  <si>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</si>
  <si>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</si>
  <si>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</si>
  <si>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</si>
  <si>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</si>
  <si>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</si>
  <si>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</si>
  <si>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</si>
  <si>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</si>
  <si>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</si>
  <si>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</si>
  <si>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</si>
  <si>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</si>
  <si>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</si>
  <si>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</si>
  <si>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</si>
  <si>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</si>
  <si>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</si>
  <si>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</si>
  <si>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</si>
  <si>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</si>
  <si>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</si>
  <si>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</si>
  <si>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</si>
  <si>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</si>
  <si>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</si>
  <si>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</si>
  <si>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</si>
  <si>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</si>
  <si>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</si>
  <si>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</si>
  <si>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</si>
  <si>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</si>
  <si>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</si>
  <si>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</si>
  <si>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</si>
  <si>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</si>
  <si>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</si>
  <si>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</si>
  <si>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</si>
  <si>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</si>
  <si>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</si>
  <si>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</si>
  <si>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</si>
  <si>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</si>
  <si>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</si>
  <si>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</si>
  <si>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</si>
  <si>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</si>
  <si>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</si>
  <si>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</si>
  <si>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</si>
  <si>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</si>
  <si>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</si>
  <si>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</si>
  <si>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</si>
  <si>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</si>
  <si>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</si>
  <si>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</si>
  <si>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</si>
  <si>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</si>
  <si>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</si>
  <si>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</si>
  <si>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</si>
  <si>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</si>
  <si>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</si>
  <si>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</si>
  <si>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</si>
  <si>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</si>
  <si>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</si>
  <si>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</si>
  <si>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</si>
  <si>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</si>
  <si>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</si>
  <si>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</si>
  <si>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</si>
  <si>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</si>
  <si>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</si>
  <si>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</si>
  <si>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</si>
  <si>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</si>
  <si>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</si>
  <si>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</si>
  <si>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</si>
  <si>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</si>
  <si>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</si>
  <si>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</si>
  <si>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</si>
  <si>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</si>
  <si>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</si>
  <si>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</si>
  <si>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</si>
  <si>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</si>
  <si>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</si>
  <si>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</si>
  <si>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</si>
  <si>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</si>
  <si>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</si>
  <si>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</si>
  <si>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</si>
  <si>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</si>
  <si>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</si>
  <si>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</si>
  <si>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</si>
  <si>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</si>
  <si>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</si>
  <si>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</si>
  <si>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</si>
  <si>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</si>
  <si>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</si>
  <si>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</si>
  <si>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</si>
  <si>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</si>
  <si>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</si>
  <si>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</si>
  <si>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</si>
  <si>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</si>
  <si>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</si>
  <si>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</si>
  <si>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</si>
  <si>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</si>
  <si>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</si>
  <si>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</si>
  <si>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</si>
  <si>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</si>
  <si>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</si>
  <si>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</si>
  <si>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</si>
  <si>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</si>
  <si>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</si>
  <si>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</si>
  <si>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</si>
  <si>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</si>
  <si>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</si>
  <si>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</si>
  <si>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</si>
  <si>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</si>
  <si>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</si>
  <si>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</si>
  <si>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</si>
  <si>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</si>
  <si>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</si>
  <si>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</si>
  <si>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</si>
  <si>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</si>
  <si>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</si>
  <si>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</si>
  <si>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</si>
  <si>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</si>
  <si>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</si>
  <si>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</si>
  <si>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</si>
  <si>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</si>
  <si>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</si>
  <si>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</si>
  <si>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</si>
  <si>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</si>
  <si>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</si>
  <si>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</si>
  <si>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</si>
  <si>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</si>
  <si>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</si>
  <si>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</si>
  <si>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</si>
  <si>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</si>
  <si>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</si>
  <si>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</si>
  <si>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</si>
  <si>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</si>
  <si>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</si>
  <si>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</si>
  <si>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</si>
  <si>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</si>
  <si>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</si>
  <si>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</si>
  <si>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</si>
  <si>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</si>
  <si>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</si>
  <si>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</si>
  <si>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</si>
  <si>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</si>
  <si>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</si>
  <si>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</si>
  <si>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</si>
  <si>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</si>
  <si>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</si>
  <si>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</si>
  <si>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</si>
  <si>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</si>
  <si>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</si>
  <si>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</si>
  <si>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</si>
  <si>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</si>
  <si>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</si>
  <si>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</si>
  <si>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</si>
  <si>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</si>
  <si>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</si>
  <si>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</si>
  <si>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</si>
  <si>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</si>
  <si>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</si>
  <si>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</si>
  <si>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</si>
  <si>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</si>
  <si>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</si>
  <si>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</si>
  <si>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</si>
  <si>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</si>
  <si>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</si>
  <si>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</si>
  <si>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</si>
  <si>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</si>
  <si>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</si>
  <si>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</si>
  <si>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</si>
  <si>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</si>
  <si>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</si>
  <si>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</si>
  <si>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</si>
  <si>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</si>
  <si>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</si>
  <si>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</si>
  <si>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</si>
  <si>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</si>
  <si>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</si>
  <si>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</si>
  <si>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</si>
  <si>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</si>
  <si>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</si>
  <si>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</si>
  <si>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</si>
  <si>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</si>
  <si>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</si>
  <si>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</si>
  <si>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</si>
  <si>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</si>
  <si>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</si>
  <si>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</si>
  <si>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</si>
  <si>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</si>
  <si>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</si>
  <si>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</si>
  <si>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</si>
  <si>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</si>
  <si>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</si>
  <si>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</si>
  <si>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</si>
  <si>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</si>
  <si>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</si>
  <si>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</si>
  <si>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</si>
  <si>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</si>
  <si>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</si>
  <si>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</si>
  <si>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</si>
  <si>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</si>
  <si>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</si>
  <si>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</si>
  <si>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</si>
  <si>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</si>
  <si>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</si>
  <si>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</si>
  <si>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</si>
  <si>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</si>
  <si>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</si>
  <si>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</si>
  <si>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</si>
  <si>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</si>
  <si>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</si>
  <si>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</si>
  <si>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</si>
  <si>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</si>
  <si>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</si>
  <si>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</si>
  <si>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</si>
  <si>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</si>
  <si>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</si>
  <si>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</si>
  <si>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</si>
  <si>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</si>
  <si>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</si>
  <si>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</si>
  <si>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</si>
  <si>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</si>
  <si>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</si>
  <si>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</si>
  <si>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</si>
  <si>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</si>
  <si>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</si>
  <si>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</si>
  <si>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</si>
  <si>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</si>
  <si>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</si>
  <si>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</si>
  <si>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</si>
  <si>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</si>
  <si>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</si>
  <si>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</si>
  <si>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</si>
  <si>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</si>
  <si>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</si>
  <si>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</si>
  <si>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</si>
  <si>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</si>
  <si>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</si>
  <si>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</si>
  <si>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</si>
  <si>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</si>
  <si>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</si>
  <si>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</si>
  <si>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</si>
  <si>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</si>
  <si>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</si>
  <si>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</si>
  <si>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</si>
  <si>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</si>
  <si>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</si>
  <si>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</si>
  <si>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</si>
  <si>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</si>
  <si>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</si>
  <si>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</si>
  <si>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</si>
  <si>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</si>
  <si>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</si>
  <si>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</si>
  <si>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</si>
  <si>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</si>
  <si>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</si>
  <si>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</si>
  <si>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</si>
  <si>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</si>
  <si>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</si>
  <si>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</si>
  <si>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</si>
  <si>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</si>
  <si>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</si>
  <si>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</si>
  <si>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</si>
  <si>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</si>
  <si>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</si>
  <si>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</si>
  <si>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</si>
  <si>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</si>
  <si>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</si>
  <si>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</si>
  <si>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</si>
  <si>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</si>
  <si>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</si>
  <si>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</si>
  <si>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</si>
  <si>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</si>
  <si>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</si>
  <si>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</si>
  <si>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</si>
  <si>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</si>
  <si>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</si>
  <si>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</si>
  <si>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</si>
  <si>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</si>
  <si>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</si>
  <si>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</si>
  <si>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</si>
  <si>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</si>
  <si>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</si>
  <si>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</si>
  <si>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</si>
  <si>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</si>
  <si>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</si>
  <si>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</si>
  <si>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</si>
  <si>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</si>
  <si>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</si>
  <si>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</si>
  <si>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</si>
  <si>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</si>
  <si>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</si>
  <si>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</si>
  <si>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</si>
  <si>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</si>
  <si>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</si>
  <si>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</si>
  <si>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</si>
  <si>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</si>
  <si>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</si>
  <si>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</si>
  <si>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</si>
  <si>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</si>
  <si>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</si>
  <si>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</si>
  <si>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</si>
  <si>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</si>
  <si>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</si>
  <si>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</si>
  <si>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</si>
  <si>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</si>
  <si>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</si>
  <si>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</si>
  <si>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</si>
  <si>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</si>
  <si>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</si>
  <si>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</si>
  <si>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</si>
  <si>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</si>
  <si>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</si>
  <si>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</si>
  <si>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</si>
  <si>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</si>
  <si>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</si>
  <si>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</si>
  <si>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</si>
  <si>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</si>
  <si>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</si>
  <si>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</si>
  <si>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</si>
  <si>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</si>
  <si>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</si>
  <si>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</si>
  <si>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</si>
  <si>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</si>
  <si>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</si>
  <si>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</si>
  <si>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</si>
  <si>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</si>
  <si>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</si>
  <si>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</si>
  <si>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</si>
  <si>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</si>
  <si>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</si>
  <si>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</si>
  <si>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</si>
  <si>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</si>
  <si>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</si>
  <si>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</si>
  <si>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</si>
  <si>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</si>
  <si>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</si>
  <si>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</si>
  <si>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</si>
  <si>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</si>
  <si>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</si>
  <si>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</si>
  <si>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</si>
  <si>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</si>
  <si>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</si>
  <si>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</si>
  <si>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</si>
  <si>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</si>
  <si>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</si>
  <si>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</si>
  <si>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</si>
  <si>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</si>
  <si>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</si>
  <si>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</si>
  <si>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</si>
  <si>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</si>
  <si>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</si>
  <si>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</si>
  <si>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</si>
  <si>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</si>
  <si>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</si>
  <si>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</si>
  <si>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</si>
  <si>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</si>
  <si>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</si>
  <si>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</si>
  <si>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</si>
  <si>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</si>
  <si>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</si>
  <si>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</si>
  <si>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</si>
  <si>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</si>
  <si>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</si>
  <si>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</si>
  <si>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</si>
  <si>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</si>
  <si>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</si>
  <si>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</si>
  <si>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</si>
  <si>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</si>
  <si>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</si>
  <si>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</si>
  <si>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</si>
  <si>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</si>
  <si>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</si>
  <si>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</si>
  <si>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</si>
  <si>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</si>
  <si>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</si>
  <si>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</si>
  <si>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</si>
  <si>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</si>
  <si>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</si>
  <si>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</si>
  <si>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</si>
  <si>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</si>
  <si>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</si>
  <si>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</si>
  <si>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</si>
  <si>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</si>
  <si>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</si>
  <si>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</si>
  <si>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</si>
  <si>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</si>
  <si>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</si>
  <si>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</si>
  <si>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</si>
  <si>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</si>
  <si>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</si>
  <si>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</si>
  <si>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</si>
  <si>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</si>
  <si>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</si>
  <si>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</si>
  <si>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</si>
  <si>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</si>
  <si>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</si>
  <si>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</si>
  <si>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</si>
  <si>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</si>
  <si>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</si>
  <si>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</si>
  <si>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</si>
  <si>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</si>
  <si>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</si>
  <si>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</si>
  <si>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</si>
  <si>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</si>
  <si>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</si>
  <si>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</si>
  <si>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</si>
  <si>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</si>
  <si>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</si>
  <si>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</si>
  <si>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</si>
  <si>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</si>
  <si>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</si>
  <si>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</si>
  <si>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</si>
  <si>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</si>
  <si>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</si>
  <si>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</si>
  <si>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</si>
  <si>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</si>
  <si>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</si>
  <si>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</si>
  <si>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</si>
  <si>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</si>
  <si>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</si>
  <si>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</si>
  <si>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</si>
  <si>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</si>
  <si>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</si>
  <si>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</si>
  <si>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</si>
  <si>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</si>
  <si>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</si>
  <si>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</si>
  <si>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</si>
  <si>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</si>
  <si>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</si>
  <si>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</si>
  <si>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</si>
  <si>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</si>
  <si>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</si>
  <si>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</si>
  <si>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</si>
  <si>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</si>
  <si>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</si>
  <si>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</si>
  <si>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</si>
  <si>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</si>
  <si>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</si>
  <si>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</si>
  <si>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</si>
  <si>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</si>
  <si>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</si>
  <si>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</si>
  <si>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</si>
  <si>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</si>
  <si>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</si>
  <si>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</si>
  <si>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</si>
  <si>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</si>
  <si>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</si>
  <si>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</si>
  <si>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</si>
  <si>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</si>
  <si>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</si>
  <si>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</si>
  <si>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</si>
  <si>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</si>
  <si>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</si>
  <si>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</si>
  <si>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</si>
  <si>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</si>
  <si>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</si>
  <si>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</si>
  <si>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</si>
  <si>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</si>
  <si>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</si>
  <si>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</si>
  <si>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</si>
  <si>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</si>
  <si>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</si>
  <si>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</si>
  <si>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</si>
  <si>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</si>
  <si>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</si>
  <si>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</si>
  <si>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</si>
  <si>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</si>
  <si>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</si>
  <si>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</si>
  <si>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</si>
  <si>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</si>
  <si>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</si>
  <si>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</si>
  <si>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</si>
  <si>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</si>
  <si>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</si>
  <si>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</si>
  <si>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</si>
  <si>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</si>
  <si>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</si>
  <si>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</si>
  <si>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</si>
  <si>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</si>
  <si>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</si>
  <si>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</si>
  <si>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</si>
  <si>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</si>
  <si>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</si>
  <si>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</si>
  <si>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</si>
  <si>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</si>
  <si>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</si>
  <si>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</si>
  <si>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</si>
  <si>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</si>
  <si>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</si>
  <si>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</si>
  <si>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</si>
  <si>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</si>
  <si>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</si>
  <si>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</si>
  <si>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</si>
  <si>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</si>
  <si>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</si>
  <si>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</si>
  <si>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</si>
  <si>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</si>
  <si>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</si>
  <si>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</si>
  <si>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</si>
  <si>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</si>
  <si>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</si>
  <si>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</si>
  <si>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</si>
  <si>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</si>
  <si>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</si>
  <si>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</si>
  <si>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</si>
  <si>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</si>
  <si>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</si>
  <si>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</si>
  <si>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</si>
  <si>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</si>
  <si>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</si>
  <si>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</si>
  <si>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</si>
  <si>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</si>
  <si>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</si>
  <si>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</si>
  <si>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</si>
  <si>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</si>
  <si>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</si>
  <si>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</si>
  <si>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</si>
  <si>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</si>
  <si>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</si>
  <si>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</si>
  <si>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</si>
  <si>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</si>
  <si>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</si>
  <si>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</si>
  <si>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</si>
  <si>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</si>
  <si>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</si>
  <si>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</si>
  <si>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</si>
  <si>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</si>
  <si>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</si>
  <si>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</si>
  <si>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</si>
  <si>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</si>
  <si>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</si>
  <si>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</si>
  <si>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</si>
  <si>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</si>
  <si>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</si>
  <si>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</si>
  <si>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</si>
  <si>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</si>
  <si>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</si>
  <si>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</si>
  <si>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</si>
  <si>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</si>
  <si>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</si>
  <si>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</si>
  <si>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</si>
  <si>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</si>
  <si>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</si>
  <si>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</si>
  <si>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</si>
  <si>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</si>
  <si>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</si>
  <si>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</si>
  <si>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</si>
  <si>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</si>
  <si>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</si>
  <si>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</si>
  <si>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</si>
  <si>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</si>
  <si>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</si>
  <si>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</si>
  <si>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</si>
  <si>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</si>
  <si>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</si>
  <si>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</si>
  <si>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</si>
  <si>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</si>
  <si>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</si>
  <si>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</si>
  <si>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</si>
  <si>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</si>
  <si>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</si>
  <si>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</si>
  <si>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</si>
  <si>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</si>
  <si>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</si>
  <si>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</si>
  <si>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</si>
  <si>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</si>
  <si>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</si>
  <si>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</si>
  <si>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</si>
  <si>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</si>
  <si>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</si>
  <si>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</si>
  <si>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</si>
  <si>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</si>
  <si>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</si>
  <si>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</si>
  <si>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</si>
  <si>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</si>
  <si>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</si>
  <si>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</si>
  <si>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</si>
  <si>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</si>
  <si>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</si>
  <si>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</si>
  <si>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</si>
  <si>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</si>
  <si>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</si>
  <si>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</si>
  <si>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</si>
  <si>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</si>
  <si>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</si>
  <si>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</si>
  <si>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</si>
  <si>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</si>
  <si>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</si>
  <si>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</si>
  <si>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</si>
  <si>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</si>
  <si>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</si>
  <si>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</si>
  <si>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</si>
  <si>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</si>
  <si>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</si>
  <si>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</si>
  <si>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</si>
  <si>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</si>
  <si>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</si>
  <si>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</si>
  <si>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</si>
  <si>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</si>
  <si>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</si>
  <si>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</si>
  <si>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</si>
  <si>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</si>
  <si>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</si>
  <si>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</si>
  <si>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</si>
  <si>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</si>
  <si>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</si>
  <si>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</si>
  <si>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</si>
  <si>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</si>
  <si>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</si>
  <si>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</si>
  <si>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</si>
  <si>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</si>
  <si>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</si>
  <si>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</si>
  <si>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</si>
  <si>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</si>
  <si>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</si>
  <si>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</si>
  <si>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</si>
  <si>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</si>
  <si>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</si>
  <si>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</si>
  <si>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</si>
  <si>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</si>
  <si>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</si>
  <si>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</si>
  <si>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</si>
  <si>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</si>
  <si>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</si>
  <si>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</si>
  <si>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</si>
  <si>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</si>
  <si>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</si>
  <si>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</si>
  <si>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</si>
  <si>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</si>
  <si>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</si>
  <si>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</si>
  <si>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</si>
  <si>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</si>
  <si>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</si>
  <si>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</si>
  <si>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</si>
  <si>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</si>
  <si>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</si>
  <si>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</si>
  <si>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</si>
  <si>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</si>
  <si>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</si>
  <si>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</si>
  <si>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</si>
  <si>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</si>
  <si>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</si>
  <si>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</si>
  <si>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</si>
  <si>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</si>
  <si>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</si>
  <si>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</si>
  <si>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</si>
  <si>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</si>
  <si>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</si>
  <si>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</si>
  <si>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</si>
  <si>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</si>
  <si>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</si>
  <si>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</si>
  <si>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</si>
  <si>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</si>
  <si>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</si>
  <si>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</si>
  <si>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</si>
  <si>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</si>
  <si>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</si>
  <si>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</si>
  <si>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</si>
  <si>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</si>
  <si>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</si>
  <si>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</si>
  <si>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</si>
  <si>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</si>
  <si>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</si>
  <si>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</si>
  <si>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</si>
  <si>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</si>
  <si>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</si>
  <si>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</si>
  <si>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</si>
  <si>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</si>
  <si>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</si>
  <si>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</si>
  <si>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</si>
  <si>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</si>
  <si>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</si>
  <si>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</si>
  <si>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</si>
  <si>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</si>
  <si>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</si>
  <si>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</si>
  <si>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</si>
  <si>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</si>
  <si>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</si>
  <si>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</si>
  <si>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</si>
  <si>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</si>
  <si>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</si>
  <si>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</si>
  <si>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</si>
  <si>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</si>
  <si>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</si>
  <si>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</si>
  <si>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</si>
  <si>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</si>
  <si>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</si>
  <si>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</si>
  <si>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</si>
  <si>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</si>
  <si>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</si>
  <si>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</si>
  <si>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</si>
  <si>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</si>
  <si>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</si>
  <si>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</si>
  <si>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</si>
  <si>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</si>
  <si>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</si>
  <si>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</si>
  <si>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</si>
  <si>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</si>
  <si>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</si>
  <si>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</si>
  <si>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</si>
  <si>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</si>
  <si>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</si>
  <si>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</si>
  <si>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</si>
  <si>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</si>
  <si>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</si>
  <si>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</si>
  <si>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</si>
  <si>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</si>
  <si>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</si>
  <si>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</si>
  <si>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</si>
  <si>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</si>
  <si>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</si>
  <si>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</si>
  <si>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</si>
  <si>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</si>
  <si>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</si>
  <si>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</si>
  <si>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</si>
  <si>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</si>
  <si>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</si>
  <si>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</si>
  <si>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</si>
  <si>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</si>
  <si>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</si>
  <si>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</si>
  <si>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</si>
  <si>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</si>
  <si>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</si>
  <si>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</si>
  <si>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</si>
  <si>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</si>
  <si>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</si>
  <si>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</si>
  <si>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</si>
  <si>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</si>
  <si>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</si>
  <si>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</si>
  <si>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</si>
  <si>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</si>
  <si>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</si>
  <si>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</si>
  <si>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</si>
  <si>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</si>
  <si>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</si>
  <si>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</si>
  <si>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</si>
  <si>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</si>
  <si>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</si>
  <si>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</si>
  <si>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</si>
  <si>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</si>
  <si>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</si>
  <si>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</si>
  <si>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</si>
  <si>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</si>
  <si>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</si>
  <si>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</si>
  <si>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</si>
  <si>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</si>
  <si>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</si>
  <si>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</si>
  <si>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</si>
  <si>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</si>
  <si>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</si>
  <si>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</si>
  <si>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</si>
  <si>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</si>
  <si>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</si>
  <si>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</si>
  <si>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</si>
  <si>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</si>
  <si>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</si>
  <si>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</si>
  <si>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</si>
  <si>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</si>
  <si>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</si>
  <si>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</si>
  <si>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</si>
  <si>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</si>
  <si>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</si>
  <si>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</si>
  <si>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</si>
  <si>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</si>
  <si>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</si>
  <si>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</si>
  <si>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</si>
  <si>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</si>
  <si>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</si>
  <si>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</si>
  <si>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</si>
  <si>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</si>
  <si>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</si>
  <si>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</si>
  <si>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</si>
  <si>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</si>
  <si>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</si>
  <si>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</si>
  <si>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</si>
  <si>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</si>
  <si>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</si>
  <si>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</si>
  <si>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</si>
  <si>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</si>
  <si>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</si>
  <si>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</si>
  <si>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</si>
  <si>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</si>
  <si>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</si>
  <si>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</si>
  <si>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</si>
  <si>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</si>
  <si>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</si>
  <si>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</si>
  <si>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</si>
  <si>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</si>
  <si>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</si>
  <si>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</si>
  <si>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</si>
  <si>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</si>
  <si>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</si>
  <si>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</si>
  <si>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</si>
  <si>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</si>
  <si>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</si>
  <si>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</si>
  <si>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</si>
  <si>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</si>
  <si>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</si>
  <si>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</si>
  <si>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</si>
  <si>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</si>
  <si>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</si>
  <si>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</si>
  <si>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</si>
  <si>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</si>
  <si>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</si>
  <si>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</si>
  <si>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</si>
  <si>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</si>
  <si>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</si>
  <si>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</si>
  <si>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</si>
  <si>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</si>
  <si>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</si>
  <si>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</si>
  <si>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</si>
  <si>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</si>
  <si>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</si>
  <si>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</si>
  <si>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</si>
  <si>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</si>
  <si>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</si>
  <si>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</si>
  <si>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</si>
  <si>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</si>
  <si>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</si>
  <si>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</si>
  <si>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</si>
  <si>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</si>
  <si>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</si>
  <si>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</si>
  <si>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</si>
  <si>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</si>
  <si>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</si>
  <si>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</si>
  <si>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</si>
  <si>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</si>
  <si>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</si>
  <si>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</si>
  <si>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</si>
  <si>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</si>
  <si>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</si>
  <si>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</si>
  <si>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</si>
  <si>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</si>
  <si>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</si>
  <si>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</si>
  <si>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</si>
  <si>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</si>
  <si>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</si>
  <si>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</si>
  <si>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</si>
  <si>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</si>
  <si>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</si>
  <si>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</si>
  <si>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</si>
  <si>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</si>
  <si>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</si>
  <si>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</si>
  <si>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</si>
  <si>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</si>
  <si>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</si>
  <si>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</si>
  <si>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</si>
  <si>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</si>
  <si>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</si>
  <si>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</si>
  <si>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</si>
  <si>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</si>
  <si>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</si>
  <si>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</si>
  <si>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</si>
  <si>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</si>
  <si>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</si>
  <si>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</si>
  <si>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</si>
  <si>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</si>
  <si>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</si>
  <si>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</si>
  <si>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</si>
  <si>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</si>
  <si>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</si>
  <si>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</si>
  <si>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</si>
  <si>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</si>
  <si>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</si>
  <si>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</si>
  <si>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</si>
  <si>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</si>
  <si>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</si>
  <si>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</si>
  <si>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</si>
  <si>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</si>
  <si>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</si>
  <si>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</si>
  <si>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</si>
  <si>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</si>
  <si>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</si>
  <si>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</si>
  <si>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</si>
  <si>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</si>
  <si>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</si>
  <si>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</si>
  <si>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</si>
  <si>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</si>
  <si>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</si>
  <si>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</si>
  <si>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</si>
  <si>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</si>
  <si>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</si>
  <si>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</si>
  <si>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</si>
  <si>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</si>
  <si>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</si>
  <si>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</si>
  <si>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</si>
  <si>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</si>
  <si>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</si>
  <si>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</si>
  <si>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</si>
  <si>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</si>
  <si>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</si>
  <si>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</si>
  <si>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</si>
  <si>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</si>
  <si>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</si>
  <si>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</si>
  <si>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</si>
  <si>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</si>
  <si>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</si>
  <si>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</si>
  <si>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</si>
  <si>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</si>
  <si>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</si>
  <si>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</si>
  <si>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</si>
  <si>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</si>
  <si>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</si>
  <si>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</si>
  <si>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</si>
  <si>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</si>
  <si>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</si>
  <si>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</si>
  <si>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</si>
  <si>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</si>
  <si>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</si>
  <si>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</si>
  <si>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</si>
  <si>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</si>
  <si>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</si>
  <si>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</si>
  <si>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</si>
  <si>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</si>
  <si>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</si>
  <si>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</si>
  <si>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</si>
  <si>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</si>
  <si>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</si>
  <si>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</si>
  <si>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</si>
  <si>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</si>
  <si>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</si>
  <si>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</si>
  <si>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</si>
  <si>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</si>
  <si>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</si>
  <si>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</si>
  <si>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</si>
  <si>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</si>
  <si>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</si>
  <si>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</si>
  <si>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</si>
  <si>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</si>
  <si>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</si>
  <si>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</si>
  <si>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</si>
  <si>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</si>
  <si>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</si>
  <si>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</si>
  <si>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</si>
  <si>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</si>
  <si>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</si>
  <si>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</si>
  <si>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</si>
  <si>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</si>
  <si>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</si>
  <si>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</si>
  <si>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</si>
  <si>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</si>
  <si>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</si>
  <si>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</si>
  <si>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</si>
  <si>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</si>
  <si>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</si>
  <si>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</si>
  <si>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</si>
  <si>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</si>
  <si>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</si>
  <si>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</si>
  <si>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</si>
  <si>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</si>
  <si>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</si>
  <si>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</si>
  <si>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</si>
  <si>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</si>
  <si>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</si>
  <si>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</si>
  <si>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</si>
  <si>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</si>
  <si>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</si>
  <si>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</si>
  <si>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</si>
  <si>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</si>
  <si>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</si>
  <si>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</si>
  <si>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</si>
  <si>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</si>
  <si>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</si>
  <si>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</si>
  <si>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</si>
  <si>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</si>
  <si>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</si>
  <si>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</si>
  <si>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</si>
  <si>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</si>
  <si>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</si>
  <si>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</si>
  <si>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</si>
  <si>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</si>
  <si>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</si>
  <si>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</si>
  <si>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</si>
  <si>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</si>
  <si>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</si>
  <si>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</si>
  <si>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</si>
  <si>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</si>
  <si>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</si>
  <si>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</si>
  <si>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</si>
  <si>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</si>
  <si>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</si>
  <si>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</si>
  <si>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</si>
  <si>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</si>
  <si>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</si>
  <si>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</si>
  <si>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</si>
  <si>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</si>
  <si>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</si>
  <si>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</si>
  <si>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</si>
  <si>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</si>
  <si>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</si>
  <si>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</si>
  <si>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</si>
  <si>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</si>
  <si>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</si>
  <si>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</si>
  <si>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</si>
  <si>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</si>
  <si>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</si>
  <si>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</si>
  <si>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</si>
  <si>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</si>
  <si>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</si>
  <si>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</si>
  <si>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</si>
  <si>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</si>
  <si>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</si>
  <si>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</si>
  <si>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</si>
  <si>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</si>
  <si>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</si>
  <si>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</si>
  <si>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</si>
  <si>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</si>
  <si>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</si>
  <si>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</si>
  <si>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</si>
  <si>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</si>
  <si>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</si>
  <si>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</si>
  <si>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</si>
  <si>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</si>
  <si>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</si>
  <si>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</si>
  <si>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</si>
  <si>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</si>
  <si>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</si>
  <si>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</si>
  <si>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</si>
  <si>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</si>
  <si>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</si>
  <si>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</si>
  <si>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</si>
  <si>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</si>
  <si>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</si>
  <si>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</si>
  <si>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</si>
  <si>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</si>
  <si>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</si>
  <si>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</si>
  <si>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</si>
  <si>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</si>
  <si>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</si>
  <si>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</si>
  <si>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</si>
  <si>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</si>
  <si>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</si>
  <si>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</si>
  <si>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</si>
  <si>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</si>
  <si>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</si>
  <si>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</si>
  <si>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</si>
  <si>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</si>
  <si>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</si>
  <si>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</si>
  <si>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</si>
  <si>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</si>
  <si>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</si>
  <si>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</si>
  <si>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</si>
  <si>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</si>
  <si>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</si>
  <si>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</si>
  <si>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</si>
  <si>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</si>
  <si>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</si>
  <si>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</si>
  <si>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</si>
  <si>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</si>
  <si>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</si>
  <si>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</si>
  <si>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</si>
  <si>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</si>
  <si>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</si>
  <si>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</si>
  <si>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</si>
  <si>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</si>
  <si>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</si>
  <si>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</si>
  <si>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</si>
  <si>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</si>
  <si>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</si>
  <si>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</si>
  <si>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</si>
  <si>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</si>
  <si>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</si>
  <si>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</si>
  <si>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</si>
  <si>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</si>
  <si>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</si>
  <si>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</si>
  <si>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</si>
  <si>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</si>
  <si>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</si>
  <si>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</si>
  <si>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</si>
  <si>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</si>
  <si>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</si>
  <si>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</si>
  <si>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</si>
  <si>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</si>
  <si>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</si>
  <si>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</si>
  <si>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</si>
  <si>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</si>
  <si>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</si>
  <si>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</si>
  <si>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</si>
  <si>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</si>
  <si>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</si>
  <si>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</si>
  <si>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</si>
  <si>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</si>
  <si>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</si>
  <si>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</si>
  <si>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</si>
  <si>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</si>
  <si>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</si>
  <si>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</si>
  <si>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</si>
  <si>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</si>
  <si>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</si>
  <si>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</si>
  <si>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</si>
  <si>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</si>
  <si>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</si>
  <si>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</si>
  <si>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</si>
  <si>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</si>
  <si>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</si>
  <si>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</si>
  <si>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</si>
  <si>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</si>
  <si>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</si>
  <si>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</si>
  <si>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</si>
  <si>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</si>
  <si>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</si>
  <si>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</si>
  <si>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</si>
  <si>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</si>
  <si>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</si>
  <si>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</si>
  <si>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</si>
  <si>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</si>
  <si>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</si>
  <si>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</si>
  <si>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</si>
  <si>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</si>
  <si>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</si>
  <si>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</si>
  <si>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</si>
  <si>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</si>
  <si>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</si>
  <si>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</si>
  <si>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</si>
  <si>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</si>
  <si>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</si>
  <si>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</si>
  <si>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</si>
  <si>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</si>
  <si>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</si>
  <si>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</si>
  <si>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</si>
  <si>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</si>
  <si>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</si>
  <si>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</si>
  <si>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</si>
  <si>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</si>
  <si>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</si>
  <si>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</si>
  <si>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</si>
  <si>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</si>
  <si>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</si>
  <si>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</si>
  <si>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</si>
  <si>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</si>
  <si>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</si>
  <si>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</si>
  <si>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</si>
  <si>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</si>
  <si>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</si>
  <si>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</si>
  <si>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</si>
  <si>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</si>
  <si>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</si>
  <si>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</si>
  <si>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</si>
  <si>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</si>
  <si>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</si>
  <si>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</si>
  <si>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</si>
  <si>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</si>
  <si>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</si>
  <si>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</si>
  <si>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</si>
  <si>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</si>
  <si>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</si>
  <si>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</si>
  <si>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</si>
  <si>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</si>
  <si>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</si>
  <si>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</si>
  <si>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</si>
  <si>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</si>
  <si>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</si>
  <si>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</si>
  <si>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</si>
  <si>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</si>
  <si>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</si>
  <si>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</si>
  <si>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</si>
  <si>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</si>
  <si>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</si>
  <si>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</si>
  <si>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</si>
  <si>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</si>
  <si>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</si>
  <si>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</si>
  <si>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</si>
  <si>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</si>
  <si>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</si>
  <si>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</si>
  <si>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</si>
  <si>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</si>
  <si>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</si>
  <si>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</si>
  <si>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</si>
  <si>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</si>
  <si>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</si>
  <si>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</si>
  <si>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</si>
  <si>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</si>
  <si>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</si>
  <si>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</si>
  <si>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</si>
  <si>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</si>
  <si>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</si>
  <si>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</si>
  <si>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</si>
  <si>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</si>
  <si>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</si>
  <si>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</si>
  <si>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</si>
  <si>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</si>
  <si>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</si>
  <si>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</si>
  <si>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</si>
  <si>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</si>
  <si>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</si>
  <si>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</si>
  <si>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</si>
  <si>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</si>
  <si>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</si>
  <si>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</si>
  <si>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</si>
  <si>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</si>
  <si>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</si>
  <si>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</si>
  <si>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</si>
  <si>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</si>
  <si>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</si>
  <si>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</si>
  <si>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</si>
  <si>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</si>
  <si>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</si>
  <si>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</si>
  <si>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</si>
  <si>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</si>
  <si>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</si>
  <si>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</si>
  <si>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</si>
  <si>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</si>
  <si>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</si>
  <si>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</si>
  <si>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</si>
  <si>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</si>
  <si>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</si>
  <si>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</si>
  <si>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</si>
  <si>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</si>
  <si>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</si>
  <si>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</si>
  <si>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</si>
  <si>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</si>
  <si>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</si>
  <si>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</si>
  <si>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</si>
  <si>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</si>
  <si>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</si>
  <si>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</si>
  <si>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</si>
  <si>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</si>
  <si>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</si>
  <si>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</si>
  <si>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</si>
  <si>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</si>
  <si>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</si>
  <si>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</si>
  <si>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</si>
  <si>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</si>
  <si>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</si>
  <si>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</si>
  <si>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</si>
  <si>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</si>
  <si>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</si>
  <si>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</si>
  <si>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</si>
  <si>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</si>
  <si>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</si>
  <si>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</si>
  <si>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</si>
  <si>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</si>
  <si>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</si>
  <si>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</si>
  <si>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</si>
  <si>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</si>
  <si>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</si>
  <si>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</si>
  <si>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</si>
  <si>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</si>
  <si>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</si>
  <si>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</si>
  <si>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</si>
  <si>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</si>
  <si>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</si>
  <si>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</si>
  <si>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</si>
  <si>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</si>
  <si>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</si>
  <si>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</si>
  <si>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</si>
  <si>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</si>
  <si>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</si>
  <si>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</si>
  <si>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</si>
  <si>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</si>
  <si>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</si>
  <si>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</si>
  <si>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</si>
  <si>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</si>
  <si>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</si>
  <si>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</si>
  <si>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</si>
  <si>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</si>
  <si>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</si>
  <si>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</si>
  <si>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</si>
  <si>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</si>
  <si>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</si>
  <si>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</si>
  <si>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</si>
  <si>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</si>
  <si>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</si>
  <si>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</si>
  <si>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</si>
  <si>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</si>
  <si>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</si>
  <si>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</si>
  <si>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</si>
  <si>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</si>
  <si>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</si>
  <si>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</si>
  <si>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</si>
  <si>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</si>
  <si>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</si>
  <si>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</si>
  <si>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</si>
  <si>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</si>
  <si>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</si>
  <si>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</si>
  <si>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</si>
  <si>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</si>
  <si>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</si>
  <si>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</si>
  <si>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</si>
  <si>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</si>
  <si>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</si>
  <si>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</si>
  <si>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</si>
  <si>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</si>
  <si>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</si>
  <si>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</si>
  <si>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</si>
  <si>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</si>
  <si>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</si>
  <si>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</si>
  <si>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</si>
  <si>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</si>
  <si>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</si>
  <si>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</si>
  <si>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</si>
  <si>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</si>
  <si>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</si>
  <si>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</si>
  <si>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</si>
  <si>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</si>
  <si>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</si>
  <si>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</si>
  <si>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</si>
  <si>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</si>
  <si>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</si>
  <si>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</si>
  <si>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</si>
  <si>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</si>
  <si>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</si>
  <si>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</si>
  <si>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</si>
  <si>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</si>
  <si>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</si>
  <si>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</si>
  <si>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</si>
  <si>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</si>
  <si>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</si>
  <si>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</si>
  <si>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</si>
  <si>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</si>
  <si>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</si>
  <si>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</si>
  <si>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</si>
  <si>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</si>
  <si>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</si>
  <si>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</si>
  <si>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</si>
  <si>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</si>
  <si>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</si>
  <si>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</si>
  <si>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</si>
  <si>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</si>
  <si>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</si>
  <si>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</si>
  <si>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</si>
  <si>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</si>
  <si>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</si>
  <si>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</si>
  <si>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</si>
  <si>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</si>
  <si>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</si>
  <si>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</si>
  <si>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</si>
  <si>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</si>
  <si>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</si>
  <si>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</si>
  <si>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</si>
  <si>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</si>
  <si>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</si>
  <si>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</si>
  <si>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</si>
  <si>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</si>
  <si>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</si>
  <si>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</si>
  <si>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</si>
  <si>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</si>
  <si>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</si>
  <si>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</si>
  <si>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</si>
  <si>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</si>
  <si>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</si>
  <si>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</si>
  <si>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</si>
  <si>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</si>
  <si>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</si>
  <si>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</si>
  <si>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</si>
  <si>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</si>
  <si>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</si>
  <si>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</si>
  <si>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</si>
  <si>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</si>
  <si>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</si>
  <si>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</si>
  <si>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</si>
  <si>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</si>
  <si>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</si>
  <si>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</si>
  <si>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</si>
  <si>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</si>
  <si>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</si>
  <si>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</si>
  <si>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</si>
  <si>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</si>
  <si>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</si>
  <si>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</si>
  <si>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</si>
  <si>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</si>
  <si>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</si>
  <si>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</si>
  <si>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</si>
  <si>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</si>
  <si>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</si>
  <si>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</si>
  <si>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</si>
  <si>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</si>
  <si>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</si>
  <si>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</si>
  <si>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</si>
  <si>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</si>
  <si>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</si>
  <si>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</si>
  <si>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</si>
  <si>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</si>
  <si>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</si>
  <si>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</si>
  <si>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</si>
  <si>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</si>
  <si>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</si>
  <si>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</si>
  <si>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</si>
  <si>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</si>
  <si>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</si>
  <si>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</si>
  <si>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</si>
  <si>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</si>
  <si>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</si>
  <si>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</si>
  <si>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</si>
  <si>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</si>
  <si>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</si>
  <si>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</si>
  <si>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</si>
  <si>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</si>
  <si>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</si>
  <si>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</si>
  <si>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</si>
  <si>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</si>
  <si>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</si>
  <si>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</si>
  <si>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</si>
  <si>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</si>
  <si>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</si>
  <si>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</si>
  <si>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</si>
  <si>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</si>
  <si>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</si>
  <si>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</si>
  <si>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</si>
  <si>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</si>
  <si>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</si>
  <si>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</si>
  <si>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</si>
  <si>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</si>
  <si>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</si>
  <si>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</si>
  <si>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</si>
  <si>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</si>
  <si>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</si>
  <si>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</si>
  <si>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</si>
  <si>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</si>
  <si>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</si>
  <si>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</si>
  <si>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</si>
  <si>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</si>
  <si>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</si>
  <si>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</si>
  <si>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</si>
  <si>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</si>
  <si>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</si>
  <si>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</si>
  <si>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</si>
  <si>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</si>
  <si>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</si>
  <si>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</si>
  <si>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</si>
  <si>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</si>
  <si>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</si>
  <si>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</si>
  <si>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</si>
  <si>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</si>
  <si>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</si>
  <si>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</si>
  <si>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</si>
  <si>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</si>
  <si>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</si>
  <si>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</si>
  <si>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</si>
  <si>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</si>
  <si>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</si>
  <si>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</si>
  <si>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</si>
  <si>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</si>
  <si>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</si>
  <si>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</si>
  <si>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</si>
  <si>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</si>
  <si>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</si>
  <si>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</si>
  <si>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</si>
  <si>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</si>
  <si>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</si>
  <si>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</si>
  <si>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</si>
  <si>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</si>
  <si>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</si>
  <si>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</si>
  <si>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</si>
  <si>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</si>
  <si>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</si>
  <si>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</si>
  <si>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</si>
  <si>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</si>
  <si>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</si>
  <si>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</si>
  <si>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</si>
  <si>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</si>
  <si>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</si>
  <si>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</si>
  <si>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</si>
  <si>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</si>
  <si>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</si>
  <si>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</si>
  <si>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</si>
  <si>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</si>
  <si>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</si>
  <si>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</si>
  <si>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</si>
  <si>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</si>
  <si>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</si>
  <si>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</si>
  <si>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</si>
  <si>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</si>
  <si>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</si>
  <si>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</si>
  <si>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</si>
  <si>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</si>
  <si>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</si>
  <si>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</si>
  <si>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</si>
  <si>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</si>
  <si>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</si>
  <si>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</si>
  <si>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</si>
  <si>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</si>
  <si>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</si>
  <si>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</si>
  <si>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</si>
  <si>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</si>
  <si>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</si>
  <si>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</si>
  <si>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</si>
  <si>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</si>
  <si>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</si>
  <si>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</si>
  <si>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</si>
  <si>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</si>
  <si>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</si>
  <si>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</si>
  <si>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</si>
  <si>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</si>
  <si>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</si>
  <si>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</si>
  <si>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</si>
  <si>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</si>
  <si>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</si>
  <si>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</si>
  <si>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</si>
  <si>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</si>
  <si>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</si>
  <si>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</si>
  <si>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</si>
  <si>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</si>
  <si>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</si>
  <si>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</si>
  <si>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</si>
  <si>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</si>
  <si>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</si>
  <si>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</si>
  <si>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</si>
  <si>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</si>
  <si>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</si>
  <si>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</si>
  <si>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</si>
  <si>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</si>
  <si>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</si>
  <si>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</si>
  <si>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</si>
  <si>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</si>
  <si>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</si>
  <si>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</si>
  <si>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</si>
  <si>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</si>
  <si>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</si>
  <si>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</si>
  <si>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</si>
  <si>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</si>
  <si>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</si>
  <si>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</si>
  <si>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</si>
  <si>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</si>
  <si>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</si>
  <si>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</si>
  <si>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</si>
  <si>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</si>
  <si>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</si>
  <si>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</si>
  <si>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</si>
  <si>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</si>
  <si>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</si>
  <si>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</si>
  <si>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</si>
  <si>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</si>
  <si>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</si>
  <si>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</si>
  <si>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</si>
  <si>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</si>
  <si>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</si>
  <si>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</si>
  <si>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</si>
  <si>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</si>
  <si>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</si>
  <si>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</si>
  <si>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</si>
  <si>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</si>
  <si>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</si>
  <si>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</si>
  <si>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</si>
  <si>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</si>
  <si>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</si>
  <si>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</si>
  <si>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</si>
  <si>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</si>
  <si>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</si>
  <si>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</si>
  <si>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</si>
  <si>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</si>
  <si>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</si>
  <si>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</si>
  <si>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</si>
  <si>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</si>
  <si>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</si>
  <si>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</si>
  <si>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</si>
  <si>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</si>
  <si>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</si>
  <si>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</si>
  <si>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</si>
  <si>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</si>
  <si>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</si>
  <si>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</si>
  <si>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</si>
  <si>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</si>
  <si>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</si>
  <si>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</si>
  <si>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</si>
  <si>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</si>
  <si>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</si>
  <si>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</si>
  <si>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</si>
  <si>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</si>
  <si>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</si>
  <si>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</si>
  <si>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</si>
  <si>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</si>
  <si>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</si>
  <si>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</si>
  <si>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</si>
  <si>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</si>
  <si>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</si>
  <si>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</si>
  <si>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</si>
  <si>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</si>
  <si>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</si>
  <si>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</si>
  <si>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</si>
  <si>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</si>
  <si>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</si>
  <si>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</si>
  <si>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</si>
  <si>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</si>
  <si>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</si>
  <si>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</si>
  <si>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</si>
  <si>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</si>
  <si>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</si>
  <si>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</si>
  <si>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</si>
  <si>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</si>
  <si>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</si>
  <si>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</si>
  <si>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</si>
  <si>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</si>
  <si>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</si>
  <si>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</si>
  <si>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</si>
  <si>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</si>
  <si>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</si>
  <si>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</si>
  <si>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</si>
  <si>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</si>
  <si>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</si>
  <si>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</si>
  <si>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</si>
  <si>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</si>
  <si>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</si>
  <si>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</si>
  <si>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</si>
  <si>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</si>
  <si>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</si>
  <si>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</si>
  <si>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</si>
  <si>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</si>
  <si>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</si>
  <si>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</si>
  <si>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</si>
  <si>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</si>
  <si>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</si>
  <si>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</si>
  <si>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</si>
  <si>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</si>
  <si>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</si>
  <si>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</si>
  <si>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</si>
  <si>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</si>
  <si>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</si>
  <si>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</si>
  <si>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</si>
  <si>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</si>
  <si>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</si>
  <si>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</si>
  <si>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</si>
  <si>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</si>
  <si>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</si>
  <si>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</si>
  <si>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</si>
  <si>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</si>
  <si>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</si>
  <si>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</si>
  <si>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</si>
  <si>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</si>
  <si>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</si>
  <si>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</si>
  <si>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</si>
  <si>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</si>
  <si>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</si>
  <si>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</si>
  <si>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</si>
  <si>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</si>
  <si>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</si>
  <si>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</si>
  <si>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</si>
  <si>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</si>
  <si>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</si>
  <si>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</si>
  <si>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</si>
  <si>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</si>
  <si>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</si>
  <si>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</si>
  <si>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</si>
  <si>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</si>
  <si>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</si>
  <si>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</si>
  <si>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</si>
  <si>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</si>
  <si>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</si>
  <si>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</si>
  <si>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</si>
  <si>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</si>
  <si>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</si>
  <si>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</si>
  <si>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</si>
  <si>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</si>
  <si>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</si>
  <si>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</si>
  <si>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</si>
  <si>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</si>
  <si>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</si>
  <si>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</si>
  <si>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</si>
  <si>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</si>
  <si>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</si>
  <si>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</si>
  <si>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</si>
  <si>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</si>
  <si>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</si>
  <si>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</si>
  <si>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</si>
  <si>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</si>
  <si>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</si>
  <si>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</si>
  <si>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</si>
  <si>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</si>
  <si>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</si>
  <si>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</si>
  <si>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</si>
  <si>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</si>
  <si>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</si>
  <si>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</si>
  <si>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</si>
  <si>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</si>
  <si>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</si>
  <si>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</si>
  <si>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</si>
  <si>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</si>
  <si>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</si>
  <si>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</si>
  <si>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</si>
  <si>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</si>
  <si>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</si>
  <si>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</si>
  <si>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</si>
  <si>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</si>
  <si>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</si>
  <si>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</si>
  <si>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</si>
  <si>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</si>
  <si>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</si>
  <si>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</si>
  <si>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</si>
  <si>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</si>
  <si>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</si>
  <si>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</si>
  <si>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</si>
  <si>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</si>
  <si>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</si>
  <si>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</si>
  <si>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</si>
  <si>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</si>
  <si>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</si>
  <si>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</si>
  <si>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</si>
  <si>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</si>
  <si>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</si>
  <si>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</si>
  <si>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</si>
  <si>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</si>
  <si>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</si>
  <si>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</si>
  <si>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</si>
  <si>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</si>
  <si>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</si>
  <si>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</si>
  <si>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</si>
  <si>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</si>
  <si>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</si>
  <si>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</si>
  <si>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</si>
  <si>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</si>
  <si>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</si>
  <si>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</si>
  <si>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</si>
  <si>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</si>
  <si>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</si>
  <si>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</si>
  <si>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</si>
  <si>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</si>
  <si>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</si>
  <si>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</si>
  <si>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</si>
  <si>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</si>
  <si>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</si>
  <si>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</si>
  <si>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</si>
  <si>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</si>
  <si>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</si>
  <si>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</si>
  <si>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</si>
  <si>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</si>
  <si>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</si>
  <si>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</si>
  <si>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</si>
  <si>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</si>
  <si>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</si>
  <si>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</si>
  <si>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</si>
  <si>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</si>
  <si>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</si>
  <si>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</si>
  <si>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</si>
  <si>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</si>
  <si>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</si>
  <si>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</si>
  <si>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</si>
  <si>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</si>
  <si>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</si>
  <si>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</si>
  <si>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</si>
  <si>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</si>
  <si>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</si>
  <si>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</si>
  <si>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</si>
  <si>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</si>
  <si>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</si>
  <si>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</si>
  <si>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</si>
  <si>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</si>
  <si>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</si>
  <si>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</si>
  <si>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</si>
  <si>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</si>
  <si>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</si>
  <si>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</si>
  <si>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</si>
  <si>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</si>
  <si>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</si>
  <si>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</si>
  <si>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</si>
  <si>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</si>
  <si>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</si>
  <si>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</si>
  <si>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</si>
  <si>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</si>
  <si>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</si>
  <si>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</si>
  <si>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</si>
  <si>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</si>
  <si>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</si>
  <si>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</si>
  <si>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</si>
  <si>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</si>
  <si>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</si>
  <si>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</si>
  <si>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</si>
  <si>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</si>
  <si>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</si>
  <si>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</si>
  <si>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</si>
  <si>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</si>
  <si>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</si>
  <si>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</si>
  <si>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</si>
  <si>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</si>
  <si>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</si>
  <si>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</si>
  <si>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</si>
  <si>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</si>
  <si>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</si>
  <si>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</si>
  <si>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</si>
  <si>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</si>
  <si>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</si>
  <si>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</si>
  <si>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</si>
  <si>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</si>
  <si>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</si>
  <si>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</si>
  <si>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</si>
  <si>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</si>
  <si>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</si>
  <si>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</si>
  <si>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</si>
  <si>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</si>
  <si>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</si>
  <si>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</si>
  <si>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</si>
  <si>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</si>
  <si>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</si>
  <si>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</si>
  <si>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</si>
  <si>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</si>
  <si>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</si>
  <si>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</si>
  <si>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</si>
  <si>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</si>
  <si>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</si>
  <si>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</si>
  <si>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</si>
  <si>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</si>
  <si>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</si>
  <si>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</si>
  <si>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</si>
  <si>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</si>
  <si>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</si>
  <si>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</si>
  <si>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</si>
  <si>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</si>
  <si>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</si>
  <si>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</si>
  <si>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</si>
  <si>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</si>
  <si>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</si>
  <si>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</si>
  <si>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</si>
  <si>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</si>
  <si>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</si>
  <si>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</si>
  <si>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</si>
  <si>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</si>
  <si>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</si>
  <si>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</si>
  <si>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</si>
  <si>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</si>
  <si>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</si>
  <si>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</si>
  <si>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</si>
  <si>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</si>
  <si>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</si>
  <si>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</si>
  <si>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</si>
  <si>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</si>
  <si>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</si>
  <si>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</si>
  <si>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</si>
  <si>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</si>
  <si>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</si>
  <si>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</si>
  <si>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</si>
  <si>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</si>
  <si>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</si>
  <si>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</si>
  <si>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</si>
  <si>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</si>
  <si>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</si>
  <si>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</si>
  <si>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</si>
  <si>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</si>
  <si>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</si>
  <si>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</si>
  <si>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</si>
  <si>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</si>
  <si>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</si>
  <si>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</si>
  <si>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</si>
  <si>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</si>
  <si>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</si>
  <si>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</si>
  <si>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</si>
  <si>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</si>
  <si>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</si>
  <si>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</si>
  <si>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</si>
  <si>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</si>
  <si>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</si>
  <si>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</si>
  <si>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</si>
  <si>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</si>
  <si>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</si>
  <si>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</si>
  <si>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</si>
  <si>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</si>
  <si>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</si>
  <si>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</si>
  <si>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</si>
  <si>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</si>
  <si>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</si>
  <si>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</si>
  <si>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</si>
  <si>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</si>
  <si>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</si>
  <si>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</si>
  <si>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</si>
  <si>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</si>
  <si>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</si>
  <si>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</si>
  <si>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</si>
  <si>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</si>
  <si>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</si>
  <si>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</si>
  <si>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</si>
  <si>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</si>
  <si>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</si>
  <si>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</si>
  <si>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</si>
  <si>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</si>
  <si>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</si>
  <si>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</si>
  <si>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</si>
  <si>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</si>
  <si>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</si>
  <si>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</si>
  <si>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</si>
  <si>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</si>
  <si>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</si>
  <si>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</si>
  <si>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</si>
  <si>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</si>
  <si>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</si>
  <si>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</si>
  <si>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</si>
  <si>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</si>
  <si>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</si>
  <si>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</si>
  <si>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</si>
  <si>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</si>
  <si>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</si>
  <si>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</si>
  <si>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</si>
  <si>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</si>
  <si>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</si>
  <si>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</si>
  <si>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</si>
  <si>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</si>
  <si>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</si>
  <si>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</si>
  <si>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</si>
  <si>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</si>
  <si>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</si>
  <si>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</si>
  <si>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</si>
  <si>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</si>
  <si>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</si>
  <si>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</si>
  <si>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</si>
  <si>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</si>
  <si>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</si>
  <si>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</si>
  <si>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</si>
  <si>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</si>
  <si>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</si>
  <si>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</si>
  <si>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</si>
  <si>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</si>
  <si>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</si>
  <si>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</si>
  <si>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</si>
  <si>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</si>
  <si>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</si>
  <si>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</si>
  <si>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</si>
  <si>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</si>
  <si>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</si>
  <si>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</si>
  <si>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</si>
  <si>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</si>
  <si>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</si>
  <si>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</si>
  <si>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</si>
  <si>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</si>
  <si>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</si>
  <si>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</si>
  <si>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</si>
  <si>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</si>
  <si>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</si>
  <si>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</si>
  <si>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</si>
  <si>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</si>
  <si>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</si>
  <si>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</si>
  <si>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</si>
  <si>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</si>
  <si>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</si>
  <si>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</si>
  <si>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</si>
  <si>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</si>
  <si>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</si>
  <si>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</si>
  <si>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</si>
  <si>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</si>
  <si>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</si>
  <si>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</si>
  <si>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</si>
  <si>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</si>
  <si>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</si>
  <si>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</si>
  <si>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</si>
  <si>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</si>
  <si>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</si>
  <si>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</si>
  <si>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</si>
  <si>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</si>
  <si>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</si>
  <si>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</si>
  <si>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</si>
  <si>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</si>
  <si>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</si>
  <si>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</si>
  <si>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</si>
  <si>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</si>
  <si>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</si>
  <si>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</si>
  <si>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</si>
  <si>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</si>
  <si>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</si>
  <si>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</si>
  <si>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</si>
  <si>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</si>
  <si>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</si>
  <si>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</si>
  <si>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</si>
  <si>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</si>
  <si>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</si>
  <si>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</si>
  <si>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</si>
  <si>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</si>
  <si>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</si>
  <si>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</si>
  <si>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</si>
  <si>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</si>
  <si>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</si>
  <si>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</si>
  <si>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</si>
  <si>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</si>
  <si>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</si>
  <si>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</si>
  <si>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</si>
  <si>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</si>
  <si>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</si>
  <si>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</si>
  <si>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</si>
  <si>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</si>
  <si>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</si>
  <si>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</si>
  <si>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</si>
  <si>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</si>
  <si>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</si>
  <si>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</si>
  <si>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</si>
  <si>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</si>
  <si>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</si>
  <si>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</si>
  <si>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</si>
  <si>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</si>
  <si>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</si>
  <si>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</si>
  <si>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</si>
  <si>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</si>
  <si>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</si>
  <si>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</si>
  <si>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</si>
  <si>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</si>
  <si>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</si>
  <si>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</si>
  <si>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</si>
  <si>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</si>
  <si>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</si>
  <si>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</si>
  <si>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</si>
  <si>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</si>
  <si>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</si>
  <si>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</si>
  <si>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</si>
  <si>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</si>
  <si>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</si>
  <si>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</si>
  <si>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</si>
  <si>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</si>
  <si>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</si>
  <si>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</si>
  <si>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</si>
  <si>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</si>
  <si>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</si>
  <si>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</si>
  <si>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</si>
  <si>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</si>
  <si>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</si>
  <si>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</si>
  <si>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</si>
  <si>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</si>
  <si>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</si>
  <si>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</si>
  <si>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</si>
  <si>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</si>
  <si>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</si>
  <si>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</si>
  <si>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</si>
  <si>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</si>
  <si>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</si>
  <si>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</si>
  <si>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</si>
  <si>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</si>
  <si>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</si>
  <si>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</si>
  <si>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</si>
  <si>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</si>
  <si>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</si>
  <si>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</si>
  <si>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</si>
  <si>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</si>
  <si>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</si>
  <si>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</si>
  <si>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</si>
  <si>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</si>
  <si>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</si>
  <si>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</si>
  <si>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</si>
  <si>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</si>
  <si>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</si>
  <si>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</si>
  <si>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</si>
  <si>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</si>
  <si>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</si>
  <si>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</si>
  <si>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</si>
  <si>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</si>
  <si>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</si>
  <si>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</si>
  <si>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</si>
  <si>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</si>
  <si>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</si>
  <si>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</si>
  <si>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</si>
  <si>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</si>
  <si>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</si>
  <si>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</si>
  <si>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</si>
  <si>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</si>
  <si>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</si>
  <si>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</si>
  <si>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</si>
  <si>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</si>
  <si>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</si>
  <si>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</si>
  <si>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</si>
  <si>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</si>
  <si>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</si>
  <si>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</si>
  <si>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</si>
  <si>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</si>
  <si>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</si>
  <si>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</si>
  <si>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</si>
  <si>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</si>
  <si>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</si>
  <si>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</si>
  <si>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</si>
  <si>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</si>
  <si>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</si>
  <si>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</si>
  <si>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</si>
  <si>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</si>
  <si>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</si>
  <si>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</si>
  <si>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</si>
  <si>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</si>
  <si>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</si>
  <si>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</si>
  <si>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</si>
  <si>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</si>
  <si>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</si>
  <si>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</si>
  <si>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</si>
  <si>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</si>
  <si>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</si>
  <si>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</si>
  <si>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</si>
  <si>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</si>
  <si>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</si>
  <si>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</si>
  <si>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</si>
  <si>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</si>
  <si>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</si>
  <si>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</si>
  <si>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</si>
  <si>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</si>
  <si>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</si>
  <si>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</si>
  <si>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</si>
  <si>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</si>
  <si>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</si>
  <si>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</si>
  <si>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</si>
  <si>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</si>
  <si>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</si>
  <si>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</si>
  <si>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</si>
  <si>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</si>
  <si>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</si>
  <si>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</si>
  <si>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</si>
  <si>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</si>
  <si>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</si>
  <si>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</si>
  <si>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</si>
  <si>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</si>
  <si>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</si>
  <si>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</si>
  <si>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</si>
  <si>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</si>
  <si>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</si>
  <si>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</si>
  <si>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</si>
  <si>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</si>
  <si>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</si>
  <si>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</si>
  <si>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</si>
  <si>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</si>
  <si>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</si>
  <si>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</si>
  <si>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</si>
  <si>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</si>
  <si>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</si>
  <si>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</si>
  <si>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</si>
  <si>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</si>
  <si>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</si>
  <si>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</si>
  <si>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</si>
  <si>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</si>
  <si>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</si>
  <si>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</si>
  <si>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</si>
  <si>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</si>
  <si>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</si>
  <si>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</si>
  <si>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</si>
  <si>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</si>
  <si>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</si>
  <si>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</si>
  <si>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</si>
  <si>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</si>
  <si>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</si>
  <si>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</si>
  <si>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</si>
  <si>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</si>
  <si>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</si>
  <si>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</si>
  <si>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</si>
  <si>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</si>
  <si>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</si>
  <si>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</si>
  <si>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</si>
  <si>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</si>
  <si>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</si>
  <si>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</si>
  <si>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</si>
  <si>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</si>
  <si>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</si>
  <si>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</si>
  <si>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</si>
  <si>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</si>
  <si>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</si>
  <si>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</si>
  <si>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</si>
  <si>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</si>
  <si>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</si>
  <si>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</si>
  <si>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</si>
  <si>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</si>
  <si>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</si>
  <si>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</si>
  <si>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</si>
  <si>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</si>
  <si>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</si>
  <si>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</si>
  <si>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</si>
  <si>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</si>
  <si>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</si>
  <si>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</si>
  <si>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</si>
  <si>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</si>
  <si>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</si>
  <si>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</si>
  <si>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</si>
  <si>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</si>
  <si>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</si>
  <si>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</si>
  <si>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</si>
  <si>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</si>
  <si>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</si>
  <si>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</si>
  <si>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</si>
  <si>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</si>
  <si>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</si>
  <si>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</si>
  <si>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</si>
  <si>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</si>
  <si>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</si>
  <si>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</si>
  <si>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</si>
  <si>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</si>
  <si>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</si>
  <si>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</si>
  <si>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</si>
  <si>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</si>
  <si>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</si>
  <si>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</si>
  <si>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</si>
  <si>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</si>
  <si>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</si>
  <si>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</si>
  <si>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</si>
  <si>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</si>
  <si>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</si>
  <si>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</si>
  <si>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</si>
  <si>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</si>
  <si>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</si>
  <si>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</si>
  <si>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</si>
  <si>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</si>
  <si>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</si>
  <si>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</si>
  <si>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</si>
  <si>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</si>
  <si>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</si>
  <si>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</si>
  <si>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</si>
  <si>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</si>
  <si>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</si>
  <si>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</si>
  <si>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</si>
  <si>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</si>
  <si>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</si>
  <si>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</si>
  <si>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</si>
  <si>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</si>
  <si>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</si>
  <si>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</si>
  <si>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</si>
  <si>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</si>
  <si>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</si>
  <si>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</si>
  <si>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</si>
  <si>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</si>
  <si>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</si>
  <si>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</si>
  <si>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</si>
  <si>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</si>
  <si>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</si>
  <si>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</si>
  <si>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</si>
  <si>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</si>
  <si>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</si>
  <si>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</si>
  <si>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</si>
  <si>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</si>
  <si>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</si>
  <si>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</si>
  <si>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</si>
  <si>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</si>
  <si>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</si>
  <si>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</si>
  <si>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</si>
  <si>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</si>
  <si>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</si>
  <si>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</si>
  <si>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</si>
  <si>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</si>
  <si>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</si>
  <si>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</si>
  <si>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</si>
  <si>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</si>
  <si>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</si>
  <si>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</si>
  <si>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</si>
  <si>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</si>
  <si>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</si>
  <si>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</si>
  <si>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</si>
  <si>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</si>
  <si>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</si>
  <si>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</si>
  <si>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</si>
  <si>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</si>
  <si>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</si>
  <si>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</si>
  <si>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</si>
  <si>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</si>
  <si>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</si>
  <si>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</si>
  <si>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</si>
  <si>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</si>
  <si>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</si>
  <si>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</si>
  <si>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</si>
  <si>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</si>
  <si>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</si>
  <si>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</si>
  <si>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</si>
  <si>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</si>
  <si>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</si>
  <si>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</si>
  <si>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</si>
  <si>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</si>
  <si>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</si>
  <si>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</si>
  <si>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</si>
  <si>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</si>
  <si>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</si>
  <si>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</si>
  <si>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</si>
  <si>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</si>
  <si>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</si>
  <si>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</si>
  <si>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</si>
  <si>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</si>
  <si>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</si>
  <si>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</si>
  <si>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</si>
  <si>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</si>
  <si>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</si>
  <si>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</si>
  <si>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</si>
  <si>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</si>
  <si>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</si>
  <si>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</si>
  <si>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</si>
  <si>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</si>
  <si>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</si>
  <si>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</si>
  <si>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</si>
  <si>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</si>
  <si>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</si>
  <si>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</si>
  <si>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</si>
  <si>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</si>
  <si>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</si>
  <si>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</si>
  <si>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</si>
  <si>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</si>
  <si>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</si>
  <si>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</si>
  <si>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</si>
  <si>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</si>
  <si>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</si>
  <si>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</si>
  <si>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</si>
  <si>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</si>
  <si>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</si>
  <si>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</si>
  <si>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</si>
  <si>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</si>
  <si>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</si>
  <si>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</si>
  <si>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</si>
  <si>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</si>
  <si>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</si>
  <si>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</si>
  <si>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</si>
  <si>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</si>
  <si>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</si>
  <si>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</si>
  <si>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</si>
  <si>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</si>
  <si>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</si>
  <si>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</si>
  <si>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</si>
  <si>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</si>
  <si>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</si>
  <si>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</si>
  <si>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</si>
  <si>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</si>
  <si>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</si>
  <si>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</si>
  <si>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</si>
  <si>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</si>
  <si>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</si>
  <si>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</si>
  <si>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</si>
  <si>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</si>
  <si>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</si>
  <si>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</si>
  <si>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</si>
  <si>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</si>
  <si>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</si>
  <si>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</si>
  <si>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</si>
  <si>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</si>
  <si>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</si>
  <si>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</si>
  <si>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</si>
  <si>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</si>
  <si>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</si>
  <si>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</si>
  <si>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</si>
  <si>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</si>
  <si>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</si>
  <si>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</si>
  <si>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</si>
  <si>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</si>
  <si>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</si>
  <si>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</si>
  <si>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</si>
  <si>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</si>
  <si>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</si>
  <si>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</si>
  <si>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</si>
  <si>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</si>
  <si>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</si>
  <si>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</si>
  <si>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</si>
  <si>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</si>
  <si>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</si>
  <si>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</si>
  <si>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</si>
  <si>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</si>
  <si>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</si>
  <si>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</si>
  <si>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</si>
  <si>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</si>
  <si>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</si>
  <si>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</si>
  <si>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</si>
  <si>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</si>
  <si>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</si>
  <si>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</si>
  <si>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</si>
  <si>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</si>
  <si>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</si>
  <si>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</si>
  <si>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</si>
  <si>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</si>
  <si>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</si>
  <si>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</si>
  <si>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</si>
  <si>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</si>
  <si>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</si>
  <si>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</si>
  <si>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</si>
  <si>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</si>
  <si>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</si>
  <si>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</si>
  <si>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</si>
  <si>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</si>
  <si>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</si>
  <si>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</si>
  <si>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</si>
  <si>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</si>
  <si>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</si>
  <si>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</si>
  <si>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</si>
  <si>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</si>
  <si>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</si>
  <si>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</si>
  <si>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</si>
  <si>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</si>
  <si>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</si>
  <si>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</si>
  <si>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</si>
  <si>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</si>
  <si>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</si>
  <si>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</si>
  <si>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</si>
  <si>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</si>
  <si>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</si>
  <si>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</si>
  <si>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</si>
  <si>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</si>
  <si>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</si>
  <si>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</si>
  <si>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</si>
  <si>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</si>
  <si>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</si>
  <si>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</si>
  <si>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</si>
  <si>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</si>
  <si>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</si>
  <si>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</si>
  <si>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</si>
  <si>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</si>
  <si>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</si>
  <si>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</si>
  <si>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</si>
  <si>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</si>
  <si>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</si>
  <si>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</si>
  <si>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</si>
  <si>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</si>
  <si>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</si>
  <si>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</si>
  <si>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</si>
  <si>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</si>
  <si>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</si>
  <si>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</si>
  <si>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</si>
  <si>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</si>
  <si>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</si>
  <si>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</si>
  <si>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</si>
  <si>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</si>
  <si>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</si>
  <si>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</si>
  <si>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</si>
  <si>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</si>
  <si>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</si>
  <si>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</si>
  <si>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</si>
  <si>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</si>
  <si>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</si>
  <si>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</si>
  <si>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</si>
  <si>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</si>
  <si>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</si>
  <si>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</si>
  <si>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</si>
  <si>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</si>
  <si>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</si>
  <si>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</si>
  <si>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</si>
  <si>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</si>
  <si>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</si>
  <si>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</si>
  <si>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</si>
  <si>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</si>
  <si>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</si>
  <si>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</si>
  <si>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</si>
  <si>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</si>
  <si>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</si>
  <si>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</si>
  <si>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</si>
  <si>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</si>
  <si>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</si>
  <si>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</si>
  <si>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</si>
  <si>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</si>
  <si>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</si>
  <si>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</si>
  <si>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</si>
  <si>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</si>
  <si>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</si>
  <si>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</si>
  <si>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</si>
  <si>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</si>
  <si>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</si>
  <si>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</si>
  <si>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</si>
  <si>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</si>
  <si>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</si>
  <si>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</si>
  <si>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</si>
  <si>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</si>
  <si>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</si>
  <si>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</si>
  <si>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</si>
  <si>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</si>
  <si>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</si>
  <si>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</si>
  <si>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</si>
  <si>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</si>
  <si>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</si>
  <si>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</si>
  <si>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</si>
  <si>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</si>
  <si>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</si>
  <si>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</si>
  <si>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</si>
  <si>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</si>
  <si>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</si>
  <si>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</si>
  <si>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</si>
  <si>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</si>
  <si>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</si>
  <si>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</si>
  <si>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</si>
  <si>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</si>
  <si>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</si>
  <si>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</si>
  <si>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</si>
  <si>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</si>
  <si>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</si>
  <si>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</si>
  <si>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</si>
  <si>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</si>
  <si>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</si>
  <si>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</si>
  <si>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</si>
  <si>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</si>
  <si>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</si>
  <si>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</si>
  <si>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</si>
  <si>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</si>
  <si>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</si>
  <si>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</si>
  <si>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</si>
  <si>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</si>
  <si>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</si>
  <si>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</si>
  <si>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</si>
  <si>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</si>
  <si>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</si>
  <si>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</si>
  <si>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</si>
  <si>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</si>
  <si>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</si>
  <si>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</si>
  <si>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</si>
  <si>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</si>
  <si>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</si>
  <si>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</si>
  <si>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</si>
  <si>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</si>
  <si>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</si>
  <si>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</si>
  <si>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</si>
  <si>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</si>
  <si>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</si>
  <si>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</si>
  <si>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</si>
  <si>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</si>
  <si>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</si>
  <si>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</si>
  <si>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</si>
  <si>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</si>
  <si>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</si>
  <si>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</si>
  <si>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</si>
  <si>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</si>
  <si>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</si>
  <si>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</si>
  <si>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</si>
  <si>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</si>
  <si>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</si>
  <si>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</si>
  <si>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</si>
  <si>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</si>
  <si>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</si>
  <si>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</si>
  <si>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</si>
  <si>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</si>
  <si>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</si>
  <si>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</si>
  <si>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</si>
  <si>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</si>
  <si>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</si>
  <si>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</si>
  <si>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</si>
  <si>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</si>
  <si>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</si>
  <si>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</si>
  <si>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</si>
  <si>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</si>
  <si>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</si>
  <si>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</si>
  <si>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</si>
  <si>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</si>
  <si>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</si>
  <si>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</si>
  <si>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</si>
  <si>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</si>
  <si>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</si>
  <si>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</si>
  <si>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</si>
  <si>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</si>
  <si>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</si>
  <si>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</si>
  <si>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</si>
  <si>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</si>
  <si>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</si>
  <si>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</si>
  <si>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</si>
  <si>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</si>
  <si>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</si>
  <si>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</si>
  <si>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</si>
  <si>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</si>
  <si>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</si>
  <si>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</si>
  <si>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</si>
  <si>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</si>
  <si>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</si>
  <si>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</si>
  <si>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</si>
  <si>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</si>
  <si>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</si>
  <si>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</si>
  <si>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</si>
  <si>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</si>
  <si>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</si>
  <si>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</si>
  <si>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</si>
  <si>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</si>
  <si>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</si>
  <si>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</si>
  <si>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</si>
  <si>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</si>
  <si>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</si>
  <si>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</si>
  <si>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</si>
  <si>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</si>
  <si>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</si>
  <si>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</si>
  <si>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</si>
  <si>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</si>
  <si>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</si>
  <si>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</si>
  <si>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</si>
  <si>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</si>
  <si>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</si>
  <si>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</si>
  <si>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</si>
  <si>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</si>
  <si>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</si>
  <si>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</si>
  <si>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</si>
  <si>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</si>
  <si>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</si>
  <si>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</si>
  <si>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</si>
  <si>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</si>
  <si>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</si>
  <si>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</si>
  <si>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</si>
  <si>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</si>
  <si>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</si>
  <si>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</si>
  <si>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</si>
  <si>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</si>
  <si>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</si>
  <si>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</si>
  <si>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</si>
  <si>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</si>
  <si>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</si>
  <si>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</si>
  <si>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</si>
  <si>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</si>
  <si>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</si>
  <si>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</si>
  <si>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</si>
  <si>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</si>
  <si>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</si>
  <si>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</si>
  <si>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</si>
  <si>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</si>
  <si>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</si>
  <si>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</si>
  <si>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</si>
  <si>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</si>
  <si>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</si>
  <si>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</si>
  <si>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</si>
  <si>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</si>
  <si>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</si>
  <si>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</si>
  <si>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</si>
  <si>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</si>
  <si>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</si>
  <si>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</si>
  <si>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</si>
  <si>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</si>
  <si>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</si>
  <si>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</si>
  <si>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</si>
  <si>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</si>
  <si>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</si>
  <si>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</si>
  <si>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</si>
  <si>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</si>
  <si>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</si>
  <si>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</si>
  <si>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</si>
  <si>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</si>
  <si>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</si>
  <si>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</si>
  <si>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</si>
  <si>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</si>
  <si>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</si>
  <si>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</si>
  <si>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</si>
  <si>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</si>
  <si>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</si>
  <si>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</si>
  <si>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</si>
  <si>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</si>
  <si>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</si>
  <si>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</si>
  <si>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</si>
  <si>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</si>
  <si>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</si>
  <si>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</si>
  <si>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</si>
  <si>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</si>
  <si>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</si>
  <si>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</si>
  <si>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</si>
  <si>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</si>
  <si>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</si>
  <si>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</si>
  <si>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</si>
  <si>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</si>
  <si>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</si>
  <si>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</si>
  <si>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</si>
  <si>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</si>
  <si>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</si>
  <si>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</si>
  <si>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</si>
  <si>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</si>
  <si>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</si>
  <si>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</si>
  <si>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</si>
  <si>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</si>
  <si>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</si>
  <si>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</si>
  <si>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</si>
  <si>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</si>
  <si>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</si>
  <si>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</si>
  <si>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</si>
  <si>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</si>
  <si>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</si>
  <si>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</si>
  <si>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</si>
  <si>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</si>
  <si>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</si>
  <si>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</si>
  <si>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</si>
  <si>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</si>
  <si>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</si>
  <si>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</si>
  <si>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</si>
  <si>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</si>
  <si>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</si>
  <si>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</si>
  <si>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</si>
  <si>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</si>
  <si>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</si>
  <si>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</si>
  <si>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</si>
  <si>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</si>
  <si>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</si>
  <si>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</si>
  <si>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</si>
  <si>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</si>
  <si>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</si>
  <si>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</si>
  <si>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</si>
  <si>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</si>
  <si>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</si>
  <si>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</si>
  <si>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</si>
  <si>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</si>
  <si>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</si>
  <si>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</si>
  <si>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</si>
  <si>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</si>
  <si>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</si>
  <si>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</si>
  <si>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</si>
  <si>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</si>
  <si>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</si>
  <si>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</si>
  <si>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</si>
  <si>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</si>
  <si>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</si>
  <si>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</si>
  <si>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</si>
  <si>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</si>
  <si>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</si>
  <si>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</si>
  <si>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</si>
  <si>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</si>
  <si>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</si>
  <si>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</si>
  <si>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</si>
  <si>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</si>
  <si>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</si>
  <si>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</si>
  <si>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</si>
  <si>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</si>
  <si>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</si>
  <si>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</si>
  <si>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</si>
  <si>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</si>
  <si>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</si>
  <si>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</si>
  <si>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</si>
  <si>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</si>
  <si>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</si>
  <si>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</si>
  <si>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</si>
  <si>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</si>
  <si>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</si>
  <si>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</si>
  <si>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</si>
  <si>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</si>
  <si>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</si>
  <si>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</si>
  <si>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</si>
  <si>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</si>
  <si>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</si>
  <si>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</si>
  <si>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</si>
  <si>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</si>
  <si>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</si>
  <si>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</si>
  <si>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</si>
  <si>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</si>
  <si>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</si>
  <si>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</si>
  <si>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</si>
  <si>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</si>
  <si>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</si>
  <si>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</si>
  <si>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</si>
  <si>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</si>
  <si>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</si>
  <si>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</si>
  <si>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</si>
  <si>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</si>
  <si>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</si>
  <si>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</si>
  <si>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</si>
  <si>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</si>
  <si>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</si>
  <si>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</si>
  <si>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</si>
  <si>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</si>
  <si>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</si>
  <si>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</si>
  <si>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</si>
  <si>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</si>
  <si>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</si>
  <si>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</si>
  <si>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</si>
  <si>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</si>
  <si>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</si>
  <si>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</si>
  <si>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</si>
  <si>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</si>
  <si>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</si>
  <si>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</si>
  <si>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</si>
  <si>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</si>
  <si>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</si>
  <si>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</si>
  <si>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</si>
  <si>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</si>
  <si>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</si>
  <si>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</si>
  <si>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</si>
  <si>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</si>
  <si>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</si>
  <si>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</si>
  <si>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</si>
  <si>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</si>
  <si>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</si>
  <si>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</si>
  <si>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</si>
  <si>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</si>
  <si>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</si>
  <si>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</si>
  <si>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</si>
  <si>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</si>
  <si>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</si>
  <si>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</si>
  <si>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</si>
  <si>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</si>
  <si>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</si>
  <si>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</si>
  <si>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</si>
  <si>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</si>
  <si>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</si>
  <si>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</si>
  <si>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</si>
  <si>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</si>
  <si>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</si>
  <si>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</si>
  <si>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</si>
  <si>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</si>
  <si>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</si>
  <si>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</si>
  <si>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</si>
  <si>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</si>
  <si>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</si>
  <si>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</si>
  <si>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</si>
  <si>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</si>
  <si>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</si>
  <si>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</si>
  <si>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</si>
  <si>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</si>
  <si>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</si>
  <si>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</si>
  <si>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</si>
  <si>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</si>
  <si>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</si>
  <si>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</si>
  <si>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</si>
  <si>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</si>
  <si>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</si>
  <si>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</si>
  <si>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</si>
  <si>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</si>
  <si>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</si>
  <si>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</si>
  <si>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</si>
  <si>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</si>
  <si>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</si>
  <si>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</si>
  <si>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</si>
  <si>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</si>
  <si>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</si>
  <si>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</si>
  <si>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</si>
  <si>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</si>
  <si>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</si>
  <si>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</si>
  <si>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</si>
  <si>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</si>
  <si>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</si>
  <si>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</si>
  <si>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</si>
  <si>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</si>
  <si>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</si>
  <si>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</si>
  <si>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</si>
  <si>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</si>
  <si>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</si>
  <si>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</si>
  <si>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</si>
  <si>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</si>
  <si>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</si>
  <si>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</si>
  <si>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</si>
  <si>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</si>
  <si>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</si>
  <si>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</si>
  <si>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</si>
  <si>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</si>
  <si>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</si>
  <si>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</si>
  <si>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</si>
  <si>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</si>
  <si>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</si>
  <si>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</si>
  <si>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</si>
  <si>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</si>
  <si>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</si>
  <si>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</si>
  <si>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</si>
  <si>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</si>
  <si>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</si>
  <si>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</si>
  <si>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</si>
  <si>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</si>
  <si>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</si>
  <si>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</si>
  <si>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</si>
  <si>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</si>
  <si>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</si>
  <si>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</si>
  <si>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</si>
  <si>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</si>
  <si>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</si>
  <si>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</si>
  <si>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</si>
  <si>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</si>
  <si>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</si>
  <si>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</si>
  <si>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</si>
  <si>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</si>
  <si>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</si>
  <si>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</si>
  <si>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</si>
  <si>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</si>
  <si>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</si>
  <si>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</si>
  <si>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</si>
  <si>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</si>
  <si>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</si>
  <si>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</si>
  <si>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</si>
  <si>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</si>
  <si>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</si>
  <si>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</si>
  <si>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</si>
  <si>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</si>
  <si>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</si>
  <si>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</si>
  <si>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</si>
  <si>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</si>
  <si>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</si>
  <si>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</si>
  <si>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</si>
  <si>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</si>
  <si>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</si>
  <si>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</si>
  <si>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</si>
  <si>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</si>
  <si>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</si>
  <si>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</si>
  <si>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</si>
  <si>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</si>
  <si>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</si>
  <si>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</si>
  <si>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</si>
  <si>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</si>
  <si>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</si>
  <si>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</si>
  <si>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</si>
  <si>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</si>
  <si>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</si>
  <si>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</si>
  <si>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</si>
  <si>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</si>
  <si>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</si>
  <si>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</si>
  <si>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</si>
  <si>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</si>
  <si>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</si>
  <si>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</si>
  <si>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</si>
  <si>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</si>
  <si>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</si>
  <si>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</si>
  <si>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</si>
  <si>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</si>
  <si>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</si>
  <si>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</si>
  <si>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</si>
  <si>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</si>
  <si>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</si>
  <si>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</si>
  <si>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</si>
  <si>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</si>
  <si>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</si>
  <si>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</si>
  <si>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</si>
  <si>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</si>
  <si>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</si>
  <si>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</si>
  <si>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</si>
  <si>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</si>
  <si>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</si>
  <si>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</si>
  <si>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</si>
  <si>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</si>
  <si>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</si>
  <si>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</si>
  <si>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</si>
  <si>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</si>
  <si>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</si>
  <si>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</si>
  <si>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</si>
  <si>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</si>
  <si>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</si>
  <si>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</si>
  <si>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</si>
  <si>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</si>
  <si>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</si>
  <si>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</si>
  <si>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</si>
  <si>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</si>
  <si>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</si>
  <si>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</si>
  <si>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</si>
  <si>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</si>
  <si>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</si>
  <si>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</si>
  <si>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</si>
  <si>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</si>
  <si>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</si>
  <si>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</si>
  <si>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</si>
  <si>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</si>
  <si>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</si>
  <si>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</si>
  <si>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</si>
  <si>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</si>
  <si>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</si>
  <si>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</si>
  <si>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</si>
  <si>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</si>
  <si>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</si>
  <si>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</si>
  <si>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</si>
  <si>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</si>
  <si>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</si>
  <si>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</si>
  <si>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</si>
  <si>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</si>
  <si>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</si>
  <si>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</si>
  <si>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</si>
  <si>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</si>
  <si>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</si>
  <si>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</si>
  <si>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</si>
  <si>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</si>
  <si>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</si>
  <si>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</si>
  <si>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</si>
  <si>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</si>
  <si>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</si>
  <si>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</si>
  <si>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</si>
  <si>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</si>
  <si>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</si>
  <si>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</si>
  <si>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</si>
  <si>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</si>
  <si>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</si>
  <si>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</si>
  <si>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</si>
  <si>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</si>
  <si>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</si>
  <si>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</si>
  <si>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</si>
  <si>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</si>
  <si>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</si>
  <si>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</si>
  <si>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</si>
  <si>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</si>
  <si>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</si>
  <si>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</si>
  <si>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</si>
  <si>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</si>
  <si>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</si>
  <si>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</si>
  <si>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</si>
  <si>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</si>
  <si>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</si>
  <si>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</si>
  <si>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</si>
  <si>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</si>
  <si>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</si>
  <si>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</si>
  <si>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</si>
  <si>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</si>
  <si>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</si>
  <si>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</si>
  <si>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</si>
  <si>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</si>
  <si>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</si>
  <si>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</si>
  <si>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</si>
  <si>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</si>
  <si>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</si>
  <si>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</si>
  <si>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</si>
  <si>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</si>
  <si>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</si>
  <si>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</si>
  <si>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</si>
  <si>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</si>
  <si>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</si>
  <si>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</si>
  <si>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</si>
  <si>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</si>
  <si>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</si>
  <si>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</si>
  <si>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</si>
  <si>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</si>
  <si>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</si>
  <si>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</si>
  <si>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</si>
  <si>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</si>
  <si>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</si>
  <si>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</si>
  <si>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</si>
  <si>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</si>
  <si>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</si>
  <si>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</si>
  <si>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</si>
  <si>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</si>
  <si>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</si>
  <si>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</si>
  <si>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</si>
  <si>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</si>
  <si>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</si>
  <si>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</si>
  <si>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</si>
  <si>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</si>
  <si>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</si>
  <si>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</si>
  <si>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</si>
  <si>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</si>
  <si>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</si>
  <si>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</si>
  <si>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</si>
  <si>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</si>
  <si>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</si>
  <si>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</si>
  <si>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</si>
  <si>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</si>
  <si>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</si>
  <si>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</si>
  <si>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</si>
  <si>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</si>
  <si>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</si>
  <si>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</si>
  <si>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</si>
  <si>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</si>
  <si>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</si>
  <si>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</si>
  <si>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</si>
  <si>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</si>
  <si>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</si>
  <si>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</si>
  <si>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</si>
  <si>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</si>
  <si>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</si>
  <si>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</si>
  <si>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</si>
  <si>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</si>
  <si>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</si>
  <si>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</si>
  <si>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</si>
  <si>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</si>
  <si>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</si>
  <si>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</si>
  <si>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</si>
  <si>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</si>
  <si>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</si>
  <si>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</si>
  <si>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</si>
  <si>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</si>
  <si>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</si>
  <si>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</si>
  <si>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</si>
  <si>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</si>
  <si>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</si>
  <si>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</si>
  <si>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</si>
  <si>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</si>
  <si>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</si>
  <si>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</si>
  <si>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</si>
  <si>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</si>
  <si>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</si>
  <si>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</si>
  <si>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</si>
  <si>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</si>
  <si>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</si>
  <si>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</si>
  <si>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</si>
  <si>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</si>
  <si>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</si>
  <si>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</si>
  <si>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</si>
  <si>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</si>
  <si>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</si>
  <si>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</si>
  <si>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</si>
  <si>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</si>
  <si>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</si>
  <si>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</si>
  <si>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</si>
  <si>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</si>
  <si>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</si>
  <si>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</si>
  <si>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</si>
  <si>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</si>
  <si>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</si>
  <si>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</si>
  <si>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</si>
  <si>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</si>
  <si>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</si>
  <si>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</si>
  <si>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</si>
  <si>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</si>
  <si>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</si>
  <si>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</si>
  <si>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</si>
  <si>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</si>
  <si>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</si>
  <si>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</si>
  <si>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</si>
  <si>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</si>
  <si>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</si>
  <si>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</si>
  <si>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</si>
  <si>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</si>
  <si>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</si>
  <si>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</si>
  <si>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</si>
  <si>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</si>
  <si>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</si>
  <si>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</si>
  <si>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</si>
  <si>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</si>
  <si>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</si>
  <si>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</si>
  <si>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</si>
  <si>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</si>
  <si>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</si>
  <si>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</si>
  <si>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</si>
  <si>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</si>
  <si>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</si>
  <si>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</si>
  <si>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</si>
  <si>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</si>
  <si>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</si>
  <si>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</si>
  <si>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</si>
  <si>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</si>
  <si>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</si>
  <si>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</si>
  <si>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</si>
  <si>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</si>
  <si>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</si>
  <si>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</si>
  <si>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</si>
  <si>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</si>
  <si>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</si>
  <si>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</si>
  <si>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</si>
  <si>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</si>
  <si>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</si>
  <si>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</si>
  <si>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</si>
  <si>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</si>
  <si>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</si>
  <si>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</si>
  <si>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</si>
  <si>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</si>
  <si>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</si>
  <si>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</si>
  <si>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</si>
  <si>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</si>
  <si>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</si>
  <si>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</si>
  <si>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</si>
  <si>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</si>
  <si>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</si>
  <si>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</si>
  <si>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</si>
  <si>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</si>
  <si>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</si>
  <si>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</si>
  <si>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</si>
  <si>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</si>
  <si>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</si>
  <si>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</si>
  <si>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</si>
  <si>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</si>
  <si>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</si>
  <si>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</si>
  <si>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</si>
  <si>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</si>
  <si>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</si>
  <si>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</si>
  <si>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</si>
  <si>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</si>
  <si>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</si>
  <si>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</si>
  <si>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</si>
  <si>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</si>
  <si>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</si>
  <si>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</si>
  <si>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</si>
  <si>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</si>
  <si>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</si>
  <si>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</si>
  <si>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</si>
  <si>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</si>
  <si>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</si>
  <si>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</si>
  <si>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</si>
  <si>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</si>
  <si>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</si>
  <si>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</si>
  <si>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</si>
  <si>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</si>
  <si>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</si>
  <si>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</si>
  <si>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</si>
  <si>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</si>
  <si>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</si>
  <si>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</si>
  <si>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</si>
  <si>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</si>
  <si>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</si>
  <si>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</si>
  <si>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</si>
  <si>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</si>
  <si>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</si>
  <si>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</si>
  <si>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</si>
  <si>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</si>
  <si>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</si>
  <si>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</si>
  <si>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</si>
  <si>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</si>
  <si>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</si>
  <si>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</si>
  <si>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</si>
  <si>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</si>
  <si>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</si>
  <si>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</si>
  <si>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</si>
  <si>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</si>
  <si>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</si>
  <si>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</si>
  <si>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</si>
  <si>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</si>
  <si>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</si>
  <si>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</si>
  <si>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</si>
  <si>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</si>
  <si>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</si>
  <si>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</si>
  <si>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</si>
  <si>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</si>
  <si>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</si>
  <si>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</si>
  <si>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</si>
  <si>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</si>
  <si>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</si>
  <si>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</si>
  <si>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</si>
  <si>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</si>
  <si>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</si>
  <si>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</si>
  <si>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</si>
  <si>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</si>
  <si>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</si>
  <si>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</si>
  <si>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</si>
  <si>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</si>
  <si>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</si>
  <si>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</si>
  <si>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</si>
  <si>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</si>
  <si>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</si>
  <si>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</si>
  <si>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</si>
  <si>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</si>
  <si>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</si>
  <si>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</si>
  <si>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</si>
  <si>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</si>
  <si>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</si>
  <si>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</si>
  <si>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</si>
  <si>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</si>
  <si>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</si>
  <si>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</si>
  <si>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</si>
  <si>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</si>
  <si>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</si>
  <si>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</si>
  <si>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</si>
  <si>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</si>
  <si>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</si>
  <si>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</si>
  <si>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</si>
  <si>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</si>
  <si>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</si>
  <si>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</si>
  <si>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</si>
  <si>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</si>
  <si>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</si>
  <si>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</si>
  <si>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</si>
  <si>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</si>
  <si>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</si>
  <si>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</si>
  <si>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</si>
  <si>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</si>
  <si>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</si>
  <si>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</si>
  <si>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</si>
  <si>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</si>
  <si>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</si>
  <si>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</si>
  <si>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</si>
  <si>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</si>
  <si>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</si>
  <si>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</si>
  <si>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</si>
  <si>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</si>
  <si>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</si>
  <si>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</si>
  <si>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</si>
  <si>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</si>
  <si>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</si>
  <si>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</si>
  <si>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</si>
  <si>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</si>
  <si>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</si>
  <si>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</si>
  <si>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</si>
  <si>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</si>
  <si>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</si>
  <si>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</si>
  <si>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</si>
  <si>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</si>
  <si>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</si>
  <si>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</si>
  <si>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</si>
  <si>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</si>
  <si>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</si>
  <si>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</si>
  <si>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</si>
  <si>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</si>
  <si>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</si>
  <si>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</si>
  <si>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</si>
  <si>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</si>
  <si>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</si>
  <si>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</si>
  <si>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</si>
  <si>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</si>
  <si>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</si>
  <si>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</si>
  <si>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</si>
  <si>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</si>
  <si>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</si>
  <si>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</si>
  <si>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</si>
  <si>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</si>
  <si>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</si>
  <si>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</si>
  <si>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</si>
  <si>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</si>
  <si>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</si>
  <si>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</si>
  <si>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</si>
  <si>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</si>
  <si>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</si>
  <si>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</si>
  <si>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</si>
  <si>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</si>
  <si>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</si>
  <si>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</si>
  <si>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</si>
  <si>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</si>
  <si>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</si>
  <si>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</si>
  <si>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</si>
  <si>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</si>
  <si>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</si>
  <si>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</si>
  <si>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</si>
  <si>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</si>
  <si>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</si>
  <si>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</si>
  <si>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</si>
  <si>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</si>
  <si>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</si>
  <si>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</si>
  <si>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</si>
  <si>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</si>
  <si>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</si>
  <si>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</si>
  <si>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</si>
  <si>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</si>
  <si>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</si>
  <si>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</si>
  <si>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</si>
  <si>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</si>
  <si>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</si>
  <si>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</si>
  <si>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</si>
  <si>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</si>
  <si>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</si>
  <si>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</si>
  <si>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</si>
  <si>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</si>
  <si>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</si>
  <si>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</si>
  <si>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</si>
  <si>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</si>
  <si>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</si>
  <si>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</si>
  <si>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</si>
  <si>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</si>
  <si>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</si>
  <si>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</si>
  <si>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</si>
  <si>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</si>
  <si>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</si>
  <si>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</si>
  <si>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</si>
  <si>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</si>
  <si>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</si>
  <si>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</si>
  <si>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</si>
  <si>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</si>
  <si>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</si>
  <si>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</si>
  <si>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</si>
  <si>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</si>
  <si>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</si>
  <si>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</si>
  <si>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</si>
  <si>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</si>
  <si>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</si>
  <si>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</si>
  <si>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</si>
  <si>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</si>
  <si>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</si>
  <si>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</si>
  <si>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</si>
  <si>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</si>
  <si>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</si>
  <si>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</si>
  <si>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</si>
  <si>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</si>
  <si>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</si>
  <si>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</si>
  <si>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</si>
  <si>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</si>
  <si>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</si>
  <si>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</si>
  <si>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</si>
  <si>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</si>
  <si>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</si>
  <si>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</si>
  <si>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</si>
  <si>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</si>
  <si>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</si>
  <si>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</si>
  <si>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</si>
  <si>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</si>
  <si>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</si>
  <si>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</si>
  <si>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</si>
  <si>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</si>
  <si>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</si>
  <si>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</si>
  <si>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</si>
  <si>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</si>
  <si>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</si>
  <si>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</si>
  <si>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</si>
  <si>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</si>
  <si>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</si>
  <si>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</si>
  <si>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</si>
  <si>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</si>
  <si>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</si>
  <si>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</si>
  <si>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</si>
  <si>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</si>
  <si>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</si>
  <si>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</si>
  <si>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</si>
  <si>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</si>
  <si>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</si>
  <si>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</si>
  <si>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</si>
  <si>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</si>
  <si>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</si>
  <si>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</si>
  <si>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</si>
  <si>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</si>
  <si>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</si>
  <si>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</si>
  <si>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</si>
  <si>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</si>
  <si>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</si>
  <si>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</si>
  <si>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</si>
  <si>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</si>
  <si>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</si>
  <si>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</si>
  <si>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</si>
  <si>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</si>
  <si>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</si>
  <si>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</si>
  <si>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</si>
  <si>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</si>
  <si>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</si>
  <si>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</si>
  <si>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</si>
  <si>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</si>
  <si>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</si>
  <si>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</si>
  <si>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</si>
  <si>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</si>
  <si>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</si>
  <si>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</si>
  <si>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</si>
  <si>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</si>
  <si>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</si>
  <si>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</si>
  <si>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</si>
  <si>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</si>
  <si>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</si>
  <si>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</si>
  <si>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</si>
  <si>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</si>
  <si>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</si>
  <si>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</si>
  <si>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</si>
  <si>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</si>
  <si>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</si>
  <si>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</si>
  <si>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</si>
  <si>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</si>
  <si>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</si>
  <si>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</si>
  <si>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</si>
  <si>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</si>
  <si>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</si>
  <si>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</si>
  <si>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</si>
  <si>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</si>
  <si>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</si>
  <si>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</si>
  <si>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</si>
  <si>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</si>
  <si>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</si>
  <si>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</si>
  <si>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</si>
  <si>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</si>
  <si>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</si>
  <si>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</si>
  <si>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</si>
  <si>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</si>
  <si>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</si>
  <si>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</si>
  <si>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</si>
  <si>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</si>
  <si>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</si>
  <si>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</si>
  <si>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</si>
  <si>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</si>
  <si>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</si>
  <si>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</si>
  <si>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</si>
  <si>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</si>
  <si>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</si>
  <si>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</si>
  <si>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</si>
  <si>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</si>
  <si>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</si>
  <si>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</si>
  <si>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</si>
  <si>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</si>
  <si>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</si>
  <si>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</si>
  <si>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</si>
  <si>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</si>
  <si>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</si>
  <si>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</si>
  <si>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</si>
  <si>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</si>
  <si>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</si>
  <si>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</si>
  <si>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</si>
  <si>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</si>
  <si>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</si>
  <si>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</si>
  <si>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</si>
  <si>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</si>
  <si>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</si>
  <si>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</si>
  <si>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</si>
  <si>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</si>
  <si>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</si>
  <si>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</si>
  <si>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</si>
  <si>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</si>
  <si>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</si>
  <si>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</si>
  <si>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</si>
  <si>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</si>
  <si>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</si>
  <si>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</si>
  <si>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</si>
  <si>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</si>
  <si>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</si>
  <si>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</si>
  <si>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</si>
  <si>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</si>
  <si>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</si>
  <si>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</si>
  <si>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</si>
  <si>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</si>
  <si>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</si>
  <si>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</si>
  <si>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</si>
  <si>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</si>
  <si>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</si>
  <si>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</si>
  <si>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</si>
  <si>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</si>
  <si>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</si>
  <si>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</si>
  <si>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</si>
  <si>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</si>
  <si>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</si>
  <si>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</si>
  <si>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</si>
  <si>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</si>
  <si>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</si>
  <si>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</si>
  <si>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</si>
  <si>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</si>
  <si>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</si>
  <si>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</si>
  <si>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</si>
  <si>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</si>
  <si>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</si>
  <si>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</si>
  <si>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</si>
  <si>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</si>
  <si>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</si>
  <si>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</si>
  <si>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</si>
  <si>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</si>
  <si>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</si>
  <si>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</si>
  <si>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</si>
  <si>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</si>
  <si>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</si>
  <si>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</si>
  <si>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</si>
  <si>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</si>
  <si>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</si>
  <si>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</si>
  <si>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</si>
  <si>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</si>
  <si>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</si>
  <si>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</si>
  <si>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</si>
  <si>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</si>
  <si>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</si>
  <si>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</si>
  <si>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</si>
  <si>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</si>
  <si>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</si>
  <si>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</si>
  <si>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</si>
  <si>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</si>
  <si>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</si>
  <si>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</si>
  <si>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</si>
  <si>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</si>
  <si>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</si>
  <si>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</si>
  <si>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</si>
  <si>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</si>
  <si>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</si>
  <si>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</si>
  <si>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</si>
  <si>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</si>
  <si>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</si>
  <si>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</si>
  <si>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</si>
  <si>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</si>
  <si>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</si>
  <si>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</si>
  <si>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</si>
  <si>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</si>
  <si>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</si>
  <si>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</si>
  <si>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</si>
  <si>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</si>
  <si>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</si>
  <si>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</si>
  <si>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</si>
  <si>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</si>
  <si>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</si>
  <si>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</si>
  <si>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</si>
  <si>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</si>
  <si>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</si>
  <si>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</si>
  <si>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</si>
  <si>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</si>
  <si>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</si>
  <si>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</si>
  <si>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</si>
  <si>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</si>
  <si>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</si>
  <si>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</si>
  <si>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</si>
  <si>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</si>
  <si>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</si>
  <si>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</si>
  <si>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</si>
  <si>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</si>
  <si>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</si>
  <si>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</si>
  <si>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</si>
  <si>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</si>
  <si>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</si>
  <si>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</si>
  <si>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</si>
  <si>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</si>
  <si>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</si>
  <si>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</si>
  <si>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</si>
  <si>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</si>
  <si>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</si>
  <si>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</si>
  <si>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</si>
  <si>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</si>
  <si>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</si>
  <si>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</si>
  <si>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</si>
  <si>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</si>
  <si>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</si>
  <si>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</si>
  <si>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</si>
  <si>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</si>
  <si>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</si>
  <si>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</si>
  <si>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</si>
  <si>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</si>
  <si>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</si>
  <si>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</si>
  <si>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</si>
  <si>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</si>
  <si>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</si>
  <si>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</si>
  <si>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</si>
  <si>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</si>
  <si>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</si>
  <si>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</si>
  <si>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</si>
  <si>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</si>
  <si>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</si>
  <si>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</si>
  <si>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</si>
  <si>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</si>
  <si>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</si>
  <si>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</si>
  <si>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</si>
  <si>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</si>
  <si>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</si>
  <si>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</si>
  <si>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</si>
  <si>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</si>
  <si>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</si>
  <si>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</si>
  <si>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</si>
  <si>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</si>
  <si>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</si>
  <si>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</si>
  <si>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</si>
  <si>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</si>
  <si>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</si>
  <si>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</si>
  <si>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</si>
  <si>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</si>
  <si>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</si>
  <si>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</si>
  <si>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</si>
  <si>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</si>
  <si>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</si>
  <si>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</si>
  <si>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</si>
  <si>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</si>
  <si>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</si>
  <si>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</si>
  <si>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</si>
  <si>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</si>
  <si>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</si>
  <si>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</si>
  <si>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</si>
  <si>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</si>
  <si>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</si>
  <si>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</si>
  <si>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</si>
  <si>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</si>
  <si>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</si>
  <si>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</si>
  <si>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</si>
  <si>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</si>
  <si>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</si>
  <si>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</si>
  <si>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</si>
  <si>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</si>
  <si>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</si>
  <si>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</si>
  <si>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</si>
  <si>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</si>
  <si>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</si>
  <si>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</si>
  <si>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</si>
  <si>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</si>
  <si>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</si>
  <si>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</si>
  <si>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</si>
  <si>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</si>
  <si>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</si>
  <si>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</si>
  <si>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</si>
  <si>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</si>
  <si>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</si>
  <si>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</si>
  <si>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</si>
  <si>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</si>
  <si>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</si>
  <si>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</si>
  <si>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</si>
  <si>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</si>
  <si>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</si>
  <si>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</si>
  <si>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</si>
  <si>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</si>
  <si>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</si>
  <si>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</si>
  <si>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</si>
  <si>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</si>
  <si>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</si>
  <si>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</si>
  <si>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</si>
  <si>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</si>
  <si>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</si>
  <si>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</si>
  <si>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</si>
  <si>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</si>
  <si>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</si>
  <si>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</si>
  <si>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</si>
  <si>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</si>
  <si>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</si>
  <si>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</si>
  <si>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</si>
  <si>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</si>
  <si>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</si>
  <si>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</si>
  <si>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</si>
  <si>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</si>
  <si>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</si>
  <si>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</si>
  <si>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</si>
  <si>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</si>
  <si>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</si>
  <si>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</si>
  <si>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</si>
  <si>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</si>
  <si>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</si>
  <si>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</si>
  <si>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</si>
  <si>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</si>
  <si>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</si>
  <si>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</si>
  <si>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</si>
  <si>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</si>
  <si>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</si>
  <si>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</si>
  <si>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</si>
  <si>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</si>
  <si>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</si>
  <si>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</si>
  <si>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</si>
  <si>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</si>
  <si>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</si>
  <si>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</si>
  <si>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</si>
  <si>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</si>
  <si>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</si>
  <si>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</si>
  <si>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</si>
  <si>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</si>
  <si>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</si>
  <si>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</si>
  <si>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</si>
  <si>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</si>
  <si>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</si>
  <si>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</si>
  <si>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</si>
  <si>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</si>
  <si>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</si>
  <si>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</si>
  <si>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</si>
  <si>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</si>
  <si>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</si>
  <si>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</si>
  <si>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</si>
  <si>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</si>
  <si>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</si>
  <si>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</si>
  <si>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</si>
  <si>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</si>
  <si>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</si>
  <si>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</si>
  <si>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</si>
  <si>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</si>
  <si>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</si>
  <si>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</si>
  <si>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</si>
  <si>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</si>
  <si>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</si>
  <si>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</si>
  <si>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</si>
  <si>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</si>
  <si>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</si>
  <si>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</si>
  <si>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</si>
  <si>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</si>
  <si>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</si>
  <si>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</si>
  <si>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</si>
  <si>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</si>
  <si>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</si>
  <si>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</si>
  <si>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</si>
  <si>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</si>
  <si>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</si>
  <si>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</si>
  <si>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</si>
  <si>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</si>
  <si>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</si>
  <si>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</si>
  <si>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</si>
  <si>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</si>
  <si>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</si>
  <si>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</si>
  <si>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</si>
  <si>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</si>
  <si>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</si>
  <si>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</si>
  <si>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</si>
  <si>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</si>
  <si>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</si>
  <si>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</si>
  <si>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</si>
  <si>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</si>
  <si>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</si>
  <si>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</si>
  <si>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</si>
  <si>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</si>
  <si>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</si>
  <si>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</si>
  <si>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</si>
  <si>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</si>
  <si>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</si>
  <si>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</si>
  <si>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</si>
  <si>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</si>
  <si>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</si>
  <si>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</si>
  <si>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</si>
  <si>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</si>
  <si>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</si>
  <si>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</si>
  <si>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</si>
  <si>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</si>
  <si>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</si>
  <si>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</si>
  <si>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</si>
  <si>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</si>
  <si>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</si>
  <si>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</si>
  <si>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</si>
  <si>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</si>
  <si>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</si>
  <si>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</si>
  <si>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</si>
  <si>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</si>
  <si>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</si>
  <si>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</si>
  <si>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</si>
  <si>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</si>
  <si>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</si>
  <si>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</si>
  <si>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</si>
  <si>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</si>
  <si>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</si>
  <si>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</si>
  <si>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</si>
  <si>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</si>
  <si>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</si>
  <si>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</si>
  <si>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</si>
  <si>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</si>
  <si>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</si>
  <si>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</si>
  <si>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</si>
  <si>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</si>
  <si>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</si>
  <si>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</si>
  <si>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</si>
  <si>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</si>
  <si>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</si>
  <si>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</si>
  <si>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</si>
  <si>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</si>
  <si>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</si>
  <si>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</si>
  <si>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</si>
  <si>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</si>
  <si>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</si>
  <si>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</si>
  <si>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</si>
  <si>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</si>
  <si>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</si>
  <si>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</si>
  <si>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</si>
  <si>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</si>
  <si>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</si>
  <si>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</si>
  <si>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</si>
  <si>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</si>
  <si>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</si>
  <si>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</si>
  <si>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</si>
  <si>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</si>
  <si>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</si>
  <si>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</si>
  <si>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</si>
  <si>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</si>
  <si>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</si>
  <si>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</si>
  <si>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</si>
  <si>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</si>
  <si>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</si>
  <si>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</si>
  <si>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</si>
  <si>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</si>
  <si>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</si>
  <si>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</si>
  <si>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</si>
  <si>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</si>
  <si>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</si>
  <si>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</si>
  <si>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</si>
  <si>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</si>
  <si>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</si>
  <si>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</si>
  <si>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</si>
  <si>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</si>
  <si>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</si>
  <si>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</si>
  <si>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</si>
  <si>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</si>
  <si>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</si>
  <si>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</si>
  <si>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</si>
  <si>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</si>
  <si>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</si>
  <si>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</si>
  <si>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</si>
  <si>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</si>
  <si>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</si>
  <si>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</si>
  <si>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</si>
  <si>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</si>
  <si>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</si>
  <si>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</si>
  <si>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</si>
  <si>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</si>
  <si>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</si>
  <si>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</si>
  <si>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</si>
  <si>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</si>
  <si>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</si>
  <si>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</si>
  <si>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</si>
  <si>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</si>
  <si>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</si>
  <si>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</si>
  <si>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</si>
  <si>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</si>
  <si>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</si>
  <si>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</si>
  <si>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</si>
  <si>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</si>
  <si>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</si>
  <si>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</si>
  <si>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</si>
  <si>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</si>
  <si>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</si>
  <si>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</si>
  <si>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</si>
  <si>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</si>
  <si>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</si>
  <si>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</si>
  <si>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</si>
  <si>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</si>
  <si>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</si>
  <si>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</si>
  <si>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</si>
  <si>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</si>
  <si>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</si>
  <si>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</si>
  <si>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</si>
  <si>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</si>
  <si>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</si>
  <si>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</si>
  <si>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</si>
  <si>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</si>
  <si>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</si>
  <si>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</si>
  <si>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</si>
  <si>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</si>
  <si>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</si>
  <si>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</si>
  <si>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</si>
  <si>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</si>
  <si>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</si>
  <si>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</si>
  <si>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</si>
  <si>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</si>
  <si>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</si>
  <si>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</si>
  <si>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</si>
  <si>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</si>
  <si>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</si>
  <si>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</si>
  <si>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</si>
  <si>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</si>
  <si>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</si>
  <si>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</si>
  <si>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</si>
  <si>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</si>
  <si>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</si>
  <si>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</si>
  <si>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</si>
  <si>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</si>
  <si>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</si>
  <si>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</si>
  <si>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</si>
  <si>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</si>
  <si>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</si>
  <si>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</si>
  <si>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</si>
  <si>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</si>
  <si>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</si>
  <si>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</si>
  <si>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</si>
  <si>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</si>
  <si>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</si>
  <si>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</si>
  <si>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</si>
  <si>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</si>
  <si>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</si>
  <si>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</si>
  <si>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</si>
  <si>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</si>
  <si>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</si>
  <si>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</si>
  <si>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</si>
  <si>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</si>
  <si>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</si>
  <si>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</si>
  <si>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</si>
  <si>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</si>
  <si>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</si>
  <si>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</si>
  <si>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</si>
  <si>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</si>
  <si>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</si>
  <si>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</si>
  <si>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</si>
  <si>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</si>
  <si>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</si>
  <si>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</si>
  <si>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</si>
  <si>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</si>
  <si>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</si>
  <si>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</si>
  <si>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</si>
  <si>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</si>
  <si>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</si>
  <si>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</si>
  <si>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</si>
  <si>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</si>
  <si>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</si>
  <si>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</si>
  <si>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</si>
  <si>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</si>
  <si>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</si>
  <si>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</si>
  <si>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</si>
  <si>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</si>
  <si>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</si>
  <si>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</si>
  <si>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</si>
  <si>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</si>
  <si>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</si>
  <si>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</si>
  <si>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</si>
  <si>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</si>
  <si>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</si>
  <si>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</si>
  <si>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</si>
  <si>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</si>
  <si>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</si>
  <si>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</si>
  <si>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</si>
  <si>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</si>
  <si>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</si>
  <si>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</si>
  <si>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</si>
  <si>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</si>
  <si>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</si>
  <si>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</si>
  <si>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</si>
  <si>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</si>
  <si>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</si>
  <si>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</si>
  <si>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</si>
  <si>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</si>
  <si>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</si>
  <si>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</si>
  <si>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</si>
  <si>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</si>
  <si>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</si>
  <si>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</si>
  <si>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</si>
  <si>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</si>
  <si>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</si>
  <si>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</si>
  <si>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</si>
  <si>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</si>
  <si>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</si>
  <si>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</si>
  <si>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</si>
  <si>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</si>
  <si>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</si>
  <si>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</si>
  <si>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</si>
  <si>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</si>
  <si>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</si>
  <si>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</si>
  <si>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</si>
  <si>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</si>
  <si>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</si>
  <si>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</si>
  <si>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</si>
  <si>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</si>
  <si>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</si>
  <si>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</si>
  <si>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</si>
  <si>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</si>
  <si>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</si>
  <si>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</si>
  <si>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</si>
  <si>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</si>
  <si>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</si>
  <si>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</si>
  <si>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</si>
  <si>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</si>
  <si>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</si>
  <si>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</si>
  <si>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</si>
  <si>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</si>
  <si>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</si>
  <si>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</si>
  <si>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</si>
  <si>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</si>
  <si>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</si>
  <si>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</si>
  <si>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</si>
  <si>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</si>
  <si>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</si>
  <si>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</si>
  <si>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</si>
  <si>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</si>
  <si>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</si>
  <si>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</si>
  <si>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</si>
  <si>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</si>
  <si>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</si>
  <si>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</si>
  <si>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</si>
  <si>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</si>
  <si>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</si>
  <si>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</si>
  <si>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</si>
  <si>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</si>
  <si>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</si>
  <si>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</si>
  <si>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</si>
  <si>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</si>
  <si>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</si>
  <si>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</si>
  <si>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</si>
  <si>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</si>
  <si>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</si>
  <si>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</si>
  <si>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</si>
  <si>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</si>
  <si>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</si>
  <si>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</si>
  <si>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</si>
  <si>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</si>
  <si>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</si>
  <si>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</si>
  <si>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</si>
  <si>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</si>
  <si>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</si>
  <si>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</si>
  <si>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</si>
  <si>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</si>
  <si>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</si>
  <si>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</si>
  <si>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</si>
  <si>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</si>
  <si>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</si>
  <si>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</si>
  <si>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</si>
  <si>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</si>
  <si>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</si>
  <si>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</si>
  <si>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</si>
  <si>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</si>
  <si>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</si>
  <si>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</si>
  <si>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</si>
  <si>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</si>
  <si>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</si>
  <si>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</si>
  <si>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</si>
  <si>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</si>
  <si>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</si>
  <si>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</si>
  <si>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</si>
  <si>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</si>
  <si>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</si>
  <si>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</si>
  <si>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</si>
  <si>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</si>
  <si>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</si>
  <si>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</si>
  <si>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</si>
  <si>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</si>
  <si>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</si>
  <si>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</si>
  <si>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</si>
  <si>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</si>
  <si>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</si>
  <si>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</si>
  <si>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</si>
  <si>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</si>
  <si>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</si>
  <si>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</si>
  <si>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</si>
  <si>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</si>
  <si>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</si>
  <si>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</si>
  <si>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</si>
  <si>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</si>
  <si>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</si>
  <si>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</si>
  <si>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</si>
  <si>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</si>
  <si>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</si>
  <si>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</si>
  <si>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</si>
  <si>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</si>
  <si>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</si>
  <si>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</si>
  <si>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</si>
  <si>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</si>
  <si>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</si>
  <si>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</si>
  <si>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</si>
  <si>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</si>
  <si>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</si>
  <si>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</si>
  <si>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</si>
  <si>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</si>
  <si>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</si>
  <si>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</si>
  <si>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</si>
  <si>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</si>
  <si>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</si>
  <si>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</si>
  <si>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</si>
  <si>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</si>
  <si>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</si>
  <si>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</si>
  <si>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</si>
  <si>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</si>
  <si>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</si>
  <si>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</si>
  <si>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</si>
  <si>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</si>
  <si>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</si>
  <si>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</si>
  <si>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</si>
  <si>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</si>
  <si>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</si>
  <si>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</si>
  <si>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</si>
  <si>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</si>
  <si>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</si>
  <si>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</si>
  <si>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</si>
  <si>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</si>
  <si>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</si>
  <si>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</si>
  <si>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</si>
  <si>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</si>
  <si>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</si>
  <si>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</si>
  <si>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</si>
  <si>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</si>
  <si>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</si>
  <si>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</si>
  <si>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</si>
  <si>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</si>
  <si>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</si>
  <si>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</si>
  <si>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</si>
  <si>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</si>
  <si>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</si>
  <si>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</si>
  <si>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</si>
  <si>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</si>
  <si>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</si>
  <si>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</si>
  <si>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</si>
  <si>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</si>
  <si>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</si>
  <si>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</si>
  <si>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</si>
  <si>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</si>
  <si>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</si>
  <si>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</si>
  <si>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</si>
  <si>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</si>
  <si>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</si>
  <si>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</si>
  <si>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</si>
  <si>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</si>
  <si>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</si>
  <si>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</si>
  <si>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</si>
  <si>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</si>
  <si>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</si>
  <si>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</si>
  <si>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</si>
  <si>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</si>
  <si>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</si>
  <si>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</si>
  <si>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</si>
  <si>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</si>
  <si>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</si>
  <si>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</si>
  <si>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</si>
  <si>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</si>
  <si>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</si>
  <si>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</si>
  <si>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</si>
  <si>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</si>
  <si>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</si>
  <si>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</si>
  <si>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</si>
  <si>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</si>
  <si>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</si>
  <si>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</si>
  <si>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</si>
  <si>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</si>
  <si>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</si>
  <si>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</si>
  <si>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</si>
  <si>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</si>
  <si>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</si>
  <si>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</si>
  <si>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</si>
  <si>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</si>
  <si>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</si>
  <si>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</si>
  <si>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</si>
  <si>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</si>
  <si>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</si>
  <si>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</si>
  <si>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</si>
  <si>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</si>
  <si>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</si>
  <si>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</si>
  <si>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</si>
  <si>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</si>
  <si>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</si>
  <si>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</si>
  <si>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</si>
  <si>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</si>
  <si>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</si>
  <si>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</si>
  <si>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</si>
  <si>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</si>
  <si>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</si>
  <si>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</si>
  <si>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</si>
  <si>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</si>
  <si>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</si>
  <si>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</si>
  <si>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</si>
  <si>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</si>
  <si>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</si>
  <si>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</si>
  <si>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</si>
  <si>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</si>
  <si>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</si>
  <si>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</si>
  <si>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</si>
  <si>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</si>
  <si>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</si>
  <si>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</si>
  <si>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</si>
  <si>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</si>
  <si>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</si>
  <si>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</si>
  <si>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</si>
  <si>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</si>
  <si>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</si>
  <si>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</si>
  <si>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</si>
  <si>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</si>
  <si>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</si>
  <si>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</si>
  <si>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</si>
  <si>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</si>
  <si>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</si>
  <si>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</si>
  <si>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</si>
  <si>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</si>
  <si>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</si>
  <si>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</si>
  <si>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</si>
  <si>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</si>
  <si>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</si>
  <si>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</si>
  <si>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</si>
  <si>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</si>
  <si>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</si>
  <si>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</si>
  <si>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</si>
  <si>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</si>
  <si>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</si>
  <si>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</si>
  <si>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</si>
  <si>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</si>
  <si>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</si>
  <si>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</si>
  <si>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</si>
  <si>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</si>
  <si>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</si>
  <si>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</si>
  <si>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</si>
  <si>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</si>
  <si>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</si>
  <si>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</si>
  <si>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</si>
  <si>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</si>
  <si>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</si>
  <si>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</si>
  <si>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</si>
  <si>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</si>
  <si>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</si>
  <si>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</si>
  <si>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</si>
  <si>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</si>
  <si>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</si>
  <si>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</si>
  <si>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</si>
  <si>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</si>
  <si>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</si>
  <si>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</si>
  <si>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</si>
  <si>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</si>
  <si>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</si>
  <si>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</si>
  <si>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</si>
  <si>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</si>
  <si>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</si>
  <si>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</si>
  <si>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</si>
  <si>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</si>
  <si>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</si>
  <si>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</si>
  <si>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</si>
  <si>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</si>
  <si>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</si>
  <si>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</si>
  <si>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</si>
  <si>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</si>
  <si>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</si>
  <si>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</si>
  <si>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</si>
  <si>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</si>
  <si>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</si>
  <si>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</si>
  <si>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</si>
  <si>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</si>
  <si>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</si>
  <si>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</si>
  <si>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</si>
  <si>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</si>
  <si>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</si>
  <si>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</si>
  <si>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</si>
  <si>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</si>
  <si>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</si>
  <si>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</si>
  <si>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</si>
  <si>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</si>
  <si>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</si>
  <si>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</si>
  <si>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</si>
  <si>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</si>
  <si>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</si>
  <si>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</si>
  <si>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</si>
  <si>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</si>
  <si>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</si>
  <si>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</si>
  <si>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</si>
  <si>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</si>
  <si>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</si>
  <si>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</si>
  <si>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</si>
  <si>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</si>
  <si>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</si>
  <si>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</si>
  <si>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</si>
  <si>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</si>
  <si>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</si>
  <si>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</si>
  <si>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</si>
  <si>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</si>
  <si>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</si>
  <si>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</si>
  <si>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</si>
  <si>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</si>
  <si>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</si>
  <si>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</si>
  <si>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</si>
  <si>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</si>
  <si>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</si>
  <si>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</si>
  <si>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</si>
  <si>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</si>
  <si>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</si>
  <si>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</si>
  <si>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</si>
  <si>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</si>
  <si>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</si>
  <si>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</si>
  <si>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</si>
  <si>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</si>
  <si>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</si>
  <si>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</si>
  <si>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</si>
  <si>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</si>
  <si>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</si>
  <si>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</si>
  <si>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</si>
  <si>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</si>
  <si>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</si>
  <si>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</si>
  <si>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</si>
  <si>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</si>
  <si>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</si>
  <si>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</si>
  <si>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</si>
  <si>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</si>
  <si>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</si>
  <si>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</si>
  <si>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</si>
  <si>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</si>
  <si>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</si>
  <si>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</si>
  <si>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</si>
  <si>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</si>
  <si>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</si>
  <si>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</si>
  <si>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</si>
  <si>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</si>
  <si>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</si>
  <si>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</si>
  <si>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</si>
  <si>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</si>
  <si>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</si>
  <si>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</si>
  <si>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</si>
  <si>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</si>
  <si>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</si>
  <si>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</si>
  <si>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</si>
  <si>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</si>
  <si>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</si>
  <si>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</si>
  <si>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</si>
  <si>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</si>
  <si>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</si>
  <si>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</si>
  <si>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</si>
  <si>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</si>
  <si>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</si>
  <si>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</si>
  <si>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</si>
  <si>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</si>
  <si>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</si>
  <si>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</si>
  <si>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</si>
  <si>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</si>
  <si>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</si>
  <si>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</si>
  <si>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</si>
  <si>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</si>
  <si>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</si>
  <si>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</si>
  <si>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</si>
  <si>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</si>
  <si>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</si>
  <si>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</si>
  <si>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</si>
  <si>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</si>
  <si>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</si>
  <si>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</si>
  <si>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</si>
  <si>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</si>
  <si>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</si>
  <si>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</si>
  <si>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</si>
  <si>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</si>
  <si>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</si>
  <si>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</si>
  <si>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</si>
  <si>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</si>
  <si>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</si>
  <si>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</si>
  <si>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</si>
  <si>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</si>
  <si>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</si>
  <si>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</si>
  <si>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</si>
  <si>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</si>
  <si>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</si>
  <si>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</si>
  <si>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</si>
  <si>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</si>
  <si>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</si>
  <si>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</si>
  <si>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</si>
  <si>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</si>
  <si>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</si>
  <si>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</si>
  <si>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</si>
  <si>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</si>
  <si>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</si>
  <si>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</si>
  <si>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</si>
  <si>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</si>
  <si>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</si>
  <si>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</si>
  <si>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</si>
  <si>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</si>
  <si>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</si>
  <si>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</si>
  <si>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</si>
  <si>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</si>
  <si>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</si>
  <si>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</si>
  <si>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</si>
  <si>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</si>
  <si>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</si>
  <si>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</si>
  <si>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</si>
  <si>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</si>
  <si>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</si>
  <si>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</si>
  <si>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</si>
  <si>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</si>
  <si>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</si>
  <si>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</si>
  <si>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</si>
  <si>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</si>
  <si>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</si>
  <si>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</si>
  <si>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</si>
  <si>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</si>
  <si>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</si>
  <si>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</si>
  <si>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</si>
  <si>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</si>
  <si>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</si>
  <si>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</si>
  <si>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</si>
  <si>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</si>
  <si>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</si>
  <si>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</si>
  <si>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</si>
  <si>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</si>
  <si>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</si>
  <si>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</si>
  <si>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</si>
  <si>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</si>
  <si>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</si>
  <si>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</si>
  <si>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</si>
  <si>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</si>
  <si>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</si>
  <si>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</si>
  <si>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</si>
  <si>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</si>
  <si>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</si>
  <si>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</si>
  <si>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</si>
  <si>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</si>
  <si>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</si>
  <si>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</si>
  <si>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</si>
  <si>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</si>
  <si>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</si>
  <si>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</si>
  <si>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</si>
  <si>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</si>
  <si>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</si>
  <si>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</si>
  <si>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</si>
  <si>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</si>
  <si>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</si>
  <si>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</si>
  <si>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</si>
  <si>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</si>
  <si>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</si>
  <si>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</si>
  <si>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</si>
  <si>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</si>
  <si>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</si>
  <si>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</si>
  <si>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</si>
  <si>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</si>
  <si>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</si>
  <si>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</si>
  <si>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</si>
  <si>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</si>
  <si>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</si>
  <si>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</si>
  <si>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</si>
  <si>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</si>
  <si>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</si>
  <si>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</si>
  <si>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</si>
  <si>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</si>
  <si>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</si>
  <si>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</si>
  <si>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</si>
  <si>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</si>
  <si>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</si>
  <si>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</si>
  <si>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</si>
  <si>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</si>
  <si>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</si>
  <si>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</si>
  <si>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</si>
  <si>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</si>
  <si>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</si>
  <si>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</si>
  <si>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</si>
  <si>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</si>
  <si>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</si>
  <si>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</si>
  <si>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</si>
  <si>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</si>
  <si>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</si>
  <si>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</si>
  <si>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</si>
  <si>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</si>
  <si>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</si>
  <si>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</si>
  <si>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</si>
  <si>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</si>
  <si>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</si>
  <si>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</si>
  <si>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</si>
  <si>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</si>
  <si>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</si>
  <si>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</si>
  <si>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</si>
  <si>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</si>
  <si>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</si>
  <si>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</si>
  <si>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</si>
  <si>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</si>
  <si>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</si>
  <si>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</si>
  <si>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</si>
  <si>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</si>
  <si>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</si>
  <si>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</si>
  <si>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</si>
  <si>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</si>
  <si>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</si>
  <si>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</si>
  <si>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</si>
  <si>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</si>
  <si>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</si>
  <si>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</si>
  <si>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</si>
  <si>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</si>
  <si>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</si>
  <si>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</si>
  <si>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</si>
  <si>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</si>
  <si>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</si>
  <si>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</si>
  <si>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</si>
  <si>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</si>
  <si>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</si>
  <si>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</si>
  <si>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</si>
  <si>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</si>
  <si>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</si>
  <si>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</si>
  <si>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</si>
  <si>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</si>
  <si>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</si>
  <si>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</si>
  <si>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</si>
  <si>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</si>
  <si>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</si>
  <si>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</si>
  <si>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</si>
  <si>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</si>
  <si>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</si>
  <si>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</si>
  <si>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</si>
  <si>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</si>
  <si>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</si>
  <si>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</si>
  <si>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</si>
  <si>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</si>
  <si>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</si>
  <si>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</si>
  <si>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</si>
  <si>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</si>
  <si>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</si>
  <si>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</si>
  <si>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</si>
  <si>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</si>
  <si>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</si>
  <si>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</si>
  <si>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</si>
  <si>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</si>
  <si>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</si>
  <si>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</si>
  <si>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</si>
  <si>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</si>
  <si>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</si>
  <si>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</si>
  <si>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</si>
  <si>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</si>
  <si>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</si>
  <si>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</si>
  <si>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</si>
  <si>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</si>
  <si>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</si>
  <si>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</si>
  <si>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</si>
  <si>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</si>
  <si>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</si>
  <si>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</si>
  <si>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</si>
  <si>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</si>
  <si>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</si>
  <si>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</si>
  <si>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</si>
  <si>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</si>
  <si>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</si>
  <si>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</si>
  <si>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</si>
  <si>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</si>
  <si>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</si>
  <si>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</si>
  <si>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</si>
  <si>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</si>
  <si>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</si>
  <si>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</si>
  <si>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</si>
  <si>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</si>
  <si>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</si>
  <si>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</si>
  <si>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</si>
  <si>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</si>
  <si>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</si>
  <si>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</si>
  <si>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</si>
  <si>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</si>
  <si>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</si>
  <si>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</si>
  <si>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</si>
  <si>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</si>
  <si>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</si>
  <si>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</si>
  <si>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</si>
  <si>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</si>
  <si>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</si>
  <si>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</si>
  <si>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</si>
  <si>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</si>
  <si>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</si>
  <si>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</si>
  <si>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</si>
  <si>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</si>
  <si>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</si>
  <si>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</si>
  <si>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</si>
  <si>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</si>
  <si>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</si>
  <si>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</si>
  <si>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</si>
  <si>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</si>
  <si>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</si>
  <si>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</si>
  <si>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</si>
  <si>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</si>
  <si>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</si>
  <si>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</si>
  <si>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</si>
  <si>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</si>
  <si>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</si>
  <si>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</si>
  <si>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</si>
  <si>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</si>
  <si>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</si>
  <si>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</si>
  <si>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</si>
  <si>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</si>
  <si>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</si>
  <si>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</si>
  <si>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</si>
  <si>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</si>
  <si>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</si>
  <si>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</si>
  <si>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</si>
  <si>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</si>
  <si>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</si>
  <si>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</si>
  <si>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</si>
  <si>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</si>
  <si>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</si>
  <si>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</si>
  <si>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</si>
  <si>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</si>
  <si>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</si>
  <si>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</si>
  <si>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</si>
  <si>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</si>
  <si>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</si>
  <si>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</si>
  <si>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</si>
  <si>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</si>
  <si>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</si>
  <si>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</si>
  <si>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</si>
  <si>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</si>
  <si>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</si>
  <si>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</si>
  <si>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</si>
  <si>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</si>
  <si>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</si>
  <si>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</si>
  <si>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</si>
  <si>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</si>
  <si>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</si>
  <si>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</si>
  <si>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</si>
  <si>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</si>
  <si>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</si>
  <si>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</si>
  <si>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</si>
  <si>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</si>
  <si>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</si>
  <si>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</si>
  <si>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</si>
  <si>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</si>
  <si>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</si>
  <si>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</si>
  <si>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</si>
  <si>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</si>
  <si>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</si>
  <si>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</si>
  <si>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</si>
  <si>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</si>
  <si>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</si>
  <si>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</si>
  <si>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</si>
  <si>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</si>
  <si>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</si>
  <si>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</si>
  <si>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</si>
  <si>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</si>
  <si>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</si>
  <si>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</si>
  <si>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</si>
  <si>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</si>
  <si>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</si>
  <si>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</si>
  <si>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</si>
  <si>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</si>
  <si>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</si>
  <si>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</si>
  <si>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</si>
  <si>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</si>
  <si>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</si>
  <si>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</si>
  <si>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</si>
  <si>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</si>
  <si>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</si>
  <si>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</si>
  <si>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</si>
  <si>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</si>
  <si>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</si>
  <si>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</si>
  <si>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</si>
  <si>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</si>
  <si>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</si>
  <si>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</si>
  <si>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</si>
  <si>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</si>
  <si>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</si>
  <si>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</si>
  <si>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</si>
  <si>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</si>
  <si>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</si>
  <si>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</si>
  <si>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</si>
  <si>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</si>
  <si>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</si>
  <si>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</si>
  <si>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</si>
  <si>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</si>
  <si>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</si>
  <si>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</si>
  <si>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</si>
  <si>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</si>
  <si>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</si>
  <si>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</si>
  <si>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</si>
  <si>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</si>
  <si>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</si>
  <si>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</si>
  <si>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</si>
  <si>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</si>
  <si>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</si>
  <si>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</si>
  <si>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</si>
  <si>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</si>
  <si>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</si>
  <si>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</si>
  <si>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</si>
  <si>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</si>
  <si>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</si>
  <si>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</si>
  <si>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</si>
  <si>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</si>
  <si>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</si>
  <si>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</si>
  <si>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</si>
  <si>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</si>
  <si>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</si>
  <si>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</si>
  <si>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</si>
  <si>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</si>
  <si>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</si>
  <si>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</si>
  <si>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</si>
  <si>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</si>
  <si>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</si>
  <si>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</si>
  <si>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</si>
  <si>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</si>
  <si>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</si>
  <si>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</si>
  <si>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</si>
  <si>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</si>
  <si>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</si>
  <si>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</si>
  <si>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</si>
  <si>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</si>
  <si>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</si>
  <si>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</si>
  <si>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</si>
  <si>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</si>
  <si>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</si>
  <si>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</si>
  <si>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</si>
  <si>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</si>
  <si>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</si>
  <si>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</si>
  <si>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</si>
  <si>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</si>
  <si>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</si>
  <si>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</si>
  <si>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</si>
  <si>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</si>
  <si>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</si>
  <si>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</si>
  <si>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</si>
  <si>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</si>
  <si>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</si>
  <si>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</si>
  <si>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</si>
  <si>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</si>
  <si>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</si>
  <si>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</si>
  <si>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</si>
  <si>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</si>
  <si>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</si>
  <si>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</si>
  <si>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</si>
  <si>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</si>
  <si>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</si>
  <si>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</si>
  <si>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</si>
  <si>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</si>
  <si>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</si>
  <si>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</si>
  <si>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</si>
  <si>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</si>
  <si>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</si>
  <si>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</si>
  <si>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</si>
  <si>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</si>
  <si>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</si>
  <si>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</si>
  <si>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</si>
  <si>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</si>
  <si>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</si>
  <si>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</si>
  <si>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</si>
  <si>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</si>
  <si>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</si>
  <si>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</si>
  <si>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</si>
  <si>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</si>
  <si>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</si>
  <si>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</si>
  <si>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</si>
  <si>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</si>
  <si>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</si>
  <si>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</si>
  <si>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</si>
  <si>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</si>
  <si>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</si>
  <si>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</si>
  <si>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</si>
  <si>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</si>
  <si>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</si>
  <si>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</si>
  <si>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</si>
  <si>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</si>
  <si>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</si>
  <si>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</si>
  <si>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</si>
  <si>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</si>
  <si>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</si>
  <si>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</si>
  <si>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</si>
  <si>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</si>
  <si>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</si>
  <si>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</si>
  <si>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</si>
  <si>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</si>
  <si>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</si>
  <si>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</si>
  <si>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</si>
  <si>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</si>
  <si>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</si>
  <si>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</si>
  <si>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</si>
  <si>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</si>
  <si>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</si>
  <si>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</si>
  <si>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</si>
  <si>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</si>
  <si>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</si>
  <si>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</si>
  <si>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</si>
  <si>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</si>
  <si>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</si>
  <si>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</si>
  <si>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</si>
  <si>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</si>
  <si>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</si>
  <si>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</si>
  <si>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</si>
  <si>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</si>
  <si>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</si>
  <si>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</si>
  <si>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</si>
  <si>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</si>
  <si>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</si>
  <si>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</si>
  <si>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</si>
  <si>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</si>
  <si>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</si>
  <si>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</si>
  <si>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</si>
  <si>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</si>
  <si>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</si>
  <si>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</si>
  <si>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</si>
  <si>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</si>
  <si>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</si>
  <si>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</si>
  <si>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</si>
  <si>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</si>
  <si>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</si>
  <si>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</si>
  <si>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</si>
  <si>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</si>
  <si>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</si>
  <si>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</si>
  <si>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</si>
  <si>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</si>
  <si>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</si>
  <si>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</si>
  <si>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</si>
  <si>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</si>
  <si>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</si>
  <si>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</si>
  <si>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</si>
  <si>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</si>
  <si>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</si>
  <si>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</si>
  <si>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</si>
  <si>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</si>
  <si>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</si>
  <si>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</si>
  <si>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</si>
  <si>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</si>
  <si>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</si>
  <si>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</si>
  <si>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</si>
  <si>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</si>
  <si>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</si>
  <si>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</si>
  <si>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</si>
  <si>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</si>
  <si>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</si>
  <si>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</si>
  <si>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</si>
  <si>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</si>
  <si>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</si>
  <si>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</si>
  <si>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</si>
  <si>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</si>
  <si>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</si>
  <si>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</si>
  <si>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</si>
  <si>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</si>
  <si>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</si>
  <si>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</si>
  <si>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</si>
  <si>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</si>
  <si>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</si>
  <si>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</si>
  <si>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</si>
  <si>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</si>
  <si>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</si>
  <si>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</si>
  <si>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</si>
  <si>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</si>
  <si>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</si>
  <si>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</si>
  <si>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</si>
  <si>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</si>
  <si>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</si>
  <si>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</si>
  <si>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</si>
  <si>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</si>
  <si>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</si>
  <si>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</si>
  <si>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</si>
  <si>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</si>
  <si>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</si>
  <si>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</si>
  <si>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</si>
  <si>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</si>
  <si>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</si>
  <si>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</si>
  <si>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</si>
  <si>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</si>
  <si>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</si>
  <si>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</si>
  <si>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</si>
  <si>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</si>
  <si>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</si>
  <si>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</si>
  <si>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</si>
  <si>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</si>
  <si>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</si>
  <si>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</si>
  <si>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</si>
  <si>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</si>
  <si>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</si>
  <si>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</si>
  <si>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</si>
  <si>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</si>
  <si>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</si>
  <si>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</si>
  <si>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</si>
  <si>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</si>
  <si>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</si>
  <si>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</si>
  <si>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</si>
  <si>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</si>
  <si>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</si>
  <si>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</si>
  <si>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</si>
  <si>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</si>
  <si>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</si>
  <si>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</si>
  <si>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</si>
  <si>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</si>
  <si>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</si>
  <si>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</si>
  <si>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</si>
  <si>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</si>
  <si>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</si>
  <si>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</si>
  <si>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</si>
  <si>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</si>
  <si>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</si>
  <si>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</si>
  <si>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</si>
  <si>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</si>
  <si>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</si>
  <si>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</si>
  <si>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</si>
  <si>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</si>
  <si>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</si>
  <si>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</si>
  <si>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</si>
  <si>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</si>
  <si>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</si>
  <si>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</si>
  <si>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</si>
  <si>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</si>
  <si>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</si>
  <si>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</si>
  <si>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</si>
  <si>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</si>
  <si>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</si>
  <si>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</si>
  <si>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</si>
  <si>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</si>
  <si>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</si>
  <si>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</si>
  <si>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</si>
  <si>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</si>
  <si>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</si>
  <si>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</si>
  <si>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</si>
  <si>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</si>
  <si>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</si>
  <si>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</si>
  <si>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</si>
  <si>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</si>
  <si>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</si>
  <si>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</si>
  <si>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</si>
  <si>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</si>
  <si>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</si>
  <si>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</si>
  <si>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</si>
  <si>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</si>
  <si>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</si>
  <si>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</si>
  <si>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</si>
  <si>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</si>
  <si>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</si>
  <si>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</si>
  <si>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</si>
  <si>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</si>
  <si>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</si>
  <si>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</si>
  <si>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</si>
  <si>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</si>
  <si>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</si>
  <si>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</si>
  <si>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</si>
  <si>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</si>
  <si>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</si>
  <si>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</si>
  <si>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</si>
  <si>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</si>
  <si>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</si>
  <si>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</si>
  <si>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</si>
  <si>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</si>
  <si>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</si>
  <si>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</si>
  <si>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</si>
  <si>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</si>
  <si>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</si>
  <si>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</si>
  <si>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</si>
  <si>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</si>
  <si>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</si>
  <si>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</si>
  <si>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</si>
  <si>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</si>
  <si>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</si>
  <si>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</si>
  <si>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</si>
  <si>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</si>
  <si>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</si>
  <si>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</si>
  <si>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</si>
  <si>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</si>
  <si>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</si>
  <si>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</si>
  <si>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</si>
  <si>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</si>
  <si>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</si>
  <si>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</si>
  <si>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</si>
  <si>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</si>
  <si>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</si>
  <si>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</si>
  <si>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</si>
  <si>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</si>
  <si>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</si>
  <si>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</si>
  <si>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</si>
  <si>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</si>
  <si>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</si>
  <si>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</si>
  <si>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</si>
  <si>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</si>
  <si>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</si>
  <si>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</si>
  <si>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</si>
  <si>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</si>
  <si>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</si>
  <si>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</si>
  <si>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</si>
  <si>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</si>
  <si>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</si>
  <si>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</si>
  <si>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</si>
  <si>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</si>
  <si>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</si>
  <si>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</si>
  <si>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</si>
  <si>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</si>
  <si>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</si>
  <si>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</si>
  <si>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</si>
  <si>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</si>
  <si>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</si>
  <si>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</si>
  <si>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</si>
  <si>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</si>
  <si>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</si>
  <si>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</si>
  <si>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</si>
  <si>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</si>
  <si>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</si>
  <si>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</si>
  <si>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</si>
  <si>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</si>
  <si>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</si>
  <si>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</si>
  <si>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</si>
  <si>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</si>
  <si>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</si>
  <si>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</si>
  <si>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</si>
  <si>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</si>
  <si>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</si>
  <si>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</si>
  <si>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</si>
  <si>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</si>
  <si>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</si>
  <si>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</si>
  <si>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</si>
  <si>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</si>
  <si>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</si>
  <si>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</si>
  <si>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</si>
  <si>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</si>
  <si>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</si>
  <si>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</si>
  <si>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</si>
  <si>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</si>
  <si>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</si>
  <si>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</si>
  <si>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</si>
  <si>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</si>
  <si>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</si>
  <si>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</si>
  <si>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</si>
  <si>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</si>
  <si>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</si>
  <si>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</si>
  <si>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</si>
  <si>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</si>
  <si>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</si>
  <si>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</si>
  <si>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</si>
  <si>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</si>
  <si>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</si>
  <si>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</si>
  <si>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</si>
  <si>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</si>
  <si>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</si>
  <si>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</si>
  <si>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</si>
  <si>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</si>
  <si>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</si>
  <si>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</si>
  <si>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</si>
  <si>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</si>
  <si>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</si>
  <si>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</si>
  <si>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</si>
  <si>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</si>
  <si>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</si>
  <si>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</si>
  <si>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</si>
  <si>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</si>
  <si>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</si>
  <si>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</si>
  <si>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</si>
  <si>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</si>
  <si>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</si>
  <si>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</si>
  <si>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</si>
  <si>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</si>
  <si>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</si>
  <si>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</si>
  <si>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</si>
  <si>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</si>
  <si>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</si>
  <si>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</si>
  <si>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</si>
  <si>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</si>
  <si>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</si>
  <si>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</si>
  <si>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</si>
  <si>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</si>
  <si>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</si>
  <si>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</si>
  <si>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</si>
  <si>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</si>
  <si>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</si>
  <si>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</si>
  <si>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</si>
  <si>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</si>
  <si>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</si>
  <si>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</si>
  <si>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</si>
  <si>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</si>
  <si>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</si>
  <si>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</si>
  <si>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</si>
  <si>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</si>
  <si>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</si>
  <si>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</si>
  <si>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</si>
  <si>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</si>
  <si>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</si>
  <si>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</si>
  <si>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</si>
  <si>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</si>
  <si>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</si>
  <si>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</si>
  <si>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</si>
  <si>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</si>
  <si>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</si>
  <si>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</si>
  <si>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</si>
  <si>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</si>
  <si>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</si>
  <si>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</si>
  <si>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</si>
  <si>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</si>
  <si>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</si>
  <si>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</si>
  <si>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</si>
  <si>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</si>
  <si>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</si>
  <si>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</si>
  <si>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</si>
  <si>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</si>
  <si>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</si>
  <si>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</si>
  <si>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</si>
  <si>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</si>
  <si>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</si>
  <si>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</si>
  <si>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</si>
  <si>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</si>
  <si>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</si>
  <si>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</si>
  <si>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</si>
  <si>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</si>
  <si>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</si>
  <si>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</si>
  <si>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</si>
  <si>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</si>
  <si>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</si>
  <si>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</si>
  <si>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</si>
  <si>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</si>
  <si>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</si>
  <si>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</si>
  <si>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</si>
  <si>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</si>
  <si>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</si>
  <si>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</si>
  <si>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</si>
  <si>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</si>
  <si>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</si>
  <si>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</si>
  <si>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</si>
  <si>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</si>
  <si>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</si>
  <si>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</si>
  <si>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</si>
  <si>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</si>
  <si>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</si>
  <si>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</si>
  <si>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</si>
  <si>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</si>
  <si>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</si>
  <si>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</si>
  <si>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</si>
  <si>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</si>
  <si>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</si>
  <si>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</si>
  <si>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</si>
  <si>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</si>
  <si>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</si>
  <si>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</si>
  <si>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</si>
  <si>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</si>
  <si>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</si>
  <si>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</si>
  <si>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</si>
  <si>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</si>
  <si>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</si>
  <si>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</si>
  <si>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</si>
  <si>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</si>
  <si>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</si>
  <si>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</si>
  <si>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</si>
  <si>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</si>
  <si>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</si>
  <si>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</si>
  <si>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</si>
  <si>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</si>
  <si>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</si>
  <si>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</si>
  <si>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</si>
  <si>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</si>
  <si>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</si>
  <si>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</si>
  <si>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</si>
  <si>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</si>
  <si>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</si>
  <si>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</si>
  <si>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</si>
  <si>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</si>
  <si>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</si>
  <si>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</si>
  <si>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</si>
  <si>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</si>
  <si>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</si>
  <si>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</si>
  <si>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</si>
  <si>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</si>
  <si>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</si>
  <si>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</si>
  <si>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</si>
  <si>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</si>
  <si>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</si>
  <si>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</si>
  <si>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</si>
  <si>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</si>
  <si>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</si>
  <si>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</si>
  <si>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</si>
  <si>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</si>
  <si>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</si>
  <si>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</si>
  <si>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</si>
  <si>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</si>
  <si>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</si>
  <si>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</si>
  <si>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</si>
  <si>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</si>
  <si>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</si>
  <si>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</si>
  <si>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</si>
  <si>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</si>
  <si>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</si>
  <si>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</si>
  <si>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</si>
  <si>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</si>
  <si>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</si>
  <si>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</si>
  <si>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</si>
  <si>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</si>
  <si>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</si>
  <si>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</si>
  <si>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</si>
  <si>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</si>
  <si>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</si>
  <si>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</si>
  <si>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</si>
  <si>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</si>
  <si>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</si>
  <si>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</si>
  <si>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</si>
  <si>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</si>
  <si>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</si>
  <si>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</si>
  <si>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</si>
  <si>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</si>
  <si>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</si>
  <si>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</si>
  <si>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</si>
  <si>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</si>
  <si>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</si>
  <si>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</si>
  <si>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</si>
  <si>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</si>
  <si>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</si>
  <si>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</si>
  <si>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</si>
  <si>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</si>
  <si>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</si>
  <si>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</si>
  <si>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</si>
  <si>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</si>
  <si>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</si>
  <si>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</si>
  <si>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</si>
  <si>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</si>
  <si>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</si>
  <si>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</si>
  <si>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</si>
  <si>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</si>
  <si>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</si>
  <si>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</si>
  <si>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</si>
  <si>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</si>
  <si>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</si>
  <si>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</si>
  <si>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</si>
  <si>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</si>
  <si>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</si>
  <si>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</si>
  <si>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</si>
  <si>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</si>
  <si>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</si>
  <si>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</si>
  <si>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</si>
  <si>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</si>
  <si>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</si>
  <si>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</si>
  <si>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</si>
  <si>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</si>
  <si>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</si>
  <si>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</si>
  <si>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</si>
  <si>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</si>
  <si>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</si>
  <si>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</si>
  <si>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</si>
  <si>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</si>
  <si>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</si>
  <si>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</si>
  <si>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</si>
  <si>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</si>
  <si>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</si>
  <si>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</si>
  <si>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</si>
  <si>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</si>
  <si>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</si>
  <si>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</si>
  <si>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</si>
  <si>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</si>
  <si>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</si>
  <si>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</si>
  <si>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</si>
  <si>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</si>
  <si>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</si>
  <si>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</si>
  <si>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</si>
  <si>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</si>
  <si>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</si>
  <si>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</si>
  <si>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</si>
  <si>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</si>
  <si>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</si>
  <si>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</si>
  <si>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</si>
  <si>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</si>
  <si>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</si>
  <si>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</si>
  <si>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</si>
  <si>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</si>
  <si>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</si>
  <si>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</si>
  <si>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</si>
  <si>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</si>
  <si>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</si>
  <si>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</si>
  <si>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</si>
  <si>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</si>
  <si>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</si>
  <si>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</si>
  <si>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</si>
  <si>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</si>
  <si>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</si>
  <si>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</si>
  <si>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</si>
  <si>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</si>
  <si>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</si>
  <si>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</si>
  <si>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</si>
  <si>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</si>
  <si>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</si>
  <si>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</si>
  <si>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</si>
  <si>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</si>
  <si>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</si>
  <si>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</si>
  <si>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</si>
  <si>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</si>
  <si>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</si>
  <si>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</si>
  <si>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</si>
  <si>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</si>
  <si>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</si>
  <si>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</si>
  <si>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</si>
  <si>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</si>
  <si>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</si>
  <si>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</si>
  <si>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</si>
  <si>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</si>
  <si>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</si>
  <si>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</si>
  <si>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</si>
  <si>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</si>
  <si>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</si>
  <si>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</si>
  <si>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</si>
  <si>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</si>
  <si>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</si>
  <si>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</si>
  <si>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</si>
  <si>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</si>
  <si>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</si>
  <si>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</si>
  <si>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</si>
  <si>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</si>
  <si>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</si>
  <si>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</si>
  <si>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</si>
  <si>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</si>
  <si>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</si>
  <si>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</si>
  <si>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</si>
  <si>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</si>
  <si>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</si>
  <si>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</si>
  <si>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</si>
  <si>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</si>
  <si>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</si>
  <si>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</si>
  <si>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</si>
  <si>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</si>
  <si>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</si>
  <si>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</si>
  <si>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</si>
  <si>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</si>
  <si>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</si>
  <si>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</si>
  <si>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</si>
  <si>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</si>
  <si>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</si>
  <si>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</si>
  <si>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</si>
  <si>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</si>
  <si>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</si>
  <si>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</si>
  <si>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</si>
  <si>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</si>
  <si>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</si>
  <si>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</si>
  <si>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</si>
  <si>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</si>
  <si>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</si>
  <si>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</si>
  <si>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</si>
  <si>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</si>
  <si>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</si>
  <si>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</si>
  <si>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</si>
  <si>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</si>
  <si>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</si>
  <si>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</si>
  <si>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</si>
  <si>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</si>
  <si>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</si>
  <si>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</si>
  <si>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</si>
  <si>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</si>
  <si>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</si>
  <si>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</si>
  <si>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</si>
  <si>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</si>
  <si>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</si>
  <si>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</si>
  <si>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</si>
  <si>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</si>
  <si>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</si>
  <si>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</si>
  <si>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</si>
  <si>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</si>
  <si>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</si>
  <si>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</si>
  <si>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</si>
  <si>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</si>
  <si>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</si>
  <si>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</si>
  <si>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</si>
  <si>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</si>
  <si>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</si>
  <si>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</si>
  <si>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</si>
  <si>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</si>
  <si>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</si>
  <si>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</si>
  <si>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</si>
  <si>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</si>
  <si>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</si>
  <si>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</si>
  <si>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</si>
  <si>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</si>
  <si>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</si>
  <si>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</si>
  <si>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</si>
  <si>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</si>
  <si>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</si>
  <si>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</si>
  <si>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</si>
  <si>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</si>
  <si>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</si>
  <si>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</si>
  <si>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</si>
  <si>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</si>
  <si>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</si>
  <si>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</si>
  <si>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</si>
  <si>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</si>
  <si>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</si>
  <si>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</si>
  <si>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</si>
  <si>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</si>
  <si>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</si>
  <si>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</si>
  <si>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</si>
  <si>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</si>
  <si>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</si>
  <si>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</si>
  <si>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</si>
  <si>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</si>
  <si>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</si>
  <si>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</si>
  <si>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</si>
  <si>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</si>
  <si>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</si>
  <si>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</si>
  <si>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</si>
  <si>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</si>
  <si>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</si>
  <si>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</si>
  <si>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</si>
  <si>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</si>
  <si>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</si>
  <si>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</si>
  <si>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</si>
  <si>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</si>
  <si>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</si>
  <si>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</si>
  <si>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</si>
  <si>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</si>
  <si>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</si>
  <si>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</si>
  <si>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</si>
  <si>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</si>
  <si>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</si>
  <si>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</si>
  <si>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</si>
  <si>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</si>
  <si>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</si>
  <si>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</si>
  <si>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</si>
  <si>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</si>
  <si>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</si>
  <si>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</si>
  <si>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</si>
  <si>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</si>
  <si>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</si>
  <si>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</si>
  <si>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</si>
  <si>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</si>
  <si>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</si>
  <si>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</si>
  <si>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</si>
  <si>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</si>
  <si>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</si>
  <si>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</si>
  <si>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</si>
  <si>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</si>
  <si>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</si>
  <si>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</si>
  <si>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</si>
  <si>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</si>
  <si>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</si>
  <si>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</si>
  <si>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</si>
  <si>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</si>
  <si>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</si>
  <si>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</si>
  <si>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</si>
  <si>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</si>
  <si>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</si>
  <si>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</si>
  <si>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</si>
  <si>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</si>
  <si>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</si>
  <si>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</si>
  <si>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</si>
  <si>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</si>
  <si>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</si>
  <si>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</si>
  <si>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</si>
  <si>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</si>
  <si>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</si>
  <si>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</si>
  <si>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</si>
  <si>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</si>
  <si>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</si>
  <si>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</si>
  <si>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</si>
  <si>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</si>
  <si>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</si>
  <si>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</si>
  <si>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</si>
  <si>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</si>
  <si>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</si>
  <si>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</si>
  <si>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</si>
  <si>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</si>
  <si>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</si>
  <si>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</si>
  <si>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</si>
  <si>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</si>
  <si>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</si>
  <si>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</si>
  <si>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</si>
  <si>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</si>
  <si>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</si>
  <si>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</si>
  <si>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</si>
  <si>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</si>
  <si>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</si>
  <si>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</si>
  <si>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</si>
  <si>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</si>
  <si>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</si>
  <si>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</si>
  <si>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</si>
  <si>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</si>
  <si>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</si>
  <si>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</si>
  <si>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</si>
  <si>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</si>
  <si>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</si>
  <si>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</si>
  <si>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</si>
  <si>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</si>
  <si>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</si>
  <si>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</si>
  <si>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</si>
  <si>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</si>
  <si>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</si>
  <si>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</si>
  <si>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</si>
  <si>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</si>
  <si>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</si>
  <si>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</si>
  <si>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</si>
  <si>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</si>
  <si>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</si>
  <si>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</si>
  <si>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</si>
  <si>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</si>
  <si>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</si>
  <si>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</si>
  <si>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</si>
  <si>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</si>
  <si>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</si>
  <si>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</si>
  <si>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</si>
  <si>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</si>
  <si>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</si>
  <si>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</si>
  <si>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</si>
  <si>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</si>
  <si>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</si>
  <si>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</si>
  <si>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</si>
  <si>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</si>
  <si>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</si>
  <si>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</si>
  <si>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</si>
  <si>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</si>
  <si>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</si>
  <si>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</si>
  <si>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</si>
  <si>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</si>
  <si>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</si>
  <si>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</si>
  <si>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</si>
  <si>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</si>
  <si>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</si>
  <si>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</si>
  <si>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</si>
  <si>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</si>
  <si>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</si>
  <si>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</si>
  <si>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</si>
  <si>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</si>
  <si>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</si>
  <si>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</si>
  <si>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</si>
  <si>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</si>
  <si>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</si>
  <si>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</si>
  <si>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</si>
  <si>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</si>
  <si>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</si>
  <si>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</si>
  <si>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</si>
  <si>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</si>
  <si>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</si>
  <si>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</si>
  <si>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</si>
  <si>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</si>
  <si>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</si>
  <si>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</si>
  <si>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</si>
  <si>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</si>
  <si>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</si>
  <si>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</si>
  <si>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</si>
  <si>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</si>
  <si>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</si>
  <si>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</si>
  <si>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</si>
  <si>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</si>
  <si>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</si>
  <si>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</si>
  <si>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</si>
  <si>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</si>
  <si>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</si>
  <si>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</si>
  <si>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</si>
  <si>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</si>
  <si>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</si>
  <si>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</si>
  <si>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</si>
  <si>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</si>
  <si>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</si>
  <si>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</si>
  <si>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</si>
  <si>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</si>
  <si>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</si>
  <si>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</si>
  <si>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</si>
  <si>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</si>
  <si>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</si>
  <si>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</si>
  <si>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</si>
  <si>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</si>
  <si>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</si>
  <si>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</si>
  <si>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</si>
  <si>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</si>
  <si>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</si>
  <si>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</si>
  <si>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</si>
  <si>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</si>
  <si>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</si>
  <si>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</si>
  <si>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</si>
  <si>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</si>
  <si>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</si>
  <si>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</si>
  <si>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</si>
  <si>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</si>
  <si>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</si>
  <si>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</si>
  <si>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</si>
  <si>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</si>
  <si>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</si>
  <si>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</si>
  <si>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</si>
  <si>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</si>
  <si>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</si>
  <si>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</si>
  <si>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</si>
  <si>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</si>
  <si>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</si>
  <si>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</si>
  <si>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</si>
  <si>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</si>
  <si>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</si>
  <si>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</si>
  <si>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</si>
  <si>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</si>
  <si>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</si>
  <si>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</si>
  <si>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</si>
  <si>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</si>
  <si>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</si>
  <si>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</si>
  <si>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</si>
  <si>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</si>
  <si>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</si>
  <si>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</si>
  <si>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</si>
  <si>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</si>
  <si>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</si>
  <si>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</si>
  <si>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</si>
  <si>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</si>
  <si>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</si>
  <si>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</si>
  <si>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</si>
  <si>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</si>
  <si>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</si>
  <si>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</si>
  <si>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</si>
  <si>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</si>
  <si>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</si>
  <si>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</si>
  <si>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</si>
  <si>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</si>
  <si>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</si>
  <si>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</si>
  <si>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</si>
  <si>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</si>
  <si>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</si>
  <si>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</si>
  <si>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</si>
  <si>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</si>
  <si>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</si>
  <si>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</si>
  <si>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</si>
  <si>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</si>
  <si>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</si>
  <si>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</si>
  <si>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</si>
  <si>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</si>
  <si>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</si>
  <si>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</si>
  <si>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</si>
  <si>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</si>
  <si>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</si>
  <si>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</si>
  <si>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</si>
  <si>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</si>
  <si>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</si>
  <si>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</si>
  <si>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</si>
  <si>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</si>
  <si>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</si>
  <si>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</si>
  <si>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</si>
  <si>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</si>
  <si>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</si>
  <si>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</si>
  <si>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</si>
  <si>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</si>
  <si>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</si>
  <si>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</si>
  <si>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</si>
  <si>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</si>
  <si>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</si>
  <si>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</si>
  <si>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</si>
  <si>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</si>
  <si>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</si>
  <si>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</si>
  <si>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</si>
  <si>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</si>
  <si>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</si>
  <si>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</si>
  <si>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</si>
  <si>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</si>
  <si>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</si>
  <si>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</si>
  <si>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</si>
  <si>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</si>
  <si>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</si>
  <si>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</si>
  <si>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</si>
  <si>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</si>
  <si>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</si>
  <si>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</si>
  <si>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</si>
  <si>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</si>
  <si>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</si>
  <si>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</si>
  <si>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</si>
  <si>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</si>
  <si>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</si>
  <si>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</si>
  <si>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</si>
  <si>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</si>
  <si>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</si>
  <si>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</si>
  <si>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</si>
  <si>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</si>
  <si>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</si>
  <si>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</si>
  <si>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</si>
  <si>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</si>
  <si>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</si>
  <si>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</si>
  <si>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</si>
  <si>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</si>
  <si>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</si>
  <si>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</si>
  <si>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</si>
  <si>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</si>
  <si>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</si>
  <si>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</si>
  <si>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</si>
  <si>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</si>
  <si>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</si>
  <si>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</si>
  <si>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</si>
  <si>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</si>
  <si>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</si>
  <si>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</si>
  <si>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</si>
  <si>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</si>
  <si>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</si>
  <si>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</si>
  <si>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</si>
  <si>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</si>
  <si>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</si>
  <si>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</si>
  <si>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</si>
  <si>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</si>
  <si>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</si>
  <si>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</si>
  <si>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</si>
  <si>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</si>
  <si>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</si>
  <si>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</si>
  <si>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</si>
  <si>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</si>
  <si>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</si>
  <si>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</si>
  <si>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</si>
  <si>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</si>
  <si>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</si>
  <si>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</si>
  <si>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</si>
  <si>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</si>
  <si>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</si>
  <si>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</si>
  <si>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</si>
  <si>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</si>
  <si>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</si>
  <si>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</si>
  <si>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</si>
  <si>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</si>
  <si>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</si>
  <si>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</si>
  <si>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</si>
  <si>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</si>
  <si>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</si>
  <si>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</si>
  <si>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</si>
  <si>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</si>
  <si>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</si>
  <si>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</si>
  <si>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</si>
  <si>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</si>
  <si>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</si>
  <si>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</si>
  <si>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</si>
  <si>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</si>
  <si>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</si>
  <si>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</si>
  <si>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</si>
  <si>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</si>
  <si>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</si>
  <si>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</si>
  <si>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</si>
  <si>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</si>
  <si>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</si>
  <si>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</si>
  <si>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</si>
  <si>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</si>
  <si>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</si>
  <si>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</si>
  <si>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</si>
  <si>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</si>
  <si>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</si>
  <si>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</si>
  <si>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</si>
  <si>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</si>
  <si>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</si>
  <si>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</si>
  <si>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</si>
  <si>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</si>
  <si>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</si>
  <si>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</si>
  <si>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</si>
  <si>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</si>
  <si>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</si>
  <si>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</si>
  <si>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</si>
  <si>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</si>
  <si>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</si>
  <si>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</si>
  <si>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</si>
  <si>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</si>
  <si>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</si>
  <si>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</si>
  <si>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</si>
  <si>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</si>
  <si>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</si>
  <si>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</si>
  <si>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</si>
  <si>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</si>
  <si>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</si>
  <si>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</si>
  <si>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</si>
  <si>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</si>
  <si>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</si>
  <si>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</si>
  <si>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</si>
  <si>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</si>
  <si>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</si>
  <si>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</si>
  <si>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</si>
  <si>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</si>
  <si>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</si>
  <si>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</si>
  <si>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</si>
  <si>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</si>
  <si>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</si>
  <si>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</si>
  <si>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</si>
  <si>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</si>
  <si>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</si>
  <si>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</si>
  <si>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</si>
  <si>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</si>
  <si>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</si>
  <si>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</si>
  <si>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</si>
  <si>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</si>
  <si>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</si>
  <si>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</si>
  <si>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</si>
  <si>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</si>
  <si>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</si>
  <si>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</si>
  <si>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</si>
  <si>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</si>
  <si>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</si>
  <si>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</si>
  <si>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</si>
  <si>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</si>
  <si>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</si>
  <si>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</si>
  <si>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</si>
  <si>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</si>
  <si>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</si>
  <si>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</si>
  <si>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</si>
  <si>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</si>
  <si>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</si>
  <si>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</si>
  <si>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</si>
  <si>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</si>
  <si>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</si>
  <si>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</si>
  <si>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</si>
  <si>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</si>
  <si>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</si>
  <si>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</si>
  <si>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</si>
  <si>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</si>
  <si>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</si>
  <si>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</si>
  <si>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</si>
  <si>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</si>
  <si>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</si>
  <si>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</si>
  <si>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</si>
  <si>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</si>
  <si>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</si>
  <si>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</si>
  <si>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</si>
  <si>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</si>
  <si>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</si>
  <si>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</si>
  <si>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</si>
  <si>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</si>
  <si>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</si>
  <si>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</si>
  <si>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</si>
  <si>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</si>
  <si>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</si>
  <si>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</si>
  <si>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</si>
  <si>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</si>
  <si>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</si>
  <si>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</si>
  <si>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</si>
  <si>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</si>
  <si>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</si>
  <si>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</si>
  <si>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</si>
  <si>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</si>
  <si>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</si>
  <si>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</si>
  <si>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</si>
  <si>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</si>
  <si>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</si>
  <si>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</si>
  <si>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</si>
  <si>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</si>
  <si>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</si>
  <si>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</si>
  <si>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</si>
  <si>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</si>
  <si>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</si>
  <si>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</si>
  <si>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</si>
  <si>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</si>
  <si>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</si>
  <si>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</si>
  <si>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</si>
  <si>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</si>
  <si>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</si>
  <si>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</si>
  <si>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</si>
  <si>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</si>
  <si>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</si>
  <si>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</si>
  <si>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</si>
  <si>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</si>
  <si>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</si>
  <si>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</si>
  <si>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</si>
  <si>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</si>
  <si>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</si>
  <si>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</si>
  <si>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</si>
  <si>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</si>
  <si>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</si>
  <si>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</si>
  <si>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</si>
  <si>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</si>
  <si>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</si>
  <si>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</si>
  <si>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</si>
  <si>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</si>
  <si>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</si>
  <si>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</si>
  <si>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</si>
  <si>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</si>
  <si>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</si>
  <si>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</si>
  <si>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</si>
  <si>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</si>
  <si>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</si>
  <si>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</si>
  <si>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</si>
  <si>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</si>
  <si>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</si>
  <si>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</si>
  <si>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</si>
  <si>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</si>
  <si>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</si>
  <si>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</si>
  <si>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</si>
  <si>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</si>
  <si>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</si>
  <si>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</si>
  <si>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</si>
  <si>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</si>
  <si>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</si>
  <si>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</si>
  <si>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</si>
  <si>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</si>
  <si>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</si>
  <si>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</si>
  <si>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</si>
  <si>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</si>
  <si>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</si>
  <si>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</si>
  <si>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</si>
  <si>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</si>
  <si>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</si>
  <si>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</si>
  <si>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</si>
  <si>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</si>
  <si>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</si>
  <si>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</si>
  <si>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</si>
  <si>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</si>
  <si>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</si>
  <si>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</si>
  <si>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</si>
  <si>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</si>
  <si>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</si>
  <si>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</si>
  <si>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</si>
  <si>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</si>
  <si>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</si>
  <si>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</si>
  <si>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</si>
  <si>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</si>
  <si>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</si>
  <si>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</si>
  <si>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</si>
  <si>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</si>
  <si>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</si>
  <si>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</si>
  <si>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</si>
  <si>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</si>
  <si>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</si>
  <si>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</si>
  <si>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</si>
  <si>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</si>
  <si>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</si>
  <si>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</si>
  <si>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</si>
  <si>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</si>
  <si>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</si>
  <si>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</si>
  <si>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</si>
  <si>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</si>
  <si>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</si>
  <si>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</si>
  <si>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</si>
  <si>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</si>
  <si>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</si>
  <si>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</si>
  <si>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</si>
  <si>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</si>
  <si>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</si>
  <si>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</si>
  <si>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</si>
  <si>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</si>
  <si>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</si>
  <si>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</si>
  <si>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</si>
  <si>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</si>
  <si>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</si>
  <si>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</si>
  <si>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</si>
  <si>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</si>
  <si>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</si>
  <si>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</si>
  <si>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</si>
  <si>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</si>
  <si>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</si>
  <si>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</si>
  <si>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</si>
  <si>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</si>
  <si>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</si>
  <si>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</si>
  <si>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</si>
  <si>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</si>
  <si>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</si>
  <si>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</si>
  <si>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</si>
  <si>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</si>
  <si>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</si>
  <si>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</si>
  <si>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</si>
  <si>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</si>
  <si>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</si>
  <si>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</si>
  <si>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</si>
  <si>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</si>
  <si>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</si>
  <si>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</si>
  <si>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</si>
  <si>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</si>
  <si>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</si>
  <si>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</si>
  <si>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</si>
  <si>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</si>
  <si>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</si>
  <si>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</si>
  <si>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</si>
  <si>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</si>
  <si>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</si>
  <si>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</si>
  <si>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</si>
  <si>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</si>
  <si>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</si>
  <si>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</si>
  <si>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</si>
  <si>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</si>
  <si>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</si>
  <si>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</si>
  <si>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</si>
  <si>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</si>
  <si>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</si>
  <si>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</si>
  <si>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</si>
  <si>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</si>
  <si>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</si>
  <si>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</si>
  <si>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</si>
  <si>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</si>
  <si>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</si>
  <si>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</si>
  <si>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</si>
  <si>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</si>
  <si>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</si>
  <si>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</si>
  <si>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</si>
  <si>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</si>
  <si>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</si>
  <si>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</si>
  <si>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</si>
  <si>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</si>
  <si>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</si>
  <si>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</si>
  <si>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</si>
  <si>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</si>
  <si>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</si>
  <si>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</si>
  <si>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</si>
  <si>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</si>
  <si>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</si>
  <si>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</si>
  <si>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</si>
  <si>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</si>
  <si>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</si>
  <si>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</si>
  <si>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</si>
  <si>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</si>
  <si>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</si>
  <si>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</si>
  <si>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</si>
  <si>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</si>
  <si>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</si>
  <si>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</si>
  <si>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</si>
  <si>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</si>
  <si>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</si>
  <si>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</si>
  <si>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</si>
  <si>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</si>
  <si>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</si>
  <si>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</si>
  <si>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</si>
  <si>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</si>
  <si>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</si>
  <si>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</si>
  <si>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</si>
  <si>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</si>
  <si>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</si>
  <si>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</si>
  <si>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</si>
  <si>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</si>
  <si>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</si>
  <si>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</si>
  <si>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</si>
  <si>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</si>
  <si>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</si>
  <si>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</si>
  <si>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</si>
  <si>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</si>
  <si>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</si>
  <si>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</si>
  <si>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</si>
  <si>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</si>
  <si>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</si>
  <si>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</si>
  <si>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</si>
  <si>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</si>
  <si>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</si>
  <si>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</si>
  <si>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</si>
  <si>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</si>
  <si>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</si>
  <si>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</si>
  <si>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</si>
  <si>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</si>
  <si>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</si>
  <si>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</si>
  <si>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</si>
  <si>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</si>
  <si>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</si>
  <si>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</si>
  <si>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</si>
  <si>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</si>
  <si>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</si>
  <si>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</si>
  <si>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</si>
  <si>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</si>
  <si>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</si>
  <si>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</si>
  <si>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</si>
  <si>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</si>
  <si>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</si>
  <si>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</si>
  <si>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</si>
  <si>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</si>
  <si>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</si>
  <si>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</si>
  <si>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</si>
  <si>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</si>
  <si>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</si>
  <si>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</si>
  <si>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</si>
  <si>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</si>
  <si>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</si>
  <si>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</si>
  <si>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</si>
  <si>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</si>
  <si>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</si>
  <si>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</si>
  <si>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</si>
  <si>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</si>
  <si>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</si>
  <si>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</si>
  <si>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</si>
  <si>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</si>
  <si>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</si>
  <si>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</si>
  <si>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</si>
  <si>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</si>
  <si>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</si>
  <si>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</si>
  <si>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</si>
  <si>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</si>
  <si>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</si>
  <si>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</si>
  <si>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</si>
  <si>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</si>
  <si>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</si>
  <si>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</si>
  <si>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</si>
  <si>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</si>
  <si>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</si>
  <si>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</si>
  <si>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</si>
  <si>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</si>
  <si>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</si>
  <si>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</si>
  <si>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</si>
  <si>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</si>
  <si>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</si>
  <si>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</si>
  <si>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</si>
  <si>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</si>
  <si>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</si>
  <si>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</si>
  <si>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</si>
  <si>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</si>
  <si>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</si>
  <si>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</si>
  <si>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</si>
  <si>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</si>
  <si>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</si>
  <si>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</si>
  <si>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</si>
  <si>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</si>
  <si>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</si>
  <si>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</si>
  <si>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</si>
  <si>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</si>
  <si>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</si>
  <si>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</si>
  <si>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</si>
  <si>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</si>
  <si>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</si>
  <si>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</si>
  <si>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</si>
  <si>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</si>
  <si>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</si>
  <si>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</si>
  <si>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</si>
  <si>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</si>
  <si>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</si>
  <si>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</si>
  <si>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</si>
  <si>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</si>
  <si>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</si>
  <si>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</si>
  <si>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</si>
  <si>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</si>
  <si>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</si>
  <si>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</si>
  <si>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</si>
  <si>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</si>
  <si>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</si>
  <si>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</si>
  <si>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</si>
  <si>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</si>
  <si>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</si>
  <si>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</si>
  <si>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</si>
  <si>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</si>
  <si>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</si>
  <si>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</si>
  <si>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</si>
  <si>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</si>
  <si>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</si>
  <si>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</si>
  <si>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</si>
  <si>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</si>
  <si>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</si>
  <si>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</si>
  <si>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</si>
  <si>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</si>
  <si>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</si>
  <si>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</si>
  <si>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</si>
  <si>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</si>
  <si>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</si>
  <si>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</si>
  <si>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</si>
  <si>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</si>
  <si>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</si>
  <si>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</si>
  <si>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</si>
  <si>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</si>
  <si>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</si>
  <si>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</si>
  <si>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</si>
  <si>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</si>
  <si>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</si>
  <si>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</si>
  <si>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</si>
  <si>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</si>
  <si>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</si>
  <si>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</si>
  <si>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</si>
  <si>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</si>
  <si>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</si>
  <si>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</si>
  <si>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</si>
  <si>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</si>
  <si>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</si>
  <si>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</si>
  <si>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</si>
  <si>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</si>
  <si>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</si>
  <si>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</si>
  <si>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</si>
  <si>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</si>
  <si>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</si>
  <si>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</si>
  <si>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</si>
  <si>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</si>
  <si>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</si>
  <si>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</si>
  <si>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</si>
  <si>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</si>
  <si>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</si>
  <si>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</si>
  <si>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</si>
  <si>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</si>
  <si>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</si>
  <si>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</si>
  <si>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</si>
  <si>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</si>
  <si>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</si>
  <si>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</si>
  <si>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</si>
  <si>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</si>
  <si>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</si>
  <si>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</si>
  <si>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</si>
  <si>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</si>
  <si>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</si>
  <si>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</si>
  <si>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</si>
  <si>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</si>
  <si>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</si>
  <si>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</si>
  <si>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</si>
  <si>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</si>
  <si>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</si>
  <si>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</si>
  <si>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</si>
  <si>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</si>
  <si>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</si>
  <si>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</si>
  <si>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</si>
  <si>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</si>
  <si>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</si>
  <si>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</si>
  <si>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</si>
  <si>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</si>
  <si>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</si>
  <si>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</si>
  <si>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</si>
  <si>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</si>
  <si>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</si>
  <si>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</si>
  <si>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</si>
  <si>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</si>
  <si>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</si>
  <si>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</si>
  <si>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</si>
  <si>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</si>
  <si>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</si>
  <si>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</si>
  <si>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</si>
  <si>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</si>
  <si>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</si>
  <si>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</si>
  <si>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</si>
  <si>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</si>
  <si>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</si>
  <si>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</si>
  <si>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</si>
  <si>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</si>
  <si>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</si>
  <si>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</si>
  <si>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</si>
  <si>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</si>
  <si>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</si>
  <si>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</si>
  <si>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</si>
  <si>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</si>
  <si>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</si>
  <si>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</si>
  <si>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</si>
  <si>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</si>
  <si>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</si>
  <si>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</si>
  <si>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</si>
  <si>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</si>
  <si>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</si>
  <si>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</si>
  <si>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</si>
  <si>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</si>
  <si>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</si>
  <si>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</si>
  <si>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</si>
  <si>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</si>
  <si>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</si>
  <si>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</si>
  <si>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</si>
  <si>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</si>
  <si>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</si>
  <si>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</si>
  <si>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</si>
  <si>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</si>
  <si>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</si>
  <si>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</si>
  <si>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</si>
  <si>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</si>
  <si>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</si>
  <si>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</si>
  <si>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</si>
  <si>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</si>
  <si>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</si>
  <si>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</si>
  <si>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</si>
  <si>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</si>
  <si>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</si>
  <si>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</si>
  <si>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</si>
  <si>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</si>
  <si>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</si>
  <si>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</si>
  <si>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</si>
  <si>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</si>
  <si>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</si>
  <si>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</si>
  <si>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</si>
  <si>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</si>
  <si>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</si>
  <si>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</si>
  <si>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</si>
  <si>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</si>
  <si>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</si>
  <si>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</si>
  <si>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</si>
  <si>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</si>
  <si>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</si>
  <si>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</si>
  <si>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</si>
  <si>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</si>
  <si>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</si>
  <si>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</si>
  <si>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</si>
  <si>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</si>
  <si>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</si>
  <si>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</si>
  <si>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</si>
  <si>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</si>
  <si>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</si>
  <si>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</si>
  <si>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</si>
  <si>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</si>
  <si>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</si>
  <si>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</si>
  <si>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</si>
  <si>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</si>
  <si>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</si>
  <si>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</si>
  <si>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</si>
  <si>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</si>
  <si>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</si>
  <si>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</si>
  <si>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</si>
  <si>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</si>
  <si>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</si>
  <si>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</si>
  <si>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</si>
  <si>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</si>
  <si>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</si>
  <si>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</si>
  <si>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</si>
  <si>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</si>
  <si>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</si>
  <si>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</si>
  <si>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</si>
  <si>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</si>
  <si>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</si>
  <si>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</si>
  <si>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</si>
  <si>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</si>
  <si>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</si>
  <si>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</si>
  <si>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</si>
  <si>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</si>
  <si>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</si>
  <si>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</si>
  <si>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</si>
  <si>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</si>
  <si>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</si>
  <si>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</si>
  <si>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</si>
  <si>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</si>
  <si>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</si>
  <si>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</si>
  <si>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</si>
  <si>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</si>
  <si>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</si>
  <si>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</si>
  <si>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</si>
  <si>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</si>
  <si>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</si>
  <si>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</si>
  <si>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</si>
  <si>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</si>
  <si>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</si>
  <si>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</si>
  <si>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</si>
  <si>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</si>
  <si>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</si>
  <si>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</si>
  <si>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</si>
  <si>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</si>
  <si>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</si>
  <si>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</si>
  <si>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</si>
  <si>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</si>
  <si>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</si>
  <si>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</si>
  <si>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</si>
  <si>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</si>
  <si>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</si>
  <si>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</si>
  <si>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</si>
  <si>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</si>
  <si>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</si>
  <si>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</si>
  <si>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</si>
  <si>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</si>
  <si>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</si>
  <si>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</si>
  <si>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</si>
  <si>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</si>
  <si>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</si>
  <si>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</si>
  <si>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</si>
  <si>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</si>
  <si>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</si>
  <si>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</si>
  <si>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</si>
  <si>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</si>
  <si>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</si>
  <si>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</si>
  <si>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</si>
  <si>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</si>
  <si>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</si>
  <si>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</si>
  <si>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</si>
  <si>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</si>
  <si>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</si>
  <si>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</si>
  <si>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</si>
  <si>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</si>
  <si>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</si>
  <si>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</si>
  <si>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</si>
  <si>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</si>
  <si>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</si>
  <si>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</si>
  <si>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</si>
  <si>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</si>
  <si>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</si>
  <si>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</si>
  <si>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</si>
  <si>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</si>
  <si>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</si>
  <si>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</si>
  <si>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</si>
  <si>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</si>
  <si>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</si>
  <si>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</si>
  <si>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</si>
  <si>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</si>
  <si>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</si>
  <si>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</si>
  <si>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</si>
  <si>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</si>
  <si>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</si>
  <si>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</si>
  <si>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</si>
  <si>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</si>
  <si>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</si>
  <si>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</si>
  <si>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</si>
  <si>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</si>
  <si>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</si>
  <si>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</si>
  <si>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</si>
  <si>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</si>
  <si>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</si>
  <si>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</si>
  <si>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</si>
  <si>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</si>
  <si>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</si>
  <si>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</si>
  <si>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</si>
  <si>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</si>
  <si>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</si>
  <si>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</si>
  <si>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</si>
  <si>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</si>
  <si>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</si>
  <si>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</si>
  <si>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</si>
  <si>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</si>
  <si>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</si>
  <si>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</si>
  <si>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</si>
  <si>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</si>
  <si>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</si>
  <si>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</si>
  <si>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</si>
  <si>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</si>
  <si>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</si>
  <si>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</si>
  <si>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</si>
  <si>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</si>
  <si>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</si>
  <si>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</si>
  <si>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</si>
  <si>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</si>
  <si>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</si>
  <si>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</si>
  <si>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</si>
  <si>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</si>
  <si>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</si>
  <si>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</si>
  <si>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</si>
  <si>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</si>
  <si>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</si>
  <si>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</si>
  <si>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</si>
  <si>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</si>
  <si>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</si>
  <si>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</si>
  <si>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</si>
  <si>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</si>
  <si>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</si>
  <si>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</si>
  <si>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</si>
  <si>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</si>
  <si>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</si>
  <si>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</si>
  <si>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</si>
  <si>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</si>
  <si>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</si>
  <si>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</si>
  <si>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</si>
  <si>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</si>
  <si>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</si>
  <si>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</si>
  <si>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</si>
  <si>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</si>
  <si>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</si>
  <si>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</si>
  <si>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</si>
  <si>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</si>
  <si>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</si>
  <si>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</si>
  <si>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</si>
  <si>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</si>
  <si>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</si>
  <si>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</si>
  <si>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</si>
  <si>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</si>
  <si>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</si>
  <si>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</si>
  <si>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</si>
  <si>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</si>
  <si>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</si>
  <si>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</si>
  <si>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</si>
  <si>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</si>
  <si>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</si>
  <si>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</si>
  <si>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</si>
  <si>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</si>
  <si>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</si>
  <si>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</si>
  <si>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</si>
  <si>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</si>
  <si>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</si>
  <si>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</si>
  <si>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</si>
  <si>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</si>
  <si>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</si>
  <si>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</si>
  <si>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</si>
  <si>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</si>
  <si>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</si>
  <si>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</si>
  <si>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</si>
  <si>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</si>
  <si>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</si>
  <si>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</si>
  <si>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</si>
  <si>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</si>
  <si>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</si>
  <si>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</si>
  <si>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</si>
  <si>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</si>
  <si>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</si>
  <si>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</si>
  <si>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</si>
  <si>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</si>
  <si>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</si>
  <si>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</si>
  <si>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</si>
  <si>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</si>
  <si>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</si>
  <si>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</si>
  <si>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</si>
  <si>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</si>
  <si>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</si>
  <si>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</si>
  <si>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</si>
  <si>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</si>
  <si>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</si>
  <si>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</si>
  <si>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</si>
  <si>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</si>
  <si>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</si>
  <si>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</si>
  <si>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</si>
  <si>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</si>
  <si>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</si>
  <si>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</si>
  <si>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</si>
  <si>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</si>
  <si>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</si>
  <si>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</si>
  <si>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</si>
  <si>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</si>
  <si>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</si>
  <si>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</si>
  <si>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</si>
  <si>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</si>
  <si>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</si>
  <si>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</si>
  <si>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</si>
  <si>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</si>
  <si>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</si>
  <si>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</si>
  <si>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</si>
  <si>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</si>
  <si>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</si>
  <si>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</si>
  <si>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</si>
  <si>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</si>
  <si>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</si>
  <si>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</si>
  <si>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</si>
  <si>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</si>
  <si>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</si>
  <si>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</si>
  <si>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</si>
  <si>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</si>
  <si>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</si>
  <si>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</si>
  <si>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</si>
  <si>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</si>
  <si>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</si>
  <si>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</si>
  <si>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</si>
  <si>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</si>
  <si>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</si>
  <si>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</si>
  <si>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</si>
  <si>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</si>
  <si>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</si>
  <si>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</si>
  <si>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</si>
  <si>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</si>
  <si>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</si>
  <si>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</si>
  <si>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</si>
  <si>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</si>
  <si>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</si>
  <si>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</si>
  <si>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</si>
  <si>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</si>
  <si>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</si>
  <si>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</si>
  <si>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</si>
  <si>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</si>
  <si>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</si>
  <si>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</si>
  <si>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</si>
  <si>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</si>
  <si>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</si>
  <si>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</si>
  <si>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</si>
  <si>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</si>
  <si>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</si>
  <si>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</si>
  <si>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</si>
  <si>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</si>
  <si>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</si>
  <si>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</si>
  <si>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</si>
  <si>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</si>
  <si>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</si>
  <si>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</si>
  <si>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</si>
  <si>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</si>
  <si>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</si>
  <si>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</si>
  <si>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</si>
  <si>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</si>
  <si>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</si>
  <si>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</si>
  <si>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</si>
  <si>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</si>
  <si>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</si>
  <si>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</si>
  <si>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</si>
  <si>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</si>
  <si>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</si>
  <si>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</si>
  <si>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</si>
  <si>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</si>
  <si>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</si>
  <si>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</si>
  <si>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</si>
  <si>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</si>
  <si>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</si>
  <si>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</si>
  <si>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</si>
  <si>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</si>
  <si>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</si>
  <si>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</si>
  <si>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</si>
  <si>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</si>
  <si>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</si>
  <si>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</si>
  <si>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</si>
  <si>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</si>
  <si>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</si>
  <si>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</si>
  <si>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</si>
  <si>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</si>
  <si>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</si>
  <si>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</si>
  <si>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</si>
  <si>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</si>
  <si>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</si>
  <si>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</si>
  <si>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</si>
  <si>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</si>
  <si>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</si>
  <si>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</si>
  <si>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</si>
  <si>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</si>
  <si>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</si>
  <si>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</si>
  <si>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</si>
  <si>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</si>
  <si>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</si>
  <si>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</si>
  <si>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</si>
  <si>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</si>
  <si>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</si>
  <si>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</si>
  <si>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</si>
  <si>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</si>
  <si>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</si>
  <si>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</si>
  <si>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</si>
  <si>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</si>
  <si>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</si>
  <si>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</si>
  <si>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</si>
  <si>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</si>
  <si>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</si>
  <si>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</si>
  <si>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</si>
  <si>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</si>
  <si>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</si>
  <si>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</si>
  <si>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</si>
  <si>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</si>
  <si>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</si>
  <si>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</si>
  <si>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</si>
  <si>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</si>
  <si>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</si>
  <si>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</si>
  <si>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</si>
  <si>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</si>
  <si>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</si>
  <si>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</si>
  <si>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</si>
  <si>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</si>
  <si>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</si>
  <si>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</si>
  <si>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</si>
  <si>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</si>
  <si>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</si>
  <si>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</si>
  <si>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</si>
  <si>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</si>
  <si>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</si>
  <si>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</si>
  <si>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</si>
  <si>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</si>
  <si>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</si>
  <si>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</si>
  <si>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</si>
  <si>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</si>
  <si>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</si>
  <si>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</si>
  <si>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</si>
  <si>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</si>
  <si>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</si>
  <si>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</si>
  <si>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</si>
  <si>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</si>
  <si>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</si>
  <si>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</si>
  <si>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</si>
  <si>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</si>
  <si>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</si>
  <si>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</si>
  <si>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</si>
  <si>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</si>
  <si>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</si>
  <si>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</si>
  <si>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</si>
  <si>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</si>
  <si>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</si>
  <si>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</si>
  <si>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</si>
  <si>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</si>
  <si>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</si>
  <si>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</si>
  <si>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</si>
  <si>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</si>
  <si>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</si>
  <si>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</si>
  <si>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</si>
  <si>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</si>
  <si>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</si>
  <si>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</si>
  <si>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</si>
  <si>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</si>
  <si>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</si>
  <si>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</si>
  <si>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</si>
  <si>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</si>
  <si>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</si>
  <si>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</si>
  <si>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</si>
  <si>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</si>
  <si>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</si>
  <si>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</si>
  <si>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</si>
  <si>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</si>
  <si>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</si>
  <si>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</si>
  <si>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</si>
  <si>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</si>
  <si>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</si>
  <si>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</si>
  <si>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</si>
  <si>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</si>
  <si>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</si>
  <si>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</si>
  <si>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</si>
  <si>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</si>
  <si>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</si>
  <si>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</si>
  <si>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</si>
  <si>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</si>
  <si>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</si>
  <si>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</si>
  <si>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</si>
  <si>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</si>
  <si>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</si>
  <si>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</si>
  <si>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</si>
  <si>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</si>
  <si>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</si>
  <si>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</si>
  <si>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</si>
  <si>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</si>
  <si>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</si>
  <si>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</si>
  <si>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</si>
  <si>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</si>
  <si>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</si>
  <si>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</si>
  <si>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</si>
  <si>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</si>
  <si>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</si>
  <si>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</si>
  <si>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</si>
  <si>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</si>
  <si>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</si>
  <si>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</si>
  <si>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</si>
  <si>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</si>
  <si>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</si>
  <si>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</si>
  <si>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</si>
  <si>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</si>
  <si>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</si>
  <si>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</si>
  <si>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</si>
  <si>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</si>
  <si>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</si>
  <si>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</si>
  <si>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</si>
  <si>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</si>
  <si>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</si>
  <si>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</si>
  <si>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</si>
  <si>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</si>
  <si>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</si>
  <si>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</si>
  <si>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</si>
  <si>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</si>
  <si>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</si>
  <si>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</si>
  <si>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</si>
  <si>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</si>
  <si>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</si>
  <si>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</si>
  <si>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</si>
  <si>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</si>
  <si>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</si>
  <si>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</si>
  <si>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</si>
  <si>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</si>
  <si>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</si>
  <si>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</si>
  <si>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</si>
  <si>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</si>
  <si>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</si>
  <si>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</si>
  <si>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</si>
  <si>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</si>
  <si>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</si>
  <si>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</si>
  <si>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</si>
  <si>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</si>
  <si>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</si>
  <si>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</si>
  <si>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</si>
  <si>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</si>
  <si>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</si>
  <si>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</si>
  <si>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</si>
  <si>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</si>
  <si>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</si>
  <si>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</si>
  <si>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</si>
  <si>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</si>
  <si>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</si>
  <si>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</si>
  <si>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</si>
  <si>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</si>
  <si>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</si>
  <si>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</si>
  <si>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</si>
  <si>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</si>
  <si>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</si>
  <si>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</si>
  <si>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</si>
  <si>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</si>
  <si>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</si>
  <si>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</si>
  <si>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</si>
  <si>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</si>
  <si>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</si>
  <si>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</si>
  <si>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</si>
  <si>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</si>
  <si>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</si>
  <si>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</si>
  <si>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</si>
  <si>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</si>
  <si>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</si>
  <si>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</si>
  <si>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</si>
  <si>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</si>
  <si>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</si>
  <si>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</si>
  <si>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</si>
  <si>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</si>
  <si>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</si>
  <si>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</si>
  <si>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</si>
  <si>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</si>
  <si>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</si>
  <si>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</si>
  <si>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</si>
  <si>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</si>
  <si>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</si>
  <si>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</si>
  <si>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</si>
  <si>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</si>
  <si>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</si>
  <si>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</si>
  <si>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</si>
  <si>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</si>
  <si>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</si>
  <si>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</si>
  <si>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</si>
  <si>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</si>
  <si>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</si>
  <si>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</si>
  <si>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</si>
  <si>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</si>
  <si>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</si>
  <si>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</si>
  <si>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</si>
  <si>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</si>
  <si>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</si>
  <si>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</si>
  <si>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</si>
  <si>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</si>
  <si>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</si>
  <si>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</si>
  <si>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</si>
  <si>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</si>
  <si>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</si>
  <si>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</si>
  <si>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</si>
  <si>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</si>
  <si>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</si>
  <si>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</si>
  <si>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</si>
  <si>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</si>
  <si>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</si>
  <si>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</si>
  <si>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</si>
  <si>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</si>
  <si>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</si>
  <si>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</si>
  <si>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</si>
  <si>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</si>
  <si>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</si>
  <si>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</si>
  <si>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</si>
  <si>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</si>
  <si>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</si>
  <si>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</si>
  <si>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</si>
  <si>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</si>
  <si>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</si>
  <si>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</si>
  <si>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</si>
  <si>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</si>
  <si>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</si>
  <si>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</si>
  <si>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</si>
  <si>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</si>
  <si>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</si>
  <si>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</si>
  <si>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</si>
  <si>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</si>
  <si>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</si>
  <si>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</si>
  <si>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</si>
  <si>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</si>
  <si>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</si>
  <si>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</si>
  <si>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</si>
  <si>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</si>
  <si>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</si>
  <si>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</si>
  <si>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</si>
  <si>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</si>
  <si>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</si>
  <si>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</si>
  <si>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</si>
  <si>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</si>
  <si>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</si>
  <si>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</si>
  <si>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</si>
  <si>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</si>
  <si>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</si>
  <si>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</si>
  <si>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</si>
  <si>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</si>
  <si>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</si>
  <si>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</si>
  <si>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</si>
  <si>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</si>
  <si>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</si>
  <si>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</si>
  <si>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</si>
  <si>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</si>
  <si>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</si>
  <si>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</si>
  <si>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</si>
  <si>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</si>
  <si>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</si>
  <si>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</si>
  <si>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</si>
  <si>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</si>
  <si>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</si>
  <si>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</si>
  <si>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</si>
  <si>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</si>
  <si>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</si>
  <si>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</si>
  <si>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</si>
  <si>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</si>
  <si>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</si>
  <si>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</si>
  <si>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</si>
  <si>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</si>
  <si>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</si>
  <si>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</si>
  <si>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</si>
  <si>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</si>
  <si>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</si>
  <si>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</si>
  <si>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</si>
  <si>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</si>
  <si>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</si>
  <si>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</si>
  <si>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</si>
  <si>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</si>
  <si>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</si>
  <si>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</si>
  <si>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</si>
  <si>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</si>
  <si>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</si>
  <si>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</si>
  <si>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</si>
  <si>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</si>
  <si>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</si>
  <si>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</si>
  <si>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</si>
  <si>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</si>
  <si>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</si>
  <si>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</si>
  <si>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</si>
  <si>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</si>
  <si>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</si>
  <si>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</si>
  <si>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</si>
  <si>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</si>
  <si>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</si>
  <si>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</si>
  <si>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</si>
  <si>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</si>
  <si>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</si>
  <si>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</si>
  <si>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</si>
  <si>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</si>
  <si>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</si>
  <si>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</si>
  <si>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</si>
  <si>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</si>
  <si>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</si>
  <si>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</si>
  <si>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</si>
  <si>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</si>
  <si>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</si>
  <si>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</si>
  <si>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</si>
  <si>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</si>
  <si>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</si>
  <si>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</si>
  <si>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</si>
  <si>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</si>
  <si>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</si>
  <si>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</si>
  <si>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</si>
  <si>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</si>
  <si>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</si>
  <si>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</si>
  <si>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</si>
  <si>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</si>
  <si>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</si>
  <si>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</si>
  <si>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</si>
  <si>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</si>
  <si>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</si>
  <si>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</si>
  <si>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</si>
  <si>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</si>
  <si>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</si>
  <si>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</si>
  <si>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</si>
  <si>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</si>
  <si>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</si>
  <si>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</si>
  <si>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</si>
  <si>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</si>
  <si>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</si>
  <si>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</si>
  <si>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</si>
  <si>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</si>
  <si>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</si>
  <si>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</si>
  <si>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</si>
  <si>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</si>
  <si>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</si>
  <si>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</si>
  <si>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</si>
  <si>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</si>
  <si>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</si>
  <si>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</si>
  <si>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</si>
  <si>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</si>
  <si>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</si>
  <si>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</si>
  <si>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</si>
  <si>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</si>
  <si>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</si>
  <si>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</si>
  <si>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</si>
  <si>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</si>
  <si>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</si>
  <si>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</si>
  <si>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</si>
  <si>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</si>
  <si>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</si>
  <si>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</si>
  <si>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</si>
  <si>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</si>
  <si>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</si>
  <si>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</si>
  <si>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</si>
  <si>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</si>
  <si>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</si>
  <si>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</si>
  <si>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</si>
  <si>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</si>
  <si>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</si>
  <si>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</si>
  <si>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</si>
  <si>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</si>
  <si>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</si>
  <si>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</si>
  <si>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</si>
  <si>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</si>
  <si>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</si>
  <si>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</si>
  <si>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</si>
  <si>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</si>
  <si>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</si>
  <si>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</si>
  <si>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</si>
  <si>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</si>
  <si>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</si>
  <si>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</si>
  <si>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</si>
  <si>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</si>
  <si>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</si>
  <si>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</si>
  <si>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</si>
  <si>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</si>
  <si>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</si>
  <si>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</si>
  <si>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</si>
  <si>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</si>
  <si>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</si>
  <si>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</si>
  <si>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</si>
  <si>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</si>
  <si>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</si>
  <si>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</si>
  <si>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</si>
  <si>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</si>
  <si>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</si>
  <si>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</si>
  <si>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</si>
  <si>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</si>
  <si>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</si>
  <si>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</si>
  <si>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</si>
  <si>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</si>
  <si>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</si>
  <si>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</si>
  <si>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</si>
  <si>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</si>
  <si>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</si>
  <si>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</si>
  <si>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</si>
  <si>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</si>
  <si>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</si>
  <si>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</si>
  <si>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</si>
  <si>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</si>
  <si>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</si>
  <si>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</si>
  <si>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</si>
  <si>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</si>
  <si>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</si>
  <si>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</si>
  <si>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</si>
  <si>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</si>
  <si>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</si>
  <si>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</si>
  <si>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</si>
  <si>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</si>
  <si>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</si>
  <si>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</si>
  <si>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</si>
  <si>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</si>
  <si>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</si>
  <si>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</si>
  <si>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</si>
  <si>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</si>
  <si>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</si>
  <si>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</si>
  <si>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</si>
  <si>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</si>
  <si>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</si>
  <si>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</si>
  <si>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</si>
  <si>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</si>
  <si>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</si>
  <si>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</si>
  <si>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</si>
  <si>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</si>
  <si>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</si>
  <si>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</si>
  <si>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</si>
  <si>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</si>
  <si>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</si>
  <si>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</si>
  <si>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</si>
  <si>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</si>
  <si>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</si>
  <si>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</si>
  <si>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</si>
  <si>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</si>
  <si>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</si>
  <si>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</si>
  <si>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</si>
  <si>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</si>
  <si>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</si>
  <si>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</si>
  <si>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</si>
  <si>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</si>
  <si>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</si>
  <si>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</si>
  <si>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</si>
  <si>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</si>
  <si>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</si>
  <si>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</si>
  <si>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</si>
  <si>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</si>
  <si>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</si>
  <si>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</si>
  <si>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</si>
  <si>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</si>
  <si>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</si>
  <si>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</si>
  <si>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</si>
  <si>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</si>
  <si>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</si>
  <si>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</si>
  <si>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</si>
  <si>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</si>
  <si>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</si>
  <si>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</si>
  <si>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</si>
  <si>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</si>
  <si>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</si>
  <si>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</si>
  <si>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</si>
  <si>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</si>
  <si>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</si>
  <si>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</si>
  <si>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</si>
  <si>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</si>
  <si>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</si>
  <si>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</si>
  <si>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</si>
  <si>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</si>
  <si>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</si>
  <si>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</si>
  <si>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</si>
  <si>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</si>
  <si>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</si>
  <si>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</si>
  <si>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</si>
  <si>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</si>
  <si>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</si>
  <si>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</si>
  <si>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</si>
  <si>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</si>
  <si>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</si>
  <si>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</si>
  <si>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</si>
  <si>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</si>
  <si>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</si>
  <si>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</si>
  <si>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</si>
  <si>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</si>
  <si>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</si>
  <si>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</si>
  <si>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</si>
  <si>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</si>
  <si>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</si>
  <si>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</si>
  <si>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</si>
  <si>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</si>
  <si>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</si>
  <si>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</si>
  <si>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</si>
  <si>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</si>
  <si>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</si>
  <si>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</si>
  <si>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</si>
  <si>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</si>
  <si>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</si>
  <si>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</si>
  <si>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</si>
  <si>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</si>
  <si>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</si>
  <si>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</si>
  <si>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</si>
  <si>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</si>
  <si>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</si>
  <si>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</si>
  <si>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</si>
  <si>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</si>
  <si>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</si>
  <si>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</si>
  <si>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</si>
  <si>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</si>
  <si>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</si>
  <si>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</si>
  <si>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</si>
  <si>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</si>
  <si>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</si>
  <si>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</si>
  <si>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</si>
  <si>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</si>
  <si>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</si>
  <si>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</si>
  <si>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</si>
  <si>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</si>
  <si>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</si>
  <si>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</si>
  <si>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</si>
  <si>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</si>
  <si>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</si>
  <si>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</si>
  <si>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</si>
  <si>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</si>
  <si>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</si>
  <si>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</si>
  <si>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</si>
  <si>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</si>
  <si>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</si>
  <si>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</si>
  <si>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</si>
  <si>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</si>
  <si>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</si>
  <si>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</si>
  <si>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</si>
  <si>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</si>
  <si>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</si>
  <si>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</si>
  <si>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</si>
  <si>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</si>
  <si>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</si>
  <si>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</si>
  <si>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</si>
  <si>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</si>
  <si>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</si>
  <si>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</si>
  <si>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</si>
  <si>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</si>
  <si>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</si>
  <si>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</si>
  <si>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</si>
  <si>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</si>
  <si>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</si>
  <si>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</si>
  <si>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</si>
  <si>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</si>
  <si>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</si>
  <si>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</si>
  <si>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</si>
  <si>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</si>
  <si>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</si>
  <si>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</si>
  <si>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</si>
  <si>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</si>
  <si>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</si>
  <si>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</si>
  <si>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</si>
  <si>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</si>
  <si>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</si>
  <si>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</si>
  <si>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</si>
  <si>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</si>
  <si>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</si>
  <si>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</si>
  <si>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</si>
  <si>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</si>
  <si>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</si>
  <si>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</si>
  <si>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</si>
  <si>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</si>
  <si>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</si>
  <si>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</si>
  <si>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</si>
  <si>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</si>
  <si>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</si>
  <si>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</si>
  <si>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</si>
  <si>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</si>
  <si>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</si>
  <si>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</si>
  <si>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</si>
  <si>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</si>
  <si>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</si>
  <si>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</si>
  <si>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</si>
  <si>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</si>
  <si>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</si>
  <si>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</si>
  <si>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</si>
  <si>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</si>
  <si>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</si>
  <si>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</si>
  <si>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</si>
  <si>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</si>
  <si>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</si>
  <si>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</si>
  <si>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</si>
  <si>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</si>
  <si>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</si>
  <si>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</si>
  <si>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</si>
  <si>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</si>
  <si>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</si>
  <si>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</si>
  <si>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</si>
  <si>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</si>
  <si>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</si>
  <si>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</si>
  <si>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</si>
  <si>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</si>
  <si>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</si>
  <si>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</si>
  <si>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</si>
  <si>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</si>
  <si>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</si>
  <si>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</si>
  <si>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</si>
  <si>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</si>
  <si>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</si>
  <si>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</si>
  <si>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</si>
  <si>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</si>
  <si>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</si>
  <si>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</si>
  <si>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</si>
  <si>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</si>
  <si>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</si>
  <si>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</si>
  <si>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</si>
  <si>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</si>
  <si>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</si>
  <si>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</si>
  <si>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</si>
  <si>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</si>
  <si>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</si>
  <si>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</si>
  <si>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</si>
  <si>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</si>
  <si>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</si>
  <si>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</si>
  <si>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</si>
  <si>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</si>
  <si>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</si>
  <si>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</si>
  <si>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</si>
  <si>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</si>
  <si>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</si>
  <si>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</si>
  <si>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</si>
  <si>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</si>
  <si>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</si>
  <si>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</si>
  <si>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</si>
  <si>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</si>
  <si>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</si>
  <si>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</si>
  <si>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</si>
  <si>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</si>
  <si>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</si>
  <si>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</si>
  <si>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</si>
  <si>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</si>
  <si>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</si>
  <si>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</si>
  <si>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</si>
  <si>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</si>
  <si>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</si>
  <si>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</si>
  <si>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</si>
  <si>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</si>
  <si>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</si>
  <si>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</si>
  <si>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</si>
  <si>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</si>
  <si>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</si>
  <si>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</si>
  <si>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</si>
  <si>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</si>
  <si>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</si>
  <si>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</si>
  <si>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</si>
  <si>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</si>
  <si>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</si>
  <si>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</si>
  <si>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</si>
  <si>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</si>
  <si>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</si>
  <si>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</si>
  <si>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</si>
  <si>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</si>
  <si>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</si>
  <si>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</si>
  <si>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</si>
  <si>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</si>
  <si>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</si>
  <si>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</si>
  <si>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</si>
  <si>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</si>
  <si>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</si>
  <si>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</si>
  <si>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</si>
  <si>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</si>
  <si>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</si>
  <si>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</si>
  <si>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</si>
  <si>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</si>
  <si>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</si>
  <si>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</si>
  <si>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</si>
  <si>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</si>
  <si>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</si>
  <si>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</si>
  <si>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</si>
  <si>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</si>
  <si>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</si>
  <si>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</si>
  <si>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</si>
  <si>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</si>
  <si>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</si>
  <si>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</si>
  <si>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</si>
  <si>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</si>
  <si>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</si>
  <si>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</si>
  <si>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</si>
  <si>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</si>
  <si>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</si>
  <si>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</si>
  <si>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</si>
  <si>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</si>
  <si>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</si>
  <si>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</si>
  <si>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</si>
  <si>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</si>
  <si>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</si>
  <si>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</si>
  <si>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</si>
  <si>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</si>
  <si>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</si>
  <si>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</si>
  <si>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</si>
  <si>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</si>
  <si>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</si>
  <si>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</si>
  <si>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</si>
  <si>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</si>
  <si>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</si>
  <si>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</si>
  <si>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</si>
  <si>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</si>
  <si>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</si>
  <si>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</si>
  <si>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</si>
  <si>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</si>
  <si>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</si>
  <si>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</si>
  <si>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</si>
  <si>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</si>
  <si>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</si>
  <si>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</si>
  <si>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</si>
  <si>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</si>
  <si>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</si>
  <si>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</si>
  <si>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</si>
  <si>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</si>
  <si>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</si>
  <si>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</si>
  <si>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</si>
  <si>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</si>
  <si>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</si>
  <si>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</si>
  <si>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</si>
  <si>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</si>
  <si>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</si>
  <si>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</si>
  <si>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</si>
  <si>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</si>
  <si>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</si>
  <si>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</si>
  <si>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</si>
  <si>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</si>
  <si>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</si>
  <si>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</si>
  <si>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</si>
  <si>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</si>
  <si>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</si>
  <si>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</si>
  <si>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</si>
  <si>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</si>
  <si>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</si>
  <si>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</si>
  <si>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</si>
  <si>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</si>
  <si>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</si>
  <si>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</si>
  <si>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</si>
  <si>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</si>
  <si>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</si>
  <si>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</si>
  <si>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</si>
  <si>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</si>
  <si>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</si>
  <si>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</si>
  <si>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</si>
  <si>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</si>
  <si>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</si>
  <si>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</si>
  <si>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</si>
  <si>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</si>
  <si>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</si>
  <si>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</si>
  <si>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</si>
  <si>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</si>
  <si>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</si>
  <si>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</si>
  <si>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</si>
  <si>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</si>
  <si>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</si>
  <si>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</si>
  <si>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</si>
  <si>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</si>
  <si>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</si>
  <si>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</si>
  <si>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</si>
  <si>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</si>
  <si>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</si>
  <si>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</si>
  <si>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</si>
  <si>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</si>
  <si>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</si>
  <si>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</si>
  <si>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</si>
  <si>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</si>
  <si>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</si>
  <si>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</si>
  <si>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</si>
  <si>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</si>
  <si>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</si>
  <si>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</si>
  <si>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</si>
  <si>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</si>
  <si>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</si>
  <si>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</si>
  <si>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</si>
  <si>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</si>
  <si>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</si>
  <si>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</si>
  <si>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</si>
  <si>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</si>
  <si>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</si>
  <si>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</si>
  <si>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</si>
  <si>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</si>
  <si>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</si>
  <si>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</si>
  <si>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</si>
  <si>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</si>
  <si>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</si>
  <si>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</si>
  <si>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</si>
  <si>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</si>
  <si>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</si>
  <si>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</si>
  <si>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</si>
  <si>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</si>
  <si>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</si>
  <si>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</si>
  <si>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</si>
  <si>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</si>
  <si>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</si>
  <si>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</si>
  <si>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</si>
  <si>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</si>
  <si>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</si>
  <si>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</si>
  <si>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</si>
  <si>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</si>
  <si>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</si>
  <si>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</si>
  <si>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</si>
  <si>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</si>
  <si>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</si>
  <si>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</si>
  <si>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</si>
  <si>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</si>
  <si>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</si>
  <si>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</si>
  <si>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</si>
  <si>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</si>
  <si>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</si>
  <si>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</si>
  <si>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</si>
  <si>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</si>
  <si>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</si>
  <si>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</si>
  <si>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</si>
  <si>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</si>
  <si>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</si>
  <si>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</si>
  <si>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</si>
  <si>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</si>
  <si>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</si>
  <si>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</si>
  <si>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</si>
  <si>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</si>
  <si>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</si>
  <si>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</si>
  <si>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</si>
  <si>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</si>
  <si>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</si>
  <si>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</si>
  <si>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</si>
  <si>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</si>
  <si>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</si>
  <si>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</si>
  <si>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</si>
  <si>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</si>
  <si>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</si>
  <si>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</si>
  <si>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</si>
  <si>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</si>
  <si>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</si>
  <si>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</si>
  <si>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</si>
  <si>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</si>
  <si>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</si>
  <si>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</si>
  <si>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</si>
  <si>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</si>
  <si>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</si>
  <si>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</si>
  <si>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</si>
  <si>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</si>
  <si>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</si>
  <si>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</si>
  <si>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</si>
  <si>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</si>
  <si>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</si>
  <si>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</si>
  <si>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</si>
  <si>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</si>
  <si>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</si>
  <si>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</si>
  <si>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</si>
  <si>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</si>
  <si>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</si>
  <si>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</si>
  <si>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</si>
  <si>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</si>
  <si>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</si>
  <si>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</si>
  <si>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</si>
  <si>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</si>
  <si>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</si>
  <si>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</si>
  <si>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</si>
  <si>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</si>
  <si>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</si>
  <si>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</si>
  <si>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</si>
  <si>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</si>
  <si>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</si>
  <si>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</si>
  <si>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</si>
  <si>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</si>
  <si>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</si>
  <si>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</si>
  <si>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</si>
  <si>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</si>
  <si>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</si>
  <si>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</si>
  <si>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</si>
  <si>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</si>
  <si>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</si>
  <si>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</si>
  <si>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</si>
  <si>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</si>
  <si>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</si>
  <si>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</si>
  <si>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</si>
  <si>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</si>
  <si>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</si>
  <si>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</si>
  <si>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</si>
  <si>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</si>
  <si>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</si>
  <si>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</si>
  <si>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</si>
  <si>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</si>
  <si>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</si>
  <si>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</si>
  <si>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</si>
  <si>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</si>
  <si>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</si>
  <si>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</si>
  <si>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</si>
  <si>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</si>
  <si>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</si>
  <si>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</si>
  <si>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</si>
  <si>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</si>
  <si>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</si>
  <si>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</si>
  <si>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</si>
  <si>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</si>
  <si>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</si>
  <si>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</si>
  <si>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</si>
  <si>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</si>
  <si>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</si>
  <si>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</si>
  <si>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</si>
  <si>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</si>
  <si>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</si>
  <si>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</si>
  <si>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</si>
  <si>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</si>
  <si>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</si>
  <si>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</si>
  <si>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</si>
  <si>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</si>
  <si>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</si>
  <si>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</si>
  <si>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</si>
  <si>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</si>
  <si>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</si>
  <si>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</si>
  <si>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</si>
  <si>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</si>
  <si>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</si>
  <si>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</si>
  <si>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</si>
  <si>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</si>
  <si>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</si>
  <si>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</si>
  <si>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</si>
  <si>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</si>
  <si>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</si>
  <si>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</si>
  <si>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</si>
  <si>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</si>
  <si>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</si>
  <si>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</si>
  <si>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</si>
  <si>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</si>
  <si>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</si>
  <si>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</si>
  <si>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</si>
  <si>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</si>
  <si>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</si>
  <si>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</si>
  <si>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</si>
  <si>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</si>
  <si>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</si>
  <si>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</si>
  <si>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</si>
  <si>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</si>
  <si>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</si>
  <si>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</si>
  <si>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</si>
  <si>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</si>
  <si>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</si>
  <si>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</si>
  <si>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</si>
  <si>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</si>
  <si>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</si>
  <si>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</si>
  <si>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</si>
  <si>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</si>
  <si>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</si>
  <si>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</si>
  <si>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</si>
  <si>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</si>
  <si>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</si>
  <si>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</si>
  <si>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</si>
  <si>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</si>
  <si>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</si>
  <si>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</si>
  <si>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</si>
  <si>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</si>
  <si>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</si>
  <si>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</si>
  <si>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</si>
  <si>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</si>
  <si>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</si>
  <si>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</si>
  <si>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</si>
  <si>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</si>
  <si>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</si>
  <si>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</si>
  <si>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</si>
  <si>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</si>
  <si>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</si>
  <si>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</si>
  <si>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</si>
  <si>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</si>
  <si>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</si>
  <si>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</si>
  <si>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</si>
  <si>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</si>
  <si>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</si>
  <si>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</si>
  <si>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</si>
  <si>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</si>
  <si>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</si>
  <si>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</si>
  <si>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</si>
  <si>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</si>
  <si>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</si>
  <si>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</si>
  <si>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</si>
  <si>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</si>
  <si>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</si>
  <si>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</si>
  <si>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</si>
  <si>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</si>
  <si>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</si>
  <si>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</si>
  <si>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</si>
  <si>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</si>
  <si>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</si>
  <si>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</si>
  <si>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</si>
  <si>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</si>
  <si>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</si>
  <si>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</si>
  <si>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</si>
  <si>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</si>
  <si>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</si>
  <si>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</si>
  <si>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</si>
  <si>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</si>
  <si>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</si>
  <si>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</si>
  <si>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</si>
  <si>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</si>
  <si>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</si>
  <si>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</si>
  <si>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</si>
  <si>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</si>
  <si>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</si>
  <si>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</si>
  <si>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</si>
  <si>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</si>
  <si>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</si>
  <si>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</si>
  <si>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</si>
  <si>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</si>
  <si>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</si>
  <si>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</si>
  <si>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</si>
  <si>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</si>
  <si>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</si>
  <si>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</si>
  <si>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</si>
  <si>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</si>
  <si>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</si>
  <si>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</si>
  <si>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</si>
  <si>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</si>
  <si>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</si>
  <si>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</si>
  <si>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</si>
  <si>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</si>
  <si>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</si>
  <si>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</si>
  <si>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</si>
  <si>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</si>
  <si>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</si>
  <si>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</si>
  <si>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</si>
  <si>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</si>
  <si>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</si>
  <si>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</si>
  <si>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</si>
  <si>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</si>
  <si>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</si>
  <si>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</si>
  <si>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</si>
  <si>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</si>
  <si>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</si>
  <si>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</si>
  <si>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</si>
  <si>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</si>
  <si>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</si>
  <si>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</si>
  <si>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</si>
  <si>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</si>
  <si>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</si>
  <si>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</si>
  <si>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</si>
  <si>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</si>
  <si>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</si>
  <si>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</si>
  <si>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</si>
  <si>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</si>
  <si>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</si>
  <si>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</si>
  <si>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</si>
  <si>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</si>
  <si>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</si>
  <si>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</si>
  <si>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</si>
  <si>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</si>
  <si>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</si>
  <si>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</si>
  <si>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</si>
  <si>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</si>
  <si>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</si>
  <si>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</si>
  <si>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</si>
  <si>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</si>
  <si>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</si>
  <si>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</si>
  <si>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</si>
  <si>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</si>
  <si>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</si>
  <si>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</si>
  <si>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</si>
  <si>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</si>
  <si>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</si>
  <si>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</si>
  <si>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</si>
  <si>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</si>
  <si>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</si>
  <si>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</si>
  <si>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</si>
  <si>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</si>
  <si>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</si>
  <si>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</si>
  <si>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</si>
  <si>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</si>
  <si>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</si>
  <si>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</si>
  <si>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</si>
  <si>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</si>
  <si>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</si>
  <si>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</si>
  <si>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</si>
  <si>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</si>
  <si>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</si>
  <si>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</si>
  <si>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</si>
  <si>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</si>
  <si>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</si>
  <si>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</si>
  <si>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</si>
  <si>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</si>
  <si>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</si>
  <si>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</si>
  <si>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</si>
  <si>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</si>
  <si>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</si>
  <si>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</si>
  <si>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</si>
  <si>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</si>
  <si>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</si>
  <si>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</si>
  <si>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</si>
  <si>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</si>
  <si>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</si>
  <si>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</si>
  <si>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</si>
  <si>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</si>
  <si>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</si>
  <si>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</si>
  <si>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</si>
  <si>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</si>
  <si>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</si>
  <si>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</si>
  <si>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</si>
  <si>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</si>
  <si>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</si>
  <si>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</si>
  <si>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</si>
  <si>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</si>
  <si>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</si>
  <si>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</si>
  <si>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</si>
  <si>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</si>
  <si>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</si>
  <si>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</si>
  <si>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</si>
  <si>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</si>
  <si>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</si>
  <si>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</si>
  <si>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</si>
  <si>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</si>
  <si>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</si>
  <si>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</si>
  <si>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</si>
  <si>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</si>
  <si>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</si>
  <si>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</si>
  <si>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</si>
  <si>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</si>
  <si>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</si>
  <si>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</si>
  <si>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</si>
  <si>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</si>
  <si>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</si>
  <si>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</si>
  <si>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</si>
  <si>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</si>
  <si>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</si>
  <si>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</si>
  <si>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</si>
  <si>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</si>
  <si>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</si>
  <si>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</si>
  <si>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</si>
  <si>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</si>
  <si>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</si>
  <si>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</si>
  <si>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</si>
  <si>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</si>
  <si>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</si>
  <si>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</si>
  <si>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</si>
  <si>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</si>
  <si>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</si>
  <si>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</si>
  <si>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</si>
  <si>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</si>
  <si>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</si>
  <si>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</si>
  <si>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</si>
  <si>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</si>
  <si>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</si>
  <si>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</si>
  <si>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</si>
  <si>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</si>
  <si>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</si>
  <si>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</si>
  <si>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</si>
  <si>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</si>
  <si>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</si>
  <si>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</si>
  <si>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</si>
  <si>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</si>
  <si>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</si>
  <si>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</si>
  <si>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</si>
  <si>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</si>
  <si>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</si>
  <si>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</si>
  <si>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</si>
  <si>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</si>
  <si>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</si>
  <si>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</si>
  <si>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</si>
  <si>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</si>
  <si>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</si>
  <si>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</si>
  <si>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</si>
  <si>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</si>
  <si>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</si>
  <si>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</si>
  <si>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</si>
  <si>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</si>
  <si>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</si>
  <si>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</si>
  <si>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</si>
  <si>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</si>
  <si>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</si>
  <si>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</si>
  <si>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</si>
  <si>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</si>
  <si>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</si>
  <si>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</si>
  <si>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</si>
  <si>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</si>
  <si>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</si>
  <si>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</si>
  <si>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</si>
  <si>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</si>
  <si>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</si>
  <si>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</si>
  <si>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</si>
  <si>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</si>
  <si>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</si>
  <si>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</si>
  <si>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</si>
  <si>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</si>
  <si>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</si>
  <si>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</si>
  <si>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</si>
  <si>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</si>
  <si>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</si>
  <si>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</si>
  <si>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</si>
  <si>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</si>
  <si>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</si>
  <si>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</si>
  <si>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</si>
  <si>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</si>
  <si>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</si>
  <si>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</si>
  <si>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</si>
  <si>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</si>
  <si>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</si>
  <si>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</si>
  <si>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</si>
  <si>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</si>
  <si>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</si>
  <si>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</si>
  <si>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</si>
  <si>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</si>
  <si>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</si>
  <si>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</si>
  <si>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</si>
  <si>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</si>
  <si>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</si>
  <si>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</si>
  <si>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</si>
  <si>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</si>
  <si>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</si>
  <si>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</si>
  <si>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</si>
  <si>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</si>
  <si>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</si>
  <si>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</si>
  <si>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</si>
  <si>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</si>
  <si>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</si>
  <si>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</si>
  <si>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</si>
  <si>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</si>
  <si>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</si>
  <si>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</si>
  <si>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</si>
  <si>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</si>
  <si>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</si>
  <si>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</si>
  <si>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</si>
  <si>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</si>
  <si>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</si>
  <si>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</si>
  <si>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</si>
  <si>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</si>
  <si>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</si>
  <si>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</si>
  <si>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</si>
  <si>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</si>
  <si>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</si>
  <si>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</si>
  <si>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</si>
  <si>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</si>
  <si>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</si>
  <si>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</si>
  <si>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</si>
  <si>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</si>
  <si>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</si>
  <si>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</si>
  <si>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</si>
  <si>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</si>
  <si>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</si>
  <si>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</si>
  <si>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</si>
  <si>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</si>
  <si>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</si>
  <si>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</si>
  <si>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</si>
  <si>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</si>
  <si>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</si>
  <si>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</si>
  <si>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</si>
  <si>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</si>
  <si>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</si>
  <si>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</si>
  <si>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</si>
  <si>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</si>
  <si>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</si>
  <si>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</si>
  <si>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</si>
  <si>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</si>
  <si>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</si>
  <si>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</si>
  <si>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</si>
  <si>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</si>
  <si>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</si>
  <si>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</si>
  <si>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</si>
  <si>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</si>
  <si>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</si>
  <si>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</si>
  <si>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</si>
  <si>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</si>
  <si>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</si>
  <si>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</si>
  <si>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</si>
  <si>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</si>
  <si>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</si>
  <si>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</si>
  <si>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</si>
  <si>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</si>
  <si>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</si>
  <si>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</si>
  <si>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</si>
  <si>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</si>
  <si>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</si>
  <si>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</si>
  <si>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</si>
  <si>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</si>
  <si>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</si>
  <si>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</si>
  <si>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</si>
  <si>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</si>
  <si>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</si>
  <si>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</si>
  <si>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</si>
  <si>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</si>
  <si>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</si>
  <si>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</si>
  <si>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</si>
  <si>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</si>
  <si>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</si>
  <si>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</si>
  <si>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</si>
  <si>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</si>
  <si>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</si>
  <si>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</si>
  <si>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</si>
  <si>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</si>
  <si>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</si>
  <si>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</si>
  <si>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</si>
  <si>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</si>
  <si>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</si>
  <si>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</si>
  <si>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</si>
  <si>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</si>
  <si>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</si>
  <si>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</si>
  <si>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</si>
  <si>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</si>
  <si>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</si>
  <si>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</si>
  <si>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</si>
  <si>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</si>
  <si>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</si>
  <si>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</si>
  <si>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</si>
  <si>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</si>
  <si>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</si>
  <si>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</si>
  <si>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</si>
  <si>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</si>
  <si>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</si>
  <si>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</si>
  <si>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</si>
  <si>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</si>
  <si>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</si>
  <si>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</si>
  <si>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</si>
  <si>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</si>
  <si>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</si>
  <si>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</si>
  <si>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</si>
  <si>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</si>
  <si>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</si>
  <si>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</si>
  <si>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</si>
  <si>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</si>
  <si>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</si>
  <si>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</si>
  <si>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</si>
  <si>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</si>
  <si>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</si>
  <si>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</si>
  <si>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</si>
  <si>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</si>
  <si>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</si>
  <si>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</si>
  <si>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</si>
  <si>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</si>
  <si>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</si>
  <si>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</si>
  <si>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</si>
  <si>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</si>
  <si>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</si>
  <si>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</si>
  <si>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</si>
  <si>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</si>
  <si>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</si>
  <si>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</si>
  <si>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</si>
  <si>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</si>
  <si>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</si>
  <si>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</si>
  <si>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</si>
  <si>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</si>
  <si>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</si>
  <si>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</si>
  <si>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</si>
  <si>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</si>
  <si>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</si>
  <si>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</si>
  <si>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</si>
  <si>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</si>
  <si>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</si>
  <si>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</si>
  <si>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</si>
  <si>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</si>
  <si>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</si>
  <si>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</si>
  <si>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</si>
  <si>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</si>
  <si>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</si>
  <si>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</si>
  <si>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</si>
  <si>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</si>
  <si>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</si>
  <si>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</si>
  <si>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</si>
  <si>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</si>
  <si>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</si>
  <si>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</si>
  <si>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</si>
  <si>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</si>
  <si>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</si>
  <si>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</si>
  <si>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</si>
  <si>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</si>
  <si>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</si>
  <si>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</si>
  <si>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</si>
  <si>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</si>
  <si>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</si>
  <si>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</si>
  <si>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</si>
  <si>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</si>
  <si>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</si>
  <si>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</si>
  <si>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</si>
  <si>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</si>
  <si>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</si>
  <si>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</si>
  <si>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</si>
  <si>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</si>
  <si>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</si>
  <si>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</si>
  <si>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</si>
  <si>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</si>
  <si>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</si>
  <si>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</si>
  <si>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</si>
  <si>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</si>
  <si>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</si>
  <si>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</si>
  <si>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</si>
  <si>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</si>
  <si>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</si>
  <si>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</si>
  <si>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</si>
  <si>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</si>
  <si>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</si>
  <si>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</si>
  <si>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</si>
  <si>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</si>
  <si>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</si>
  <si>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</si>
  <si>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</si>
  <si>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</si>
  <si>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</si>
  <si>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</si>
  <si>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</si>
  <si>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</si>
  <si>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</si>
  <si>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</si>
  <si>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</si>
  <si>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</si>
  <si>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</si>
  <si>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</si>
  <si>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</si>
  <si>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</si>
  <si>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</si>
  <si>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</si>
  <si>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</si>
  <si>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</si>
  <si>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</si>
  <si>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</si>
  <si>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</si>
  <si>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</si>
  <si>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</si>
  <si>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</si>
  <si>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</si>
  <si>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</si>
  <si>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</si>
  <si>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</si>
  <si>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</si>
  <si>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</si>
  <si>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</si>
  <si>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</si>
  <si>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</si>
  <si>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</si>
  <si>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</si>
  <si>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</si>
  <si>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</si>
  <si>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</si>
  <si>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</si>
  <si>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</si>
  <si>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</si>
  <si>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</si>
  <si>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</si>
  <si>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</si>
  <si>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</si>
  <si>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</si>
  <si>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</si>
  <si>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</si>
  <si>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</si>
  <si>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</si>
  <si>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</si>
  <si>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</si>
  <si>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</si>
  <si>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</si>
  <si>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</si>
  <si>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</si>
  <si>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</si>
  <si>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</si>
  <si>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</si>
  <si>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</si>
  <si>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</si>
  <si>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</si>
  <si>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</si>
  <si>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</si>
  <si>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</si>
  <si>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</si>
  <si>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</si>
  <si>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</si>
  <si>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</si>
  <si>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</si>
  <si>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</si>
  <si>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</si>
  <si>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</si>
  <si>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</si>
  <si>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</si>
  <si>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</si>
  <si>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</si>
  <si>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</si>
  <si>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</si>
  <si>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</si>
  <si>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</si>
  <si>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</si>
  <si>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</si>
  <si>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</si>
  <si>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</si>
  <si>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</si>
  <si>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</si>
  <si>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</si>
  <si>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</si>
  <si>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</si>
  <si>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</si>
  <si>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</si>
  <si>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</si>
  <si>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</si>
  <si>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</si>
  <si>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</si>
  <si>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</si>
  <si>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</si>
  <si>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</si>
  <si>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</si>
  <si>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</si>
  <si>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</si>
  <si>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</si>
  <si>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</si>
  <si>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</si>
  <si>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</si>
  <si>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</si>
  <si>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</si>
  <si>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</si>
  <si>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</si>
  <si>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</si>
  <si>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</si>
  <si>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</si>
  <si>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</si>
  <si>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</si>
  <si>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</si>
  <si>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</si>
  <si>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</si>
  <si>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</si>
  <si>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</si>
  <si>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</si>
  <si>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</si>
  <si>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</si>
  <si>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</si>
  <si>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</si>
  <si>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</si>
  <si>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</si>
  <si>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</si>
  <si>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</si>
  <si>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</si>
  <si>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</si>
  <si>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</si>
  <si>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</si>
  <si>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</si>
  <si>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</si>
  <si>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</si>
  <si>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</si>
  <si>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</si>
  <si>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</si>
  <si>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</si>
  <si>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</si>
  <si>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</si>
  <si>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</si>
  <si>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</si>
  <si>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</si>
  <si>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</si>
  <si>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</si>
  <si>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</si>
  <si>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</si>
  <si>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</si>
  <si>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</si>
  <si>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</si>
  <si>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</si>
  <si>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</si>
  <si>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</si>
  <si>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</si>
  <si>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</si>
  <si>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</si>
  <si>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</si>
  <si>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</si>
  <si>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</si>
  <si>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</si>
  <si>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</si>
  <si>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</si>
  <si>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</si>
  <si>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</si>
  <si>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</si>
  <si>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</si>
  <si>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</si>
  <si>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</si>
  <si>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</si>
  <si>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</si>
  <si>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</si>
  <si>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</si>
  <si>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</si>
  <si>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</si>
  <si>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</si>
  <si>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</si>
  <si>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</si>
  <si>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</si>
  <si>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</si>
  <si>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</si>
  <si>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</si>
  <si>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</si>
  <si>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</si>
  <si>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</si>
  <si>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</si>
  <si>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</si>
  <si>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</si>
  <si>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</si>
  <si>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</si>
  <si>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</si>
  <si>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</si>
  <si>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</si>
  <si>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</si>
  <si>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</si>
  <si>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</si>
  <si>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</si>
  <si>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</si>
  <si>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</si>
  <si>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</si>
  <si>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</si>
  <si>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</si>
  <si>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</si>
  <si>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</si>
  <si>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</si>
  <si>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</si>
  <si>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</si>
  <si>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</si>
  <si>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</si>
  <si>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</si>
  <si>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</si>
  <si>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</si>
  <si>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</si>
  <si>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</si>
  <si>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</si>
  <si>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</si>
  <si>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</si>
  <si>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</si>
  <si>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</si>
  <si>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</si>
  <si>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</si>
  <si>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</si>
  <si>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</si>
  <si>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</si>
  <si>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</si>
  <si>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</si>
  <si>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</si>
  <si>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</si>
  <si>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</si>
  <si>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</si>
  <si>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</si>
  <si>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</si>
  <si>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</si>
  <si>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</si>
  <si>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</si>
  <si>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</si>
  <si>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</si>
  <si>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</si>
  <si>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</si>
  <si>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</si>
  <si>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</si>
  <si>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</si>
  <si>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</si>
  <si>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</si>
  <si>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</si>
  <si>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</si>
  <si>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</si>
  <si>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</si>
  <si>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</si>
  <si>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</si>
  <si>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</si>
  <si>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</si>
  <si>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</si>
  <si>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</si>
  <si>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</si>
  <si>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</si>
  <si>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</si>
  <si>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</si>
  <si>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</si>
  <si>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</si>
  <si>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</si>
  <si>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</si>
  <si>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</si>
  <si>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</si>
  <si>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</si>
  <si>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</si>
  <si>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</si>
  <si>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</si>
  <si>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</si>
  <si>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</si>
  <si>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</si>
  <si>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</si>
  <si>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</si>
  <si>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</si>
  <si>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</si>
  <si>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</si>
  <si>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</si>
  <si>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</si>
  <si>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</si>
  <si>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</si>
  <si>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</si>
  <si>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</si>
  <si>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</si>
  <si>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</si>
  <si>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</si>
  <si>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</si>
  <si>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</si>
  <si>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</si>
  <si>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</si>
  <si>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</si>
  <si>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</si>
  <si>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</si>
  <si>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</si>
  <si>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</si>
  <si>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</si>
  <si>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</si>
  <si>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</si>
  <si>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</si>
  <si>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</si>
  <si>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</si>
  <si>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</si>
  <si>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</si>
  <si>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</si>
  <si>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</si>
  <si>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</si>
  <si>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</si>
  <si>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</si>
  <si>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</si>
  <si>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</si>
  <si>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</si>
  <si>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</si>
  <si>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</si>
  <si>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</si>
  <si>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</si>
  <si>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</si>
  <si>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</si>
  <si>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</si>
  <si>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</si>
  <si>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</si>
  <si>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</si>
  <si>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</si>
  <si>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</si>
  <si>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</si>
  <si>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</si>
  <si>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</si>
  <si>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</si>
  <si>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</si>
  <si>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</si>
  <si>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</si>
  <si>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</si>
  <si>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</si>
  <si>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</si>
  <si>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</si>
  <si>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</si>
  <si>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</si>
  <si>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</si>
  <si>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</si>
  <si>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</si>
  <si>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</si>
  <si>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</si>
  <si>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</si>
  <si>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</si>
  <si>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</si>
  <si>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</si>
  <si>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</si>
  <si>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</si>
  <si>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</si>
  <si>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</si>
  <si>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</si>
  <si>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</si>
  <si>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</si>
  <si>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</si>
  <si>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</si>
  <si>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</si>
  <si>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</si>
  <si>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</si>
  <si>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</si>
  <si>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</si>
  <si>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</si>
  <si>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</si>
  <si>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</si>
  <si>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</si>
  <si>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</si>
  <si>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</si>
  <si>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</si>
  <si>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</si>
  <si>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</si>
  <si>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</si>
  <si>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</si>
  <si>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</si>
  <si>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</si>
  <si>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</si>
  <si>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</si>
  <si>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</si>
  <si>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</si>
  <si>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</si>
  <si>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</si>
  <si>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</si>
  <si>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</si>
  <si>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</si>
  <si>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</si>
  <si>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</si>
  <si>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</si>
  <si>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</si>
  <si>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</si>
  <si>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</si>
  <si>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</si>
  <si>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</si>
  <si>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</si>
  <si>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</si>
  <si>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</si>
  <si>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</si>
  <si>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</si>
  <si>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</si>
  <si>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</si>
  <si>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</si>
  <si>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</si>
  <si>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</si>
  <si>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</si>
  <si>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</si>
  <si>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</si>
  <si>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</si>
  <si>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</si>
  <si>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</si>
  <si>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</si>
  <si>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</si>
  <si>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</si>
  <si>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</si>
  <si>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</si>
  <si>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</si>
  <si>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</si>
  <si>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</si>
  <si>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</si>
  <si>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</si>
  <si>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</si>
  <si>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</si>
  <si>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</si>
  <si>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</si>
  <si>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</si>
  <si>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</si>
  <si>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</si>
  <si>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</si>
  <si>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</si>
  <si>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</si>
  <si>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</si>
  <si>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</si>
  <si>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</si>
  <si>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</si>
  <si>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</si>
  <si>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</si>
  <si>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</si>
  <si>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</si>
  <si>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</si>
  <si>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</si>
  <si>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</si>
  <si>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</si>
  <si>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</si>
  <si>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</si>
  <si>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</si>
  <si>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</si>
  <si>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</si>
  <si>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</si>
  <si>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</si>
  <si>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</si>
  <si>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</si>
  <si>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</si>
  <si>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</si>
  <si>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</si>
  <si>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</si>
  <si>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</si>
  <si>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</si>
  <si>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</si>
  <si>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</si>
  <si>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</si>
  <si>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</si>
  <si>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</si>
  <si>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</si>
  <si>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</si>
  <si>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</si>
  <si>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</si>
  <si>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</si>
  <si>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</si>
  <si>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</si>
  <si>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</si>
  <si>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</si>
  <si>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</si>
  <si>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</si>
  <si>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</si>
  <si>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</si>
  <si>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</si>
  <si>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</si>
  <si>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</si>
  <si>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</si>
  <si>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</si>
  <si>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</si>
  <si>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</si>
  <si>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</si>
  <si>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</si>
  <si>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</si>
  <si>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</si>
  <si>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</si>
  <si>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</si>
  <si>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</si>
  <si>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</si>
  <si>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</si>
  <si>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</si>
  <si>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</si>
  <si>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</si>
  <si>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</si>
  <si>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</si>
  <si>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</si>
  <si>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</si>
  <si>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</si>
  <si>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</si>
  <si>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</si>
  <si>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</si>
  <si>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</si>
  <si>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</si>
  <si>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</si>
  <si>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</si>
  <si>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</si>
  <si>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</si>
  <si>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</si>
  <si>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</si>
  <si>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</si>
  <si>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</si>
  <si>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</si>
  <si>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</si>
  <si>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</si>
  <si>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</si>
  <si>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</si>
  <si>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</si>
  <si>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</si>
  <si>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</si>
  <si>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</si>
  <si>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</si>
  <si>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</si>
  <si>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</si>
  <si>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</si>
  <si>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</si>
  <si>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</si>
  <si>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</si>
  <si>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</si>
  <si>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</si>
  <si>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</si>
  <si>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</si>
  <si>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</si>
  <si>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</si>
  <si>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</si>
  <si>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</si>
  <si>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</si>
  <si>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</si>
  <si>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</si>
  <si>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</si>
  <si>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</si>
  <si>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</si>
  <si>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</si>
  <si>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</si>
  <si>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</si>
  <si>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</si>
  <si>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</si>
  <si>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</si>
  <si>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</si>
  <si>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</si>
  <si>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</si>
  <si>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</si>
  <si>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</si>
  <si>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</si>
  <si>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</si>
  <si>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</si>
  <si>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</si>
  <si>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</si>
  <si>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</si>
  <si>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</si>
  <si>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</si>
  <si>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</si>
  <si>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</si>
  <si>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</si>
  <si>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</si>
  <si>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</si>
  <si>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</si>
  <si>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</si>
  <si>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</si>
  <si>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</si>
  <si>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</si>
  <si>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</si>
  <si>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</si>
  <si>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</si>
  <si>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</si>
  <si>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</si>
  <si>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</si>
  <si>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</si>
  <si>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</si>
  <si>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</si>
  <si>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</si>
  <si>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</si>
  <si>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</si>
  <si>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</si>
  <si>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</si>
  <si>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</si>
  <si>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</si>
  <si>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</si>
  <si>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</si>
  <si>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</si>
  <si>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</si>
  <si>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</si>
  <si>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</si>
  <si>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</si>
  <si>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</si>
  <si>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</si>
  <si>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</si>
  <si>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</si>
  <si>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</si>
  <si>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</si>
  <si>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</si>
  <si>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</si>
  <si>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</si>
  <si>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</si>
  <si>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</si>
  <si>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</si>
  <si>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</si>
  <si>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</si>
  <si>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</si>
  <si>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</si>
  <si>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</si>
  <si>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</si>
  <si>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</si>
  <si>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</si>
  <si>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</si>
  <si>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</si>
  <si>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</si>
  <si>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</si>
  <si>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</si>
  <si>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</si>
  <si>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</si>
  <si>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</si>
  <si>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</si>
  <si>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</si>
  <si>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</si>
  <si>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</si>
  <si>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</si>
  <si>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</si>
  <si>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</si>
  <si>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</si>
  <si>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</si>
  <si>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</si>
  <si>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</si>
  <si>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</si>
  <si>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</si>
  <si>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</si>
  <si>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</si>
  <si>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</si>
  <si>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</si>
  <si>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</si>
  <si>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</si>
  <si>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</si>
  <si>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</si>
  <si>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</si>
  <si>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</si>
  <si>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</si>
  <si>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</si>
  <si>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</si>
  <si>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</si>
  <si>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</si>
  <si>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</si>
  <si>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</si>
  <si>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</si>
  <si>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</si>
  <si>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</si>
  <si>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</si>
  <si>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</si>
  <si>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</si>
  <si>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</si>
  <si>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</si>
  <si>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</si>
  <si>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</si>
  <si>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</si>
  <si>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</si>
  <si>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</si>
  <si>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</si>
  <si>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</si>
  <si>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</si>
  <si>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</si>
  <si>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</si>
  <si>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</si>
  <si>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</si>
  <si>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</si>
  <si>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</si>
  <si>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</si>
  <si>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</si>
  <si>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</si>
  <si>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</si>
  <si>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</si>
  <si>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</si>
  <si>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</si>
  <si>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</si>
  <si>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</si>
  <si>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</si>
  <si>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</si>
  <si>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</si>
  <si>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</si>
  <si>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</si>
  <si>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</si>
  <si>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</si>
  <si>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</si>
  <si>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</si>
  <si>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</si>
  <si>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</si>
  <si>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</si>
  <si>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</si>
  <si>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</si>
  <si>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</si>
  <si>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</si>
  <si>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</si>
  <si>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</si>
  <si>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</si>
  <si>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</si>
  <si>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</si>
  <si>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</si>
  <si>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</si>
  <si>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</si>
  <si>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</si>
  <si>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</si>
  <si>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</si>
  <si>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</si>
  <si>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</si>
  <si>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</si>
  <si>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</si>
  <si>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</si>
  <si>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</si>
  <si>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</si>
  <si>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</si>
  <si>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</si>
  <si>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</si>
  <si>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</si>
  <si>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</si>
  <si>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</si>
  <si>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</si>
  <si>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</si>
  <si>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</si>
  <si>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</si>
  <si>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</si>
  <si>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</si>
  <si>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</si>
  <si>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</si>
  <si>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</si>
  <si>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</si>
  <si>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</si>
  <si>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</si>
  <si>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</si>
  <si>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</si>
  <si>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</si>
  <si>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</si>
  <si>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</si>
  <si>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</si>
  <si>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</si>
  <si>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</si>
  <si>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</si>
  <si>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</si>
  <si>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</si>
  <si>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</si>
  <si>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</si>
  <si>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</si>
  <si>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</si>
  <si>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</si>
  <si>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</si>
  <si>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</si>
  <si>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</si>
  <si>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</si>
  <si>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</si>
  <si>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</si>
  <si>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</si>
  <si>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</si>
  <si>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</si>
  <si>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</si>
  <si>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</si>
  <si>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</si>
  <si>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</si>
  <si>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</si>
  <si>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</si>
  <si>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</si>
  <si>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</si>
  <si>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</si>
  <si>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</si>
  <si>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</si>
  <si>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</si>
  <si>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</si>
  <si>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</si>
  <si>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</si>
  <si>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</si>
  <si>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</si>
  <si>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</si>
  <si>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</si>
  <si>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</si>
  <si>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</si>
  <si>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</si>
  <si>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</si>
  <si>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</si>
  <si>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</si>
  <si>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</si>
  <si>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</si>
  <si>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</si>
  <si>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</si>
  <si>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</si>
  <si>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</si>
  <si>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</si>
  <si>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</si>
  <si>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</si>
  <si>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</si>
  <si>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</si>
  <si>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</si>
  <si>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</si>
  <si>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</si>
  <si>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</si>
  <si>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</si>
  <si>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</si>
  <si>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</si>
  <si>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</si>
  <si>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</si>
  <si>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</si>
  <si>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</si>
  <si>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</si>
  <si>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</si>
  <si>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</si>
  <si>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</si>
  <si>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</si>
  <si>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</si>
  <si>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</si>
  <si>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</si>
  <si>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</si>
  <si>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</si>
  <si>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</si>
  <si>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</si>
  <si>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</si>
  <si>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</si>
  <si>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</si>
  <si>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</si>
  <si>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</si>
  <si>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</si>
  <si>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</si>
  <si>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</si>
  <si>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</si>
  <si>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</si>
  <si>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</si>
  <si>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</si>
  <si>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</si>
  <si>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</si>
  <si>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</si>
  <si>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</si>
  <si>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</si>
  <si>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</si>
  <si>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</si>
  <si>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</si>
  <si>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</si>
  <si>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</si>
  <si>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</si>
  <si>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</si>
  <si>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</si>
  <si>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</si>
  <si>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</si>
  <si>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</si>
  <si>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</si>
  <si>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</si>
  <si>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</si>
  <si>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</si>
  <si>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</si>
  <si>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</si>
  <si>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</si>
  <si>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</si>
  <si>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</si>
  <si>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</si>
  <si>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</si>
  <si>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</si>
  <si>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</si>
  <si>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</si>
  <si>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</si>
  <si>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</si>
  <si>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</si>
  <si>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</si>
  <si>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</si>
  <si>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</si>
  <si>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</si>
  <si>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</si>
  <si>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</si>
  <si>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</si>
  <si>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</si>
  <si>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</si>
  <si>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</si>
  <si>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</si>
  <si>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</si>
  <si>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</si>
  <si>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</si>
  <si>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</si>
  <si>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</si>
  <si>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</si>
  <si>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</si>
  <si>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</si>
  <si>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</si>
  <si>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</si>
  <si>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</si>
  <si>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</si>
  <si>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</si>
  <si>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</si>
  <si>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</si>
  <si>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</si>
  <si>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</si>
  <si>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</si>
  <si>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</si>
  <si>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</si>
  <si>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</si>
  <si>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</si>
  <si>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</si>
  <si>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</si>
  <si>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</si>
  <si>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</si>
  <si>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</si>
  <si>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</si>
  <si>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</si>
  <si>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</si>
  <si>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</si>
  <si>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</si>
  <si>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</si>
  <si>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</si>
  <si>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</si>
  <si>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</si>
  <si>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</si>
  <si>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</si>
  <si>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</si>
  <si>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</si>
  <si>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</si>
  <si>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</si>
  <si>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</si>
  <si>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</si>
  <si>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</si>
  <si>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</si>
  <si>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</si>
  <si>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</si>
  <si>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</si>
  <si>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</si>
  <si>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</si>
  <si>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</si>
  <si>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</si>
  <si>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</si>
  <si>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</si>
  <si>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</si>
  <si>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</si>
  <si>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</si>
  <si>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</si>
  <si>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</si>
  <si>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</si>
  <si>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</si>
  <si>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</si>
  <si>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</si>
  <si>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</si>
  <si>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</si>
  <si>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</si>
  <si>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</si>
  <si>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</si>
  <si>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</si>
  <si>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</si>
  <si>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</si>
  <si>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</si>
  <si>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</si>
  <si>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</si>
  <si>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</si>
  <si>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</si>
  <si>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</si>
  <si>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</si>
  <si>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</si>
  <si>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</si>
  <si>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</si>
  <si>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</si>
  <si>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</si>
  <si>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</si>
  <si>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</si>
  <si>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</si>
  <si>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</si>
  <si>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</si>
  <si>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</si>
  <si>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</si>
  <si>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</si>
  <si>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</si>
  <si>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</si>
  <si>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</si>
  <si>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</si>
  <si>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</si>
  <si>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</si>
  <si>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</si>
  <si>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</si>
  <si>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</si>
  <si>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</si>
  <si>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</si>
  <si>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</si>
  <si>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</si>
  <si>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</si>
  <si>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</si>
  <si>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</si>
  <si>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</si>
  <si>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</si>
  <si>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</si>
  <si>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</si>
  <si>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</si>
  <si>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</si>
  <si>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</si>
  <si>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</si>
  <si>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</si>
  <si>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</si>
  <si>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</si>
  <si>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</si>
  <si>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</si>
  <si>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</si>
  <si>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</si>
  <si>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</si>
  <si>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</si>
  <si>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</si>
  <si>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</si>
  <si>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</si>
  <si>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</si>
  <si>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</si>
  <si>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</si>
  <si>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</si>
  <si>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</si>
  <si>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</si>
  <si>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</si>
  <si>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</si>
  <si>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</si>
  <si>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</si>
  <si>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</si>
  <si>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</si>
  <si>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</si>
  <si>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</si>
  <si>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</si>
  <si>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</si>
  <si>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</si>
  <si>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</si>
  <si>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</si>
  <si>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</si>
  <si>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</si>
  <si>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</si>
  <si>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</si>
  <si>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</si>
  <si>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</si>
  <si>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</si>
  <si>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</si>
  <si>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</si>
  <si>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</si>
  <si>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</si>
  <si>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</si>
  <si>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</si>
  <si>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</si>
  <si>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</si>
  <si>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</si>
  <si>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</si>
  <si>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</si>
  <si>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</si>
  <si>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</si>
  <si>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</si>
  <si>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</si>
  <si>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</si>
  <si>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</si>
  <si>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</si>
  <si>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</si>
  <si>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</si>
  <si>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</si>
  <si>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</si>
  <si>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</si>
  <si>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</si>
  <si>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</si>
  <si>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</si>
  <si>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</si>
  <si>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</si>
  <si>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</si>
  <si>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</si>
  <si>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</si>
  <si>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</si>
  <si>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</si>
  <si>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</si>
  <si>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</si>
  <si>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</si>
  <si>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</si>
  <si>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</si>
  <si>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</si>
  <si>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</si>
  <si>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</si>
  <si>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</si>
  <si>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</si>
  <si>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</si>
  <si>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</si>
  <si>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</si>
  <si>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</si>
  <si>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</si>
  <si>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</si>
  <si>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</si>
  <si>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</si>
  <si>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</si>
  <si>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</si>
  <si>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</si>
  <si>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</si>
  <si>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</si>
  <si>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</si>
  <si>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</si>
  <si>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</si>
  <si>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</si>
  <si>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</si>
  <si>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</si>
  <si>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</si>
  <si>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</si>
  <si>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</si>
  <si>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</si>
  <si>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</si>
  <si>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</si>
  <si>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</si>
  <si>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</si>
  <si>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</si>
  <si>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</si>
  <si>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</si>
  <si>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</si>
  <si>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</si>
  <si>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</si>
  <si>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</si>
  <si>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</si>
  <si>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</si>
  <si>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</si>
  <si>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</si>
  <si>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</si>
  <si>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</si>
  <si>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</si>
  <si>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</si>
  <si>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</si>
  <si>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</si>
  <si>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</si>
  <si>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</si>
  <si>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</si>
  <si>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</si>
  <si>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</si>
  <si>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</si>
  <si>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</si>
  <si>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</si>
  <si>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</si>
  <si>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</si>
  <si>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</si>
  <si>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</si>
  <si>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</si>
  <si>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</si>
  <si>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</si>
  <si>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</si>
  <si>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</si>
  <si>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</si>
  <si>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</si>
  <si>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</si>
  <si>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</si>
  <si>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</si>
  <si>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</si>
  <si>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</si>
  <si>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</si>
  <si>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</si>
  <si>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</si>
  <si>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</si>
  <si>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</si>
  <si>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</si>
  <si>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</si>
  <si>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</si>
  <si>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</si>
  <si>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</si>
  <si>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</si>
  <si>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</si>
  <si>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</si>
  <si>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</si>
  <si>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</si>
  <si>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</si>
  <si>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</si>
  <si>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</si>
  <si>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</si>
  <si>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</si>
  <si>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</si>
  <si>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</si>
  <si>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</si>
  <si>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</si>
  <si>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</si>
  <si>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</si>
  <si>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</si>
  <si>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</si>
  <si>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</si>
  <si>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</si>
  <si>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</si>
  <si>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</si>
  <si>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</si>
  <si>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</si>
  <si>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</si>
  <si>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</si>
  <si>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</si>
  <si>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</si>
  <si>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</si>
  <si>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</si>
  <si>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</si>
  <si>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</si>
  <si>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</si>
  <si>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</si>
  <si>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</si>
  <si>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</si>
  <si>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</si>
  <si>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</si>
  <si>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</si>
  <si>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</si>
  <si>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</si>
  <si>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</si>
  <si>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</si>
  <si>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</si>
  <si>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</si>
  <si>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</si>
  <si>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</si>
  <si>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</si>
  <si>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</si>
  <si>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</si>
  <si>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</si>
  <si>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</si>
  <si>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</si>
  <si>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</si>
  <si>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</si>
  <si>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</si>
  <si>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</si>
  <si>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</si>
  <si>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</si>
  <si>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</si>
  <si>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</si>
  <si>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</si>
  <si>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</si>
  <si>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</si>
  <si>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</si>
  <si>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</si>
  <si>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</si>
  <si>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</si>
  <si>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</si>
  <si>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</si>
  <si>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</si>
  <si>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</si>
  <si>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</si>
  <si>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</si>
  <si>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</si>
  <si>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</si>
  <si>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</si>
  <si>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</si>
  <si>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</si>
  <si>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</si>
  <si>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</si>
  <si>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</si>
  <si>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</si>
  <si>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</si>
  <si>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</si>
  <si>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</si>
  <si>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</si>
  <si>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</si>
  <si>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</si>
  <si>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</si>
  <si>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</si>
  <si>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</si>
  <si>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</si>
  <si>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</si>
  <si>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</si>
  <si>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</si>
  <si>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</si>
  <si>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</si>
  <si>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</si>
  <si>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</si>
  <si>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</si>
  <si>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</si>
  <si>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</si>
  <si>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</si>
  <si>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</si>
  <si>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</si>
  <si>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</si>
  <si>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</si>
  <si>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</si>
  <si>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</si>
  <si>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</si>
  <si>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</si>
  <si>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</si>
  <si>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</si>
  <si>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</si>
  <si>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</si>
  <si>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</si>
  <si>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</si>
  <si>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</si>
  <si>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</si>
  <si>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</si>
  <si>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</si>
  <si>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</si>
  <si>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</si>
  <si>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</si>
  <si>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</si>
  <si>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</si>
  <si>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</si>
  <si>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</si>
  <si>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</si>
  <si>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</si>
  <si>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</si>
  <si>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</si>
  <si>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</si>
  <si>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</si>
  <si>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</si>
  <si>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</si>
  <si>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</si>
  <si>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</si>
  <si>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</si>
  <si>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</si>
  <si>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</si>
  <si>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</si>
  <si>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</si>
  <si>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</si>
  <si>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</si>
  <si>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</si>
  <si>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</si>
  <si>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</si>
  <si>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</si>
  <si>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</si>
  <si>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</si>
  <si>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</si>
  <si>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</si>
  <si>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</si>
  <si>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</si>
  <si>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</si>
  <si>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</si>
  <si>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</si>
  <si>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</si>
  <si>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</si>
  <si>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</si>
  <si>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</si>
  <si>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</si>
  <si>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</si>
  <si>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</si>
  <si>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</si>
  <si>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</si>
  <si>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</si>
  <si>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</si>
  <si>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</si>
  <si>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</si>
  <si>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</si>
  <si>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</si>
  <si>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</si>
  <si>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</si>
  <si>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</si>
  <si>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</si>
  <si>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</si>
  <si>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</si>
  <si>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</si>
  <si>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</si>
  <si>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</si>
  <si>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</si>
  <si>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</si>
  <si>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</si>
  <si>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</si>
  <si>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</si>
  <si>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</si>
  <si>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</si>
  <si>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</si>
  <si>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</si>
  <si>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</si>
  <si>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</si>
  <si>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</si>
  <si>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</si>
  <si>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</si>
  <si>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</si>
  <si>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</si>
  <si>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</si>
  <si>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</si>
  <si>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</si>
  <si>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</si>
  <si>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</si>
  <si>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</si>
  <si>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</si>
  <si>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</si>
  <si>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</si>
  <si>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</si>
  <si>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</si>
  <si>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</si>
  <si>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</si>
  <si>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</si>
  <si>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</si>
  <si>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</si>
  <si>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</si>
  <si>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</si>
  <si>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</si>
  <si>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</si>
  <si>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</si>
  <si>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</si>
  <si>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</si>
  <si>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</si>
  <si>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</si>
  <si>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</si>
  <si>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</si>
  <si>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</si>
  <si>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</si>
  <si>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</si>
  <si>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</si>
  <si>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</si>
  <si>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</si>
  <si>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</si>
  <si>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</si>
  <si>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</si>
  <si>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</si>
  <si>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</si>
  <si>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</si>
  <si>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</si>
  <si>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</si>
  <si>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</si>
  <si>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</si>
  <si>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</si>
  <si>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</si>
  <si>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</si>
  <si>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</si>
  <si>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</si>
  <si>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</si>
  <si>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</si>
  <si>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</si>
  <si>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</si>
  <si>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</si>
  <si>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</si>
  <si>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</si>
  <si>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</si>
  <si>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</si>
  <si>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</si>
  <si>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</si>
  <si>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</si>
  <si>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</si>
  <si>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</si>
  <si>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</si>
  <si>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</si>
  <si>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</si>
  <si>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</si>
  <si>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</si>
  <si>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</si>
  <si>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</si>
  <si>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</si>
  <si>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</si>
  <si>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</si>
  <si>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</si>
  <si>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</si>
  <si>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</si>
  <si>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</si>
  <si>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</si>
  <si>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</si>
  <si>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</si>
  <si>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</si>
  <si>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</si>
  <si>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</si>
  <si>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</si>
  <si>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</si>
  <si>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</si>
  <si>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</si>
  <si>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</si>
  <si>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</si>
  <si>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</si>
  <si>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</si>
  <si>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</si>
  <si>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</si>
  <si>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</si>
  <si>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</si>
  <si>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</si>
  <si>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</si>
  <si>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</si>
  <si>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</si>
  <si>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</si>
  <si>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</si>
  <si>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</si>
  <si>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</si>
  <si>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</si>
  <si>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</si>
  <si>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</si>
  <si>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</si>
  <si>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</si>
  <si>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</si>
  <si>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</si>
  <si>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</si>
  <si>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</si>
  <si>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</si>
  <si>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</si>
  <si>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</si>
  <si>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</si>
  <si>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</si>
  <si>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</si>
  <si>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</si>
  <si>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</si>
  <si>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</si>
  <si>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</si>
  <si>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</si>
  <si>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</si>
  <si>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</si>
  <si>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</si>
  <si>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</si>
  <si>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</si>
  <si>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</si>
  <si>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</si>
  <si>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</si>
  <si>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</si>
  <si>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</si>
  <si>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</si>
  <si>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</si>
  <si>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</si>
  <si>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</si>
  <si>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</si>
  <si>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</si>
  <si>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</si>
  <si>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</si>
  <si>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</si>
  <si>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</si>
  <si>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</si>
  <si>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</si>
  <si>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</si>
  <si>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</si>
  <si>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</si>
  <si>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</si>
  <si>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</si>
  <si>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</si>
  <si>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</si>
  <si>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</si>
  <si>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</si>
  <si>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</si>
  <si>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</si>
  <si>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</si>
  <si>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</si>
  <si>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</si>
  <si>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</si>
  <si>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</si>
  <si>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</si>
  <si>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</si>
  <si>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</si>
  <si>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</si>
  <si>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</si>
  <si>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</si>
  <si>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</si>
  <si>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</si>
  <si>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</si>
  <si>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</si>
  <si>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</si>
  <si>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</si>
  <si>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</si>
  <si>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</si>
  <si>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</si>
  <si>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</si>
  <si>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</si>
  <si>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</si>
  <si>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</si>
  <si>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</si>
  <si>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</si>
  <si>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</si>
  <si>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</si>
  <si>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</si>
  <si>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</si>
  <si>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</si>
  <si>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</si>
  <si>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</si>
  <si>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</si>
  <si>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</si>
  <si>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</si>
  <si>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</si>
  <si>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</si>
  <si>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</si>
  <si>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</si>
  <si>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</si>
  <si>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</si>
  <si>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</si>
  <si>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</si>
  <si>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</si>
  <si>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</si>
  <si>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</si>
  <si>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</si>
  <si>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</si>
  <si>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</si>
  <si>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</si>
  <si>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</si>
  <si>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</si>
  <si>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</si>
  <si>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</si>
  <si>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</si>
  <si>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</si>
  <si>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</si>
  <si>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</si>
  <si>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</si>
  <si>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</si>
  <si>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</si>
  <si>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</si>
  <si>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</si>
  <si>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</si>
  <si>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</si>
  <si>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</si>
  <si>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</si>
  <si>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</si>
  <si>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</si>
  <si>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</si>
  <si>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</si>
  <si>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</si>
  <si>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</si>
  <si>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</si>
  <si>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</si>
  <si>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</si>
  <si>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</si>
  <si>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</si>
  <si>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</si>
  <si>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</si>
  <si>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</si>
  <si>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</si>
  <si>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</si>
  <si>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</si>
  <si>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</si>
  <si>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</si>
  <si>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</si>
  <si>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</si>
  <si>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</si>
  <si>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</si>
  <si>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</si>
  <si>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</si>
  <si>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</si>
  <si>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</si>
  <si>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</si>
  <si>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</si>
  <si>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</si>
  <si>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</si>
  <si>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</si>
  <si>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</si>
  <si>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</si>
  <si>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</si>
  <si>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</si>
  <si>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</si>
  <si>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</si>
  <si>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</si>
  <si>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</si>
  <si>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</si>
  <si>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</si>
  <si>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</si>
  <si>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</si>
  <si>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</si>
  <si>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</si>
  <si>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</si>
  <si>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</si>
  <si>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</si>
  <si>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</si>
  <si>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</si>
  <si>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</si>
  <si>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</si>
  <si>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</si>
  <si>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</si>
  <si>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</si>
  <si>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</si>
  <si>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</si>
  <si>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</si>
  <si>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</si>
  <si>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</si>
  <si>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</si>
  <si>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</si>
  <si>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</si>
  <si>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</si>
  <si>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</si>
  <si>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</si>
  <si>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</si>
  <si>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</si>
  <si>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</si>
  <si>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</si>
  <si>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</si>
  <si>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</si>
  <si>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</si>
  <si>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</si>
  <si>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</si>
  <si>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</si>
  <si>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</si>
  <si>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</si>
  <si>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</si>
  <si>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</si>
  <si>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</si>
  <si>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</si>
  <si>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</si>
  <si>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</si>
  <si>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</si>
  <si>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</si>
  <si>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</si>
  <si>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</si>
  <si>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</si>
  <si>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</si>
  <si>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</si>
  <si>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</si>
  <si>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</si>
  <si>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</si>
  <si>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</si>
  <si>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</si>
  <si>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</si>
  <si>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</si>
  <si>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</si>
  <si>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</si>
  <si>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</si>
  <si>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</si>
  <si>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</si>
  <si>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</si>
  <si>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</si>
  <si>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</si>
  <si>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</si>
  <si>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</si>
  <si>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</si>
  <si>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</si>
  <si>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</si>
  <si>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</si>
  <si>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</si>
  <si>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</si>
  <si>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</si>
  <si>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</si>
  <si>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</si>
  <si>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</si>
  <si>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</si>
  <si>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</si>
  <si>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</si>
  <si>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</si>
  <si>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</si>
  <si>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</si>
  <si>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</si>
  <si>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</si>
  <si>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</si>
  <si>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</si>
  <si>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</si>
  <si>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</si>
  <si>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</si>
  <si>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</si>
  <si>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</si>
  <si>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</si>
  <si>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</si>
  <si>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</si>
  <si>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</si>
  <si>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</si>
  <si>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</si>
  <si>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</si>
  <si>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</si>
  <si>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</si>
  <si>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</si>
  <si>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</si>
  <si>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</si>
  <si>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</si>
  <si>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</si>
  <si>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</si>
  <si>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</si>
  <si>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</si>
  <si>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</si>
  <si>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</si>
  <si>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</si>
  <si>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</si>
  <si>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</si>
  <si>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</si>
  <si>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</si>
  <si>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</si>
  <si>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</si>
  <si>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</si>
  <si>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</si>
  <si>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</si>
  <si>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</si>
  <si>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</si>
  <si>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</si>
  <si>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</si>
  <si>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</si>
  <si>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</si>
  <si>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</si>
  <si>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</si>
  <si>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</si>
  <si>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</si>
  <si>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</si>
  <si>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</si>
  <si>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</si>
  <si>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</si>
  <si>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</si>
  <si>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</si>
  <si>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</si>
  <si>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</si>
  <si>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</si>
  <si>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</si>
  <si>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</si>
  <si>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</si>
  <si>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</si>
  <si>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</si>
  <si>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</si>
  <si>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</si>
  <si>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</si>
  <si>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</si>
  <si>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</si>
  <si>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</si>
  <si>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</si>
  <si>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</si>
  <si>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</si>
  <si>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</si>
  <si>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</si>
  <si>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</si>
  <si>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</si>
  <si>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</si>
  <si>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</si>
  <si>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</si>
  <si>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</si>
  <si>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</si>
  <si>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</si>
  <si>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</si>
  <si>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</si>
  <si>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</si>
  <si>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</si>
  <si>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</si>
  <si>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</si>
  <si>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</si>
  <si>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</si>
  <si>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</si>
  <si>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</si>
  <si>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</si>
  <si>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</si>
  <si>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</si>
  <si>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</si>
  <si>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</si>
  <si>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</si>
  <si>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</si>
  <si>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</si>
  <si>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</si>
  <si>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</si>
  <si>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</si>
  <si>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</si>
  <si>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</si>
  <si>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</si>
  <si>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</si>
  <si>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</si>
  <si>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</si>
  <si>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</si>
  <si>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</si>
  <si>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</si>
  <si>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</si>
  <si>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</si>
  <si>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</si>
  <si>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</si>
  <si>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</si>
  <si>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</si>
  <si>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</si>
  <si>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</si>
  <si>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</si>
  <si>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</si>
  <si>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</si>
  <si>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</si>
  <si>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</si>
  <si>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</si>
  <si>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</si>
  <si>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</si>
  <si>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</si>
  <si>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</si>
  <si>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</si>
  <si>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</si>
  <si>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</si>
  <si>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</si>
  <si>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</si>
  <si>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</si>
  <si>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</si>
  <si>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</si>
  <si>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</si>
  <si>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</si>
  <si>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</si>
  <si>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</si>
  <si>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</si>
  <si>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</si>
  <si>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</si>
  <si>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</si>
  <si>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</si>
  <si>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</si>
  <si>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</si>
  <si>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</si>
  <si>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</si>
  <si>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</si>
  <si>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</si>
  <si>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</si>
  <si>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</si>
  <si>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</si>
  <si>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</si>
  <si>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</si>
  <si>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</si>
  <si>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</si>
  <si>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</si>
  <si>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</si>
  <si>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</si>
  <si>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</si>
  <si>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</si>
  <si>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</si>
  <si>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</si>
  <si>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</si>
  <si>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</si>
  <si>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</si>
  <si>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</si>
  <si>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</si>
  <si>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</si>
  <si>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</si>
  <si>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</si>
  <si>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</si>
  <si>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</si>
  <si>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</si>
  <si>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</si>
  <si>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</si>
  <si>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</si>
  <si>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</si>
  <si>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</si>
  <si>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</si>
  <si>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</si>
  <si>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</si>
  <si>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</si>
  <si>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</si>
  <si>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</si>
  <si>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</si>
  <si>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</si>
  <si>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</si>
  <si>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</si>
  <si>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</si>
  <si>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</si>
  <si>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</si>
  <si>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</si>
  <si>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</si>
  <si>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</si>
  <si>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</si>
  <si>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</si>
  <si>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</si>
  <si>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</si>
  <si>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</si>
  <si>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</si>
  <si>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</si>
  <si>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</si>
  <si>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</si>
  <si>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</si>
  <si>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</si>
  <si>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</si>
  <si>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</si>
  <si>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</si>
  <si>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</si>
  <si>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</si>
  <si>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</si>
  <si>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</si>
  <si>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</si>
  <si>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</si>
  <si>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</si>
  <si>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</si>
  <si>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</si>
  <si>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</si>
  <si>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</si>
  <si>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</si>
  <si>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</si>
  <si>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</si>
  <si>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</si>
  <si>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</si>
  <si>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</si>
  <si>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</si>
  <si>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</si>
  <si>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</si>
  <si>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</si>
  <si>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</si>
  <si>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</si>
  <si>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</si>
  <si>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</si>
  <si>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</si>
  <si>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</si>
  <si>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</si>
  <si>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</si>
  <si>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</si>
  <si>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</si>
  <si>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</si>
  <si>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</si>
  <si>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</si>
  <si>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</si>
  <si>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</si>
  <si>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</si>
  <si>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</si>
  <si>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</si>
  <si>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</si>
  <si>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</si>
  <si>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</si>
  <si>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</si>
  <si>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</si>
  <si>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</si>
  <si>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</si>
  <si>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</si>
  <si>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</si>
  <si>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</si>
  <si>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</si>
  <si>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</si>
  <si>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</si>
  <si>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</si>
  <si>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</si>
  <si>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</si>
  <si>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</si>
  <si>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</si>
  <si>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</si>
  <si>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</si>
  <si>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</si>
  <si>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</si>
  <si>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</si>
  <si>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</si>
  <si>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</si>
  <si>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</si>
  <si>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</si>
  <si>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</si>
  <si>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</si>
  <si>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</si>
  <si>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</si>
  <si>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</si>
  <si>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</si>
  <si>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</si>
  <si>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</si>
  <si>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</si>
  <si>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</si>
  <si>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</si>
  <si>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</si>
  <si>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</si>
  <si>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</si>
  <si>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</si>
  <si>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</si>
  <si>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</si>
  <si>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</si>
  <si>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</si>
  <si>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</si>
  <si>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</si>
  <si>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</si>
  <si>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</si>
  <si>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</si>
  <si>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</si>
  <si>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</si>
  <si>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</si>
  <si>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</si>
  <si>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</si>
  <si>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</si>
  <si>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</si>
  <si>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</si>
  <si>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</si>
  <si>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</si>
  <si>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</si>
  <si>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</si>
  <si>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</si>
  <si>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</si>
  <si>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</si>
  <si>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</si>
  <si>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</si>
  <si>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</si>
  <si>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</si>
  <si>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</si>
  <si>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</si>
  <si>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</si>
  <si>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</si>
  <si>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</si>
  <si>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</si>
  <si>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</si>
  <si>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</si>
  <si>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</si>
  <si>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</si>
  <si>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</si>
  <si>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</si>
  <si>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</si>
  <si>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</si>
  <si>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</si>
  <si>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</si>
  <si>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</si>
  <si>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</si>
  <si>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</si>
  <si>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</si>
  <si>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</si>
  <si>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</si>
  <si>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</si>
  <si>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</si>
  <si>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</si>
  <si>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</si>
  <si>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</si>
  <si>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</si>
  <si>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</si>
  <si>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</si>
  <si>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</si>
  <si>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</si>
  <si>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</si>
  <si>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</si>
  <si>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</si>
  <si>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</si>
  <si>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</si>
  <si>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</si>
  <si>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</si>
  <si>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</si>
  <si>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</si>
  <si>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</si>
  <si>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</si>
  <si>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</si>
  <si>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</si>
  <si>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</si>
  <si>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</si>
  <si>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</si>
  <si>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</si>
  <si>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</si>
  <si>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</si>
  <si>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</si>
  <si>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</si>
  <si>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</si>
  <si>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</si>
  <si>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</si>
  <si>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</si>
  <si>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</si>
  <si>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</si>
  <si>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</si>
  <si>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</si>
  <si>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</si>
  <si>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</si>
  <si>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</si>
  <si>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</si>
  <si>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</si>
  <si>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</si>
  <si>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</si>
  <si>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</si>
  <si>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</si>
  <si>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</si>
  <si>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</si>
  <si>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</si>
  <si>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</si>
  <si>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</si>
  <si>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</si>
  <si>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</si>
  <si>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</si>
  <si>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</si>
  <si>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</si>
  <si>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</si>
  <si>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</si>
  <si>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</si>
  <si>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</si>
  <si>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</si>
  <si>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</si>
  <si>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</si>
  <si>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</si>
  <si>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</si>
  <si>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</si>
  <si>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</si>
  <si>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</si>
  <si>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</si>
  <si>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</si>
  <si>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</si>
  <si>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</si>
  <si>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</si>
  <si>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</si>
  <si>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</si>
  <si>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</si>
  <si>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</si>
  <si>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</si>
  <si>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</si>
  <si>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</si>
  <si>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</si>
  <si>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</si>
  <si>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</si>
  <si>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</si>
  <si>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</si>
  <si>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</si>
  <si>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</si>
  <si>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</si>
  <si>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</si>
  <si>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</si>
  <si>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</si>
  <si>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</si>
  <si>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</si>
  <si>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</si>
  <si>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</si>
  <si>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</si>
  <si>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</si>
  <si>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</si>
  <si>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</si>
  <si>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</si>
  <si>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</si>
  <si>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</si>
  <si>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</si>
  <si>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</si>
  <si>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</si>
  <si>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</si>
  <si>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</si>
  <si>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</si>
  <si>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</si>
  <si>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</si>
  <si>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</si>
  <si>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</si>
  <si>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</si>
  <si>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</si>
  <si>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</si>
  <si>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</si>
  <si>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</si>
  <si>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</si>
  <si>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</si>
  <si>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</si>
  <si>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</si>
  <si>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</si>
  <si>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</si>
  <si>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</si>
  <si>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</si>
  <si>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</si>
  <si>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</si>
  <si>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</si>
  <si>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</si>
  <si>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</si>
  <si>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</si>
  <si>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</si>
  <si>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</si>
  <si>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</si>
  <si>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</si>
  <si>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</si>
  <si>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</si>
  <si>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</si>
  <si>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</si>
  <si>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</si>
  <si>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</si>
  <si>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</si>
  <si>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</si>
  <si>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</si>
  <si>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</si>
  <si>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</si>
  <si>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</si>
  <si>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</si>
  <si>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</si>
  <si>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</si>
  <si>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</si>
  <si>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</si>
  <si>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</si>
  <si>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</si>
  <si>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</si>
  <si>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</si>
  <si>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</si>
  <si>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</si>
  <si>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</si>
  <si>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</si>
  <si>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</si>
  <si>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</si>
  <si>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</si>
  <si>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</si>
  <si>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</si>
  <si>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</si>
  <si>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</si>
  <si>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</si>
  <si>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</si>
  <si>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</si>
  <si>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</si>
  <si>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</si>
  <si>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</si>
  <si>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</si>
  <si>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</si>
  <si>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</si>
  <si>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</si>
  <si>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</si>
  <si>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</si>
  <si>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</si>
  <si>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</si>
  <si>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</si>
  <si>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</si>
  <si>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</si>
  <si>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</si>
  <si>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</si>
  <si>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</si>
  <si>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</si>
  <si>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</si>
  <si>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</si>
  <si>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</si>
  <si>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</si>
  <si>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</si>
  <si>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</si>
  <si>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</si>
  <si>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</si>
  <si>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</si>
  <si>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</si>
  <si>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</si>
  <si>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</si>
  <si>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</si>
  <si>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</si>
  <si>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</si>
  <si>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</si>
  <si>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</si>
  <si>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</si>
  <si>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</si>
  <si>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</si>
  <si>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</si>
  <si>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</si>
  <si>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</si>
  <si>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</si>
  <si>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</si>
  <si>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</si>
  <si>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</si>
  <si>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</si>
  <si>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</si>
  <si>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</si>
  <si>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</si>
  <si>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</si>
  <si>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</si>
  <si>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</si>
  <si>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</si>
  <si>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</si>
  <si>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</si>
  <si>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</si>
  <si>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</si>
  <si>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</si>
  <si>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</si>
  <si>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</si>
  <si>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</si>
  <si>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</si>
  <si>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</si>
  <si>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</si>
  <si>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</si>
  <si>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</si>
  <si>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</si>
  <si>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</si>
  <si>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</si>
  <si>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</si>
  <si>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</si>
  <si>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</si>
  <si>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</si>
  <si>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</si>
  <si>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</si>
  <si>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</si>
  <si>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</si>
  <si>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</si>
  <si>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</si>
  <si>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</si>
  <si>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</si>
  <si>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</si>
  <si>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</si>
  <si>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</si>
  <si>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</si>
  <si>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</si>
  <si>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</si>
  <si>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</si>
  <si>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</si>
  <si>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</si>
  <si>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</si>
  <si>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</si>
  <si>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</si>
  <si>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</si>
  <si>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</si>
  <si>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</si>
  <si>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</si>
  <si>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</si>
  <si>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</si>
  <si>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</si>
  <si>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</si>
  <si>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</si>
  <si>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</si>
  <si>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</si>
  <si>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</si>
  <si>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</si>
  <si>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</si>
  <si>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</si>
  <si>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</si>
  <si>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</si>
  <si>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</si>
  <si>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</si>
  <si>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</si>
  <si>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</si>
  <si>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</si>
  <si>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</si>
  <si>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</si>
  <si>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</si>
  <si>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</si>
  <si>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</si>
  <si>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</si>
  <si>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</si>
  <si>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</si>
  <si>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</si>
  <si>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</si>
  <si>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</si>
  <si>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</si>
  <si>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</si>
  <si>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</si>
  <si>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</si>
  <si>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</si>
  <si>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</si>
  <si>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</si>
  <si>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</si>
  <si>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</si>
  <si>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</si>
  <si>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</si>
  <si>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</si>
  <si>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</si>
  <si>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</si>
  <si>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</si>
  <si>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</si>
  <si>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</si>
  <si>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</si>
  <si>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</si>
  <si>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</si>
  <si>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</si>
  <si>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</si>
  <si>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</si>
  <si>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</si>
  <si>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</si>
  <si>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</si>
  <si>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</si>
  <si>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</si>
  <si>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</si>
  <si>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</si>
  <si>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</si>
  <si>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</si>
  <si>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</si>
  <si>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</si>
  <si>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</si>
  <si>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</si>
  <si>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</si>
  <si>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</si>
  <si>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</si>
  <si>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</si>
  <si>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</si>
  <si>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</si>
  <si>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</si>
  <si>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</si>
  <si>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</si>
  <si>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</si>
  <si>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</si>
  <si>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</si>
  <si>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</si>
  <si>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</si>
  <si>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</si>
  <si>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</si>
  <si>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</si>
  <si>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</si>
  <si>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</si>
  <si>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</si>
  <si>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</si>
  <si>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</si>
  <si>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</si>
  <si>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</si>
  <si>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</si>
  <si>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</si>
  <si>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</si>
  <si>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</si>
  <si>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</si>
  <si>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</si>
  <si>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</si>
  <si>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</si>
  <si>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</si>
  <si>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</si>
  <si>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</si>
  <si>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</si>
  <si>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</si>
  <si>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</si>
  <si>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</si>
  <si>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</si>
  <si>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</si>
  <si>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</si>
  <si>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</si>
  <si>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</si>
  <si>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</si>
  <si>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</si>
  <si>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</si>
  <si>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</si>
  <si>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</si>
  <si>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</si>
  <si>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</si>
  <si>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</si>
  <si>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</si>
  <si>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</si>
  <si>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</si>
  <si>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</si>
  <si>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</si>
  <si>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</si>
  <si>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</si>
  <si>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</si>
  <si>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</si>
  <si>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</si>
  <si>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</si>
  <si>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</si>
  <si>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</si>
  <si>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</si>
  <si>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</si>
  <si>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</si>
  <si>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</si>
  <si>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</si>
  <si>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</si>
  <si>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</si>
  <si>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</si>
  <si>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</si>
  <si>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</si>
  <si>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</si>
  <si>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</si>
  <si>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</si>
  <si>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</si>
  <si>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</si>
  <si>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</si>
  <si>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</si>
  <si>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</si>
  <si>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</si>
  <si>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</si>
  <si>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</si>
  <si>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</si>
  <si>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</si>
  <si>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</si>
  <si>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</si>
  <si>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</si>
  <si>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</si>
  <si>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</si>
  <si>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</si>
  <si>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</si>
  <si>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</si>
  <si>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</si>
  <si>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</si>
  <si>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</si>
  <si>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</si>
  <si>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</si>
  <si>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</si>
  <si>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</si>
  <si>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</si>
  <si>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</si>
  <si>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</si>
  <si>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</si>
  <si>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</si>
  <si>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</si>
  <si>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</si>
  <si>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</si>
  <si>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</si>
  <si>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</si>
  <si>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</si>
  <si>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</si>
  <si>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</si>
  <si>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</si>
  <si>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</si>
  <si>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</si>
  <si>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</si>
  <si>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</si>
  <si>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</si>
  <si>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</si>
  <si>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</si>
  <si>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</si>
  <si>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</si>
  <si>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</si>
  <si>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</si>
  <si>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</si>
  <si>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</si>
  <si>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</si>
  <si>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</si>
  <si>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</si>
  <si>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</si>
  <si>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</si>
  <si>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</si>
  <si>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</si>
  <si>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</si>
  <si>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</si>
  <si>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</si>
  <si>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</si>
  <si>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</si>
  <si>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</si>
  <si>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</si>
  <si>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</si>
  <si>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</si>
  <si>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</si>
  <si>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</si>
  <si>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</si>
  <si>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</si>
  <si>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</si>
  <si>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</si>
  <si>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</si>
  <si>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</si>
  <si>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</si>
  <si>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</si>
  <si>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</si>
  <si>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</si>
  <si>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</si>
  <si>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</si>
  <si>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</si>
  <si>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</si>
  <si>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</si>
  <si>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</si>
  <si>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</si>
  <si>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</si>
  <si>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</si>
  <si>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</si>
  <si>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</si>
  <si>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</si>
  <si>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</si>
  <si>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</si>
  <si>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</si>
  <si>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</si>
  <si>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</si>
  <si>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</si>
  <si>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</si>
  <si>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</si>
  <si>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</si>
  <si>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</si>
  <si>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</si>
  <si>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</si>
  <si>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</si>
  <si>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</si>
  <si>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</si>
  <si>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</si>
  <si>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</si>
  <si>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</si>
  <si>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</si>
  <si>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</si>
  <si>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</si>
  <si>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</si>
  <si>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</si>
  <si>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</si>
  <si>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</si>
  <si>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</si>
  <si>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</si>
  <si>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</si>
  <si>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</si>
  <si>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</si>
  <si>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</si>
  <si>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</si>
  <si>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</si>
  <si>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</si>
  <si>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</si>
  <si>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</si>
  <si>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</si>
  <si>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</si>
  <si>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</si>
  <si>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</si>
  <si>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</si>
  <si>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</si>
  <si>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</si>
  <si>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</si>
  <si>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</si>
  <si>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</si>
  <si>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</si>
  <si>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</si>
  <si>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</si>
  <si>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</si>
  <si>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</si>
  <si>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</si>
  <si>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</si>
  <si>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</si>
  <si>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</si>
  <si>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</si>
  <si>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</si>
  <si>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</si>
  <si>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</si>
  <si>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</si>
  <si>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</si>
  <si>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</si>
  <si>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</si>
  <si>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</si>
  <si>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</si>
  <si>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</si>
  <si>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</si>
  <si>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</si>
  <si>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</si>
  <si>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</si>
  <si>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</si>
  <si>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</si>
  <si>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</si>
  <si>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</si>
  <si>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</si>
  <si>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</si>
  <si>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</si>
  <si>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</si>
  <si>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</si>
  <si>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</si>
  <si>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</si>
  <si>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</si>
  <si>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</si>
  <si>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</si>
  <si>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</si>
  <si>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</si>
  <si>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</si>
  <si>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</si>
  <si>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</si>
  <si>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</si>
  <si>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</si>
  <si>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</si>
  <si>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</si>
  <si>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</si>
  <si>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</si>
  <si>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</si>
  <si>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</si>
  <si>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</si>
  <si>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</si>
  <si>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</si>
  <si>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</si>
  <si>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</si>
  <si>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</si>
  <si>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</si>
  <si>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</si>
  <si>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</si>
  <si>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</si>
  <si>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</si>
  <si>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</si>
  <si>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</si>
  <si>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</si>
  <si>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</si>
  <si>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</si>
  <si>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</si>
  <si>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</si>
  <si>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</si>
  <si>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</si>
  <si>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</si>
  <si>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</si>
  <si>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</si>
  <si>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</si>
  <si>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</si>
  <si>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</si>
  <si>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</si>
  <si>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</si>
  <si>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</si>
  <si>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</si>
  <si>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</si>
  <si>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</si>
  <si>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</si>
  <si>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</si>
  <si>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</si>
  <si>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</si>
  <si>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</si>
  <si>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</si>
  <si>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</si>
  <si>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</si>
  <si>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</si>
  <si>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</si>
  <si>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</si>
  <si>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</si>
  <si>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</si>
  <si>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</si>
  <si>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</si>
  <si>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</si>
  <si>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</si>
  <si>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</si>
  <si>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</si>
  <si>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</si>
  <si>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</si>
  <si>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</si>
  <si>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</si>
  <si>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</si>
  <si>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</si>
  <si>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</si>
  <si>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</si>
  <si>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</si>
  <si>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</si>
  <si>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</si>
  <si>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</si>
  <si>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</si>
  <si>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</si>
  <si>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</si>
  <si>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</si>
  <si>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</si>
  <si>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</si>
  <si>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</si>
  <si>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</si>
  <si>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</si>
  <si>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</si>
  <si>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</si>
  <si>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</si>
  <si>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</si>
  <si>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</si>
  <si>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</si>
  <si>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</si>
  <si>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</si>
  <si>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</si>
  <si>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</si>
  <si>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</si>
  <si>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</si>
  <si>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</si>
  <si>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</si>
  <si>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</si>
  <si>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</si>
  <si>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</si>
  <si>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</si>
  <si>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</si>
  <si>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</si>
  <si>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</si>
  <si>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</si>
  <si>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</si>
  <si>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</si>
  <si>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</si>
  <si>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</si>
  <si>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</si>
  <si>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</si>
  <si>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</si>
  <si>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</si>
  <si>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</si>
  <si>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</si>
  <si>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</si>
  <si>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</si>
  <si>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</si>
  <si>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</si>
  <si>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</si>
  <si>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</si>
  <si>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</si>
  <si>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</si>
  <si>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</si>
  <si>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</si>
  <si>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</si>
  <si>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</si>
  <si>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</si>
  <si>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</si>
  <si>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</si>
  <si>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</si>
  <si>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</si>
  <si>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</si>
  <si>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</si>
  <si>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</si>
  <si>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</si>
  <si>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</si>
  <si>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</si>
  <si>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</si>
  <si>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</si>
  <si>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</si>
  <si>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</si>
  <si>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</si>
  <si>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</si>
  <si>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</si>
  <si>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</si>
  <si>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</si>
  <si>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</si>
  <si>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</si>
  <si>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</si>
  <si>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</si>
  <si>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</si>
  <si>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</si>
  <si>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</si>
  <si>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</si>
  <si>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</si>
  <si>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</si>
  <si>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</si>
  <si>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</si>
  <si>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</si>
  <si>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</si>
  <si>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</si>
  <si>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</si>
  <si>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</si>
  <si>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</si>
  <si>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</si>
  <si>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</si>
  <si>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</si>
  <si>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</si>
  <si>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</si>
  <si>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</si>
  <si>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</si>
  <si>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</si>
  <si>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</si>
  <si>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</si>
  <si>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</si>
  <si>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</si>
  <si>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</si>
  <si>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</si>
  <si>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</si>
  <si>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</si>
  <si>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</si>
  <si>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</si>
  <si>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</si>
  <si>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</si>
  <si>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</si>
  <si>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</si>
  <si>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</si>
  <si>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</si>
  <si>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</si>
  <si>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</si>
  <si>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</si>
  <si>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</si>
  <si>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</si>
  <si>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</si>
  <si>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</si>
  <si>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</si>
  <si>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</si>
  <si>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</si>
  <si>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</si>
  <si>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</si>
  <si>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</si>
  <si>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</si>
  <si>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</si>
  <si>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</si>
  <si>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</si>
  <si>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</si>
  <si>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</si>
  <si>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</si>
  <si>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</si>
  <si>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</si>
  <si>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</si>
  <si>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</si>
  <si>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</si>
  <si>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</si>
  <si>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</si>
  <si>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</si>
  <si>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</si>
  <si>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</si>
  <si>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</si>
  <si>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</si>
  <si>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</si>
  <si>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</si>
  <si>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</si>
  <si>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</si>
  <si>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</si>
  <si>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</si>
  <si>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</si>
  <si>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</si>
  <si>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</si>
  <si>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</si>
  <si>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</si>
  <si>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</si>
  <si>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</si>
  <si>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</si>
  <si>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</si>
  <si>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</si>
  <si>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</si>
  <si>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</si>
  <si>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</si>
  <si>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</si>
  <si>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</si>
  <si>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</si>
  <si>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</si>
  <si>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</si>
  <si>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</si>
  <si>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</si>
  <si>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</si>
  <si>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</si>
  <si>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</si>
  <si>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</si>
  <si>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</si>
  <si>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</si>
  <si>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</si>
  <si>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</si>
  <si>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</si>
  <si>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</si>
  <si>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</si>
  <si>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</si>
  <si>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</si>
  <si>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</si>
  <si>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</si>
  <si>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</si>
  <si>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</si>
  <si>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</si>
  <si>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</si>
  <si>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</si>
  <si>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</si>
  <si>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</si>
  <si>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</si>
  <si>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</si>
  <si>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</si>
  <si>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</si>
  <si>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</si>
  <si>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</si>
  <si>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</si>
  <si>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</si>
  <si>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</si>
  <si>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</si>
  <si>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</si>
  <si>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</si>
  <si>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</si>
  <si>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</si>
  <si>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</si>
  <si>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</si>
  <si>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</si>
  <si>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</si>
  <si>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</si>
  <si>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</si>
  <si>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</si>
  <si>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</si>
  <si>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</si>
  <si>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</si>
  <si>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</si>
  <si>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</si>
  <si>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</si>
  <si>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</si>
  <si>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</si>
  <si>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</si>
  <si>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</si>
  <si>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</si>
  <si>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</si>
  <si>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</si>
  <si>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</si>
  <si>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</si>
  <si>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</si>
  <si>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</si>
  <si>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</si>
  <si>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</si>
  <si>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</si>
  <si>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</si>
  <si>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</si>
  <si>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</si>
  <si>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</si>
  <si>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</si>
  <si>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</si>
  <si>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</si>
  <si>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</si>
  <si>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</si>
  <si>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</si>
  <si>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</si>
  <si>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</si>
  <si>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</si>
  <si>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</si>
  <si>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</si>
  <si>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</si>
  <si>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</si>
  <si>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</si>
  <si>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</si>
  <si>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</si>
  <si>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</si>
  <si>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</si>
  <si>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</si>
  <si>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</si>
  <si>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</si>
  <si>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</si>
  <si>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</si>
  <si>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</si>
  <si>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</si>
  <si>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</si>
  <si>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</si>
  <si>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</si>
  <si>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</si>
  <si>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</si>
  <si>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</si>
  <si>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</si>
  <si>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</si>
  <si>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</si>
  <si>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</si>
  <si>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</si>
  <si>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</si>
  <si>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</si>
  <si>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</si>
  <si>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</si>
  <si>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</si>
  <si>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</si>
  <si>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</si>
  <si>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</si>
  <si>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</si>
  <si>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</si>
  <si>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</si>
  <si>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</si>
  <si>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</si>
  <si>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</si>
  <si>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</si>
  <si>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</si>
  <si>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</si>
  <si>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</si>
  <si>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</si>
  <si>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</si>
  <si>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</si>
  <si>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</si>
  <si>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</si>
  <si>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</si>
  <si>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</si>
  <si>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</si>
  <si>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</si>
  <si>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</si>
  <si>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</si>
  <si>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</si>
  <si>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</si>
  <si>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</si>
  <si>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</si>
  <si>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</si>
  <si>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</si>
  <si>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</si>
  <si>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</si>
  <si>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</si>
  <si>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</si>
  <si>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</si>
  <si>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</si>
  <si>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</si>
  <si>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</si>
  <si>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</si>
  <si>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</si>
  <si>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</si>
  <si>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</si>
  <si>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</si>
  <si>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</si>
  <si>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</si>
  <si>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</si>
  <si>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</si>
  <si>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</si>
  <si>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</si>
  <si>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</si>
  <si>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</si>
  <si>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</si>
  <si>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</si>
  <si>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</si>
  <si>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</si>
  <si>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</si>
  <si>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</si>
  <si>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</si>
  <si>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</si>
  <si>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</si>
  <si>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</si>
  <si>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</si>
  <si>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</si>
  <si>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</si>
  <si>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</si>
  <si>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</si>
  <si>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</si>
  <si>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</si>
  <si>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</si>
  <si>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</si>
  <si>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</si>
  <si>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</si>
  <si>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</si>
  <si>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</si>
  <si>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</si>
  <si>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</si>
  <si>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</si>
  <si>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</si>
  <si>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</si>
  <si>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</si>
  <si>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</si>
  <si>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</si>
  <si>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</si>
  <si>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</si>
  <si>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</si>
  <si>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</si>
  <si>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</si>
  <si>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</si>
  <si>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</si>
  <si>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</si>
  <si>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</si>
  <si>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</si>
  <si>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</si>
  <si>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</si>
  <si>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</si>
  <si>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</si>
  <si>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</si>
  <si>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</si>
  <si>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</si>
  <si>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</si>
  <si>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</si>
  <si>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</si>
  <si>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</si>
  <si>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</si>
  <si>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</si>
  <si>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</si>
  <si>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</si>
  <si>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</si>
  <si>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</si>
  <si>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</si>
  <si>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</si>
  <si>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</si>
  <si>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</si>
  <si>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</si>
  <si>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</si>
  <si>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</si>
  <si>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</si>
  <si>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</si>
  <si>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</si>
  <si>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</si>
  <si>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</si>
  <si>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</si>
  <si>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</si>
  <si>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</si>
  <si>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</si>
  <si>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</si>
  <si>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</si>
  <si>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</si>
  <si>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</si>
  <si>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</si>
  <si>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</si>
  <si>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</si>
  <si>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</si>
  <si>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</si>
  <si>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</si>
  <si>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</si>
  <si>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</si>
  <si>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</si>
  <si>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</si>
  <si>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</si>
  <si>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</si>
  <si>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</si>
  <si>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</si>
  <si>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</si>
  <si>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</si>
  <si>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</si>
  <si>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</si>
  <si>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</si>
  <si>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</si>
  <si>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</si>
  <si>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</si>
  <si>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</si>
  <si>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</si>
  <si>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</si>
  <si>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</si>
  <si>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</si>
  <si>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</si>
  <si>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</si>
  <si>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</si>
  <si>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</si>
  <si>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</si>
  <si>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</si>
  <si>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</si>
  <si>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</si>
  <si>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</si>
  <si>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</si>
  <si>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</si>
  <si>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</si>
  <si>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</si>
  <si>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</si>
  <si>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</si>
  <si>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</si>
  <si>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</si>
  <si>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</si>
  <si>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</si>
  <si>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</si>
  <si>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</si>
  <si>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</si>
  <si>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</si>
  <si>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</si>
  <si>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</si>
  <si>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</si>
  <si>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</si>
  <si>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</si>
  <si>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</si>
  <si>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</si>
  <si>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</si>
  <si>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</si>
  <si>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</si>
  <si>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</si>
  <si>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</si>
  <si>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</si>
  <si>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</si>
  <si>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</si>
  <si>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</si>
  <si>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</si>
  <si>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</si>
  <si>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</si>
  <si>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</si>
  <si>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</si>
  <si>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</si>
  <si>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</si>
  <si>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</si>
  <si>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</si>
  <si>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</si>
  <si>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</si>
  <si>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</si>
  <si>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</si>
  <si>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</si>
  <si>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</si>
  <si>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</si>
  <si>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</si>
  <si>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</si>
  <si>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</si>
  <si>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</si>
  <si>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</si>
  <si>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</si>
  <si>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</si>
  <si>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</si>
  <si>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</si>
  <si>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</si>
  <si>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</si>
  <si>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</si>
  <si>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</si>
  <si>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</si>
  <si>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</si>
  <si>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</si>
  <si>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</si>
  <si>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</si>
  <si>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</si>
  <si>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</si>
  <si>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</si>
  <si>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</si>
  <si>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</si>
  <si>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</si>
  <si>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</si>
  <si>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</si>
  <si>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</si>
  <si>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</si>
  <si>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</si>
  <si>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</si>
  <si>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</si>
  <si>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</si>
  <si>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</si>
  <si>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</si>
  <si>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</si>
  <si>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</si>
  <si>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</si>
  <si>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</si>
  <si>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</si>
  <si>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</si>
  <si>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</si>
  <si>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</si>
  <si>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</si>
  <si>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</si>
  <si>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</si>
  <si>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</si>
  <si>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</si>
  <si>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</si>
  <si>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</si>
  <si>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</si>
  <si>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</si>
  <si>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</si>
  <si>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</si>
  <si>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</si>
  <si>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</si>
  <si>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</si>
  <si>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</si>
  <si>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</si>
  <si>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</si>
  <si>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</si>
  <si>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</si>
  <si>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</si>
  <si>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</si>
  <si>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</si>
  <si>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</si>
  <si>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</si>
  <si>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</si>
  <si>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</si>
  <si>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</si>
  <si>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</si>
  <si>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</si>
  <si>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</si>
  <si>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</si>
  <si>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</si>
  <si>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</si>
  <si>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</si>
  <si>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</si>
  <si>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</si>
  <si>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</si>
  <si>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</si>
  <si>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</si>
  <si>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</si>
  <si>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</si>
  <si>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</si>
  <si>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</si>
  <si>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</si>
  <si>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</si>
  <si>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</si>
  <si>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</si>
  <si>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</si>
  <si>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</si>
  <si>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</si>
  <si>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</si>
  <si>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</si>
  <si>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</si>
  <si>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</si>
  <si>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</si>
  <si>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</si>
  <si>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</si>
  <si>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</si>
  <si>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</si>
  <si>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</si>
  <si>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</si>
  <si>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</si>
  <si>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</si>
  <si>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</si>
  <si>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</si>
  <si>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</si>
  <si>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</si>
  <si>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</si>
  <si>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</si>
  <si>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</si>
  <si>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</si>
  <si>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</si>
  <si>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</si>
  <si>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</si>
  <si>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</si>
  <si>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</si>
  <si>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</si>
  <si>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</si>
  <si>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</si>
  <si>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</si>
  <si>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</si>
  <si>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</si>
  <si>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</si>
  <si>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</si>
  <si>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</si>
  <si>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</si>
  <si>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</si>
  <si>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</si>
  <si>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</si>
  <si>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</si>
  <si>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</si>
  <si>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</si>
  <si>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</si>
  <si>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</si>
  <si>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</si>
  <si>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</si>
  <si>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</si>
  <si>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</si>
  <si>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</si>
  <si>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</si>
  <si>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</si>
  <si>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</si>
  <si>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</si>
  <si>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</si>
  <si>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</si>
  <si>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</si>
  <si>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</si>
  <si>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</si>
  <si>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</si>
  <si>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</si>
  <si>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</si>
  <si>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</si>
  <si>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</si>
  <si>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</si>
  <si>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</si>
  <si>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</si>
  <si>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</si>
  <si>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</si>
  <si>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</si>
  <si>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</si>
  <si>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</si>
  <si>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</si>
  <si>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</si>
  <si>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</si>
  <si>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</si>
  <si>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</si>
  <si>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</si>
  <si>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</si>
  <si>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</si>
  <si>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</si>
  <si>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</si>
  <si>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</si>
  <si>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</si>
  <si>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</si>
  <si>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</si>
  <si>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</si>
  <si>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</si>
  <si>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</si>
  <si>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</si>
  <si>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</si>
  <si>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</si>
  <si>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</si>
  <si>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</si>
  <si>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</si>
  <si>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</si>
  <si>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</si>
  <si>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</si>
  <si>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</si>
  <si>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</si>
  <si>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</si>
  <si>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</si>
  <si>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</si>
  <si>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</si>
  <si>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</si>
  <si>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</si>
  <si>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</si>
  <si>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</si>
  <si>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</si>
  <si>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</si>
  <si>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</si>
  <si>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</si>
  <si>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</si>
  <si>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</si>
  <si>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</si>
  <si>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</si>
  <si>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</si>
  <si>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</si>
  <si>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</si>
  <si>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</si>
  <si>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</si>
  <si>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</si>
  <si>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</si>
  <si>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</si>
  <si>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</si>
  <si>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</si>
  <si>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</si>
  <si>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</si>
  <si>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</si>
  <si>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</si>
  <si>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</si>
  <si>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</si>
  <si>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</si>
  <si>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</si>
  <si>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</si>
  <si>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</si>
  <si>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</si>
  <si>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</si>
  <si>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</si>
  <si>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</si>
  <si>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</si>
  <si>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</si>
  <si>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</si>
  <si>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</si>
  <si>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</si>
  <si>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</si>
  <si>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</si>
  <si>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</si>
  <si>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</si>
  <si>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</si>
  <si>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</si>
  <si>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</si>
  <si>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</si>
  <si>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</si>
  <si>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</si>
  <si>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</si>
  <si>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</si>
  <si>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</si>
  <si>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</si>
  <si>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</si>
  <si>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</si>
  <si>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</si>
  <si>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</si>
  <si>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</si>
  <si>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</si>
  <si>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</si>
  <si>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</si>
  <si>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</si>
  <si>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</si>
  <si>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</si>
  <si>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</si>
  <si>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</si>
  <si>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</si>
  <si>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</si>
  <si>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</si>
  <si>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</si>
  <si>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</si>
  <si>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</si>
  <si>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</si>
  <si>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</si>
  <si>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</si>
  <si>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</si>
  <si>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</si>
  <si>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</si>
  <si>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</si>
  <si>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</si>
  <si>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</si>
  <si>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</si>
  <si>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</si>
  <si>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</si>
  <si>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</si>
  <si>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</si>
  <si>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</si>
  <si>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</si>
  <si>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</si>
  <si>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</si>
  <si>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</si>
  <si>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</si>
  <si>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</si>
  <si>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</si>
  <si>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</si>
  <si>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</si>
  <si>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</si>
  <si>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</si>
  <si>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</si>
  <si>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</si>
  <si>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</si>
  <si>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</si>
  <si>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</si>
  <si>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</si>
  <si>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</si>
  <si>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</si>
  <si>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</si>
  <si>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</si>
  <si>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</si>
  <si>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</si>
  <si>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</si>
  <si>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</si>
  <si>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</si>
  <si>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</si>
  <si>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</si>
  <si>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</si>
  <si>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</si>
  <si>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</si>
  <si>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</si>
  <si>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</si>
  <si>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</si>
  <si>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</si>
  <si>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</si>
  <si>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</si>
  <si>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</si>
  <si>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</si>
  <si>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</si>
  <si>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</si>
  <si>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</si>
  <si>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</si>
  <si>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</si>
  <si>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</si>
  <si>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</si>
  <si>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</si>
  <si>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</si>
  <si>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</si>
  <si>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</si>
  <si>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</si>
  <si>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</si>
  <si>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</si>
  <si>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</si>
  <si>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</si>
  <si>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</si>
  <si>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</si>
  <si>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</si>
  <si>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</si>
  <si>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</si>
  <si>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</si>
  <si>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</si>
  <si>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</si>
  <si>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</si>
  <si>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</si>
  <si>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</si>
  <si>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</si>
  <si>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</si>
  <si>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</si>
  <si>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</si>
  <si>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</si>
  <si>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</si>
  <si>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</si>
  <si>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</si>
  <si>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</si>
  <si>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</si>
  <si>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</si>
  <si>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</si>
  <si>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</si>
  <si>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</si>
  <si>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</si>
  <si>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</si>
  <si>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</si>
  <si>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</si>
  <si>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</si>
  <si>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</si>
  <si>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</si>
  <si>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</si>
  <si>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</si>
  <si>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</si>
  <si>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</si>
  <si>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</si>
  <si>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</si>
  <si>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</si>
  <si>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</si>
  <si>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</si>
  <si>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</si>
  <si>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</si>
  <si>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</si>
  <si>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</si>
  <si>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</si>
  <si>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</si>
  <si>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</si>
  <si>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</si>
  <si>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</si>
  <si>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</si>
  <si>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</si>
  <si>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</si>
  <si>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</si>
  <si>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</si>
  <si>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</si>
  <si>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</si>
  <si>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</si>
  <si>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</si>
  <si>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</si>
  <si>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</si>
  <si>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</si>
  <si>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</si>
  <si>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</si>
  <si>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</si>
  <si>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</si>
  <si>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</si>
  <si>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</si>
  <si>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</si>
  <si>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</si>
  <si>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</si>
  <si>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</si>
  <si>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</si>
  <si>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</si>
  <si>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</si>
  <si>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</si>
  <si>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</si>
  <si>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</si>
  <si>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</si>
  <si>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</si>
  <si>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</si>
  <si>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</si>
  <si>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</si>
  <si>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</si>
  <si>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</si>
  <si>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</si>
  <si>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</si>
  <si>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</si>
  <si>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</si>
  <si>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</si>
  <si>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</si>
  <si>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</si>
  <si>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</si>
  <si>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</si>
  <si>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</si>
  <si>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</si>
  <si>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</si>
  <si>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</si>
  <si>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</si>
  <si>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</si>
  <si>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</si>
  <si>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</si>
  <si>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</si>
  <si>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</si>
  <si>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</si>
  <si>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</si>
  <si>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</si>
  <si>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</si>
  <si>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</si>
  <si>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</si>
  <si>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</si>
  <si>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</si>
  <si>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</si>
  <si>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</si>
  <si>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</si>
  <si>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</si>
  <si>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</si>
  <si>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</si>
  <si>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</si>
  <si>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</si>
  <si>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</si>
  <si>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</si>
  <si>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</si>
  <si>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</si>
  <si>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</si>
  <si>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</si>
  <si>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</si>
  <si>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</si>
  <si>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</si>
  <si>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</si>
  <si>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</si>
  <si>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</si>
  <si>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</si>
  <si>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</si>
  <si>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</si>
  <si>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</si>
  <si>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</si>
  <si>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</si>
  <si>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</si>
  <si>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</si>
  <si>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</si>
  <si>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</si>
  <si>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</si>
  <si>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</si>
  <si>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</si>
  <si>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</si>
  <si>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</si>
  <si>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</si>
  <si>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</si>
  <si>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</si>
  <si>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</si>
  <si>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</si>
  <si>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</si>
  <si>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</si>
  <si>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</si>
  <si>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</si>
  <si>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</si>
  <si>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</si>
  <si>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</si>
  <si>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</si>
  <si>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</si>
  <si>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</si>
  <si>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</si>
  <si>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</si>
  <si>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</si>
  <si>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</si>
  <si>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</si>
  <si>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</si>
  <si>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</si>
  <si>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</si>
  <si>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</si>
  <si>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</si>
  <si>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</si>
  <si>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</si>
  <si>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</si>
  <si>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</si>
  <si>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</si>
  <si>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</si>
  <si>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</si>
  <si>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</si>
  <si>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</si>
  <si>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</si>
  <si>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</si>
  <si>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</si>
  <si>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</si>
  <si>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</si>
  <si>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</si>
  <si>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</si>
  <si>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</si>
  <si>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</si>
  <si>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</si>
  <si>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</si>
  <si>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</si>
  <si>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</si>
  <si>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</si>
  <si>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</si>
  <si>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</si>
  <si>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</si>
  <si>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</si>
  <si>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</si>
  <si>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</si>
  <si>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</si>
  <si>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</si>
  <si>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</si>
  <si>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</si>
  <si>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</si>
  <si>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</si>
  <si>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</si>
  <si>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</si>
  <si>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</si>
  <si>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</si>
  <si>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</si>
  <si>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</si>
  <si>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</si>
  <si>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</si>
  <si>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</si>
  <si>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</si>
  <si>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</si>
  <si>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</si>
  <si>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</si>
  <si>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</si>
  <si>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</si>
  <si>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</si>
  <si>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</si>
  <si>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</si>
  <si>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</si>
  <si>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</si>
  <si>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</si>
  <si>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</si>
  <si>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</si>
  <si>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</si>
  <si>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</si>
  <si>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</si>
  <si>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</si>
  <si>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</si>
  <si>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</si>
  <si>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</si>
  <si>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</si>
  <si>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</si>
  <si>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</si>
  <si>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</si>
  <si>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</si>
  <si>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</si>
  <si>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</si>
  <si>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</si>
  <si>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</si>
  <si>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</si>
  <si>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</si>
  <si>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</si>
  <si>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</si>
  <si>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</si>
  <si>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</si>
  <si>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</si>
  <si>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</si>
  <si>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</si>
  <si>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</si>
  <si>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</si>
  <si>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</si>
  <si>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</si>
  <si>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</si>
  <si>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</si>
  <si>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</si>
  <si>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</si>
  <si>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</si>
  <si>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</si>
  <si>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</si>
  <si>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</si>
  <si>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</si>
  <si>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</si>
  <si>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</si>
  <si>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</si>
  <si>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</si>
  <si>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</si>
  <si>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</si>
  <si>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</si>
  <si>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</si>
  <si>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</si>
  <si>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</si>
  <si>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</si>
  <si>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</si>
  <si>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</si>
  <si>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</si>
  <si>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</si>
  <si>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</si>
  <si>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</si>
  <si>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</si>
  <si>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</si>
  <si>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</si>
  <si>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</si>
  <si>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</si>
  <si>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</si>
  <si>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</si>
  <si>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</si>
  <si>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</si>
  <si>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</si>
  <si>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</si>
  <si>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</si>
  <si>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</si>
  <si>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</si>
  <si>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</si>
  <si>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</si>
  <si>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</si>
  <si>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</si>
  <si>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</si>
  <si>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</si>
  <si>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</si>
  <si>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</si>
  <si>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</si>
  <si>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</si>
  <si>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</si>
  <si>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</si>
  <si>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</si>
  <si>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</si>
  <si>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</si>
  <si>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</si>
  <si>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</si>
  <si>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</si>
  <si>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</si>
  <si>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</si>
  <si>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</si>
  <si>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</si>
  <si>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</si>
  <si>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</si>
  <si>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</si>
  <si>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</si>
  <si>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</si>
  <si>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</si>
  <si>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</si>
  <si>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</si>
  <si>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</si>
  <si>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</si>
  <si>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</si>
  <si>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</si>
  <si>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</si>
  <si>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</si>
  <si>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</si>
  <si>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</si>
  <si>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</si>
  <si>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</si>
  <si>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</si>
  <si>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</si>
  <si>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</si>
  <si>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</si>
  <si>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</si>
  <si>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</si>
  <si>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</si>
  <si>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</si>
  <si>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</si>
  <si>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</si>
  <si>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</si>
  <si>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</si>
  <si>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</si>
  <si>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</si>
  <si>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</si>
  <si>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</si>
  <si>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</si>
  <si>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</si>
  <si>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</si>
  <si>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</si>
  <si>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</si>
  <si>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</si>
  <si>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</si>
  <si>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</si>
  <si>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</si>
  <si>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</si>
  <si>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</si>
  <si>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</si>
  <si>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</si>
  <si>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</si>
  <si>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</si>
  <si>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</si>
  <si>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</si>
  <si>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</si>
  <si>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</si>
  <si>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</si>
  <si>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</si>
  <si>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</si>
  <si>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</si>
  <si>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</si>
  <si>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</si>
  <si>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</si>
  <si>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</si>
  <si>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</si>
  <si>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</si>
  <si>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</si>
  <si>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</si>
  <si>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</si>
  <si>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</si>
  <si>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</si>
  <si>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</si>
  <si>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</si>
  <si>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</si>
  <si>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</si>
  <si>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</si>
  <si>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</si>
  <si>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</si>
  <si>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</si>
  <si>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</si>
  <si>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</si>
  <si>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</si>
  <si>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</si>
  <si>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</si>
  <si>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</si>
  <si>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</si>
  <si>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</si>
  <si>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</si>
  <si>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</si>
  <si>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</si>
  <si>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</si>
  <si>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</si>
  <si>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</si>
  <si>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</si>
  <si>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</si>
  <si>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</si>
  <si>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</si>
  <si>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</si>
  <si>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</si>
  <si>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</si>
  <si>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</si>
  <si>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</si>
  <si>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</si>
  <si>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</si>
  <si>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</si>
  <si>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</si>
  <si>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</si>
  <si>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</si>
  <si>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</si>
  <si>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</si>
  <si>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</si>
  <si>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</si>
  <si>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</si>
  <si>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</si>
  <si>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</si>
  <si>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</si>
  <si>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</si>
  <si>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</si>
  <si>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</si>
  <si>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</si>
  <si>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</si>
  <si>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</si>
  <si>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</si>
  <si>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</si>
  <si>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</si>
  <si>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</si>
  <si>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</si>
  <si>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</si>
  <si>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</si>
  <si>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</si>
  <si>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</si>
  <si>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</si>
  <si>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</si>
  <si>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</si>
  <si>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</si>
  <si>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</si>
  <si>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</si>
  <si>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</si>
  <si>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</si>
  <si>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</si>
  <si>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</si>
  <si>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</si>
  <si>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</si>
  <si>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</si>
  <si>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</si>
  <si>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</si>
  <si>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</si>
  <si>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</si>
  <si>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</si>
  <si>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</si>
  <si>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</si>
  <si>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</si>
  <si>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</si>
  <si>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</si>
  <si>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</si>
  <si>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</si>
  <si>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</si>
  <si>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</si>
  <si>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</si>
  <si>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</si>
  <si>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</si>
  <si>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</si>
  <si>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</si>
  <si>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</si>
  <si>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</si>
  <si>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</si>
  <si>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</si>
  <si>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</si>
  <si>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</si>
  <si>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</si>
  <si>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</si>
  <si>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</si>
  <si>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</si>
  <si>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</si>
  <si>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</si>
  <si>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</si>
  <si>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</si>
  <si>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</si>
  <si>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</si>
  <si>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</si>
  <si>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</si>
  <si>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</si>
  <si>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</si>
  <si>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</si>
  <si>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</si>
  <si>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</si>
  <si>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</si>
  <si>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</si>
  <si>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</si>
  <si>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</si>
  <si>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</si>
  <si>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</si>
  <si>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</si>
  <si>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</si>
  <si>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</si>
  <si>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</si>
  <si>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</si>
  <si>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</si>
  <si>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</si>
  <si>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</si>
  <si>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</si>
  <si>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</si>
  <si>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</si>
  <si>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</si>
  <si>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</si>
  <si>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</si>
  <si>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</si>
  <si>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</si>
  <si>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</si>
  <si>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</si>
  <si>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</si>
  <si>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</si>
  <si>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</si>
  <si>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</si>
  <si>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</si>
  <si>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</si>
  <si>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</si>
  <si>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</si>
  <si>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</si>
  <si>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</si>
  <si>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</si>
  <si>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</si>
  <si>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</si>
  <si>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</si>
  <si>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</si>
  <si>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</si>
  <si>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</si>
  <si>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</si>
  <si>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</si>
  <si>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</si>
  <si>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</si>
  <si>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</si>
  <si>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</si>
  <si>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</si>
  <si>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</si>
  <si>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</si>
  <si>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</si>
  <si>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</si>
  <si>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</si>
  <si>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</si>
  <si>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</si>
  <si>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</si>
  <si>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</si>
  <si>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</si>
  <si>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</si>
  <si>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</si>
  <si>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</si>
  <si>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</si>
  <si>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</si>
  <si>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</si>
  <si>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</si>
  <si>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</si>
  <si>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</si>
  <si>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</si>
  <si>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</si>
  <si>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</si>
  <si>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</si>
  <si>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</si>
  <si>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</si>
  <si>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</si>
  <si>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</si>
  <si>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</si>
  <si>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</si>
  <si>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</si>
  <si>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</si>
  <si>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</si>
  <si>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</si>
  <si>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</si>
  <si>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</si>
  <si>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</si>
  <si>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</si>
  <si>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</si>
  <si>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</si>
  <si>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</si>
  <si>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</si>
  <si>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</si>
  <si>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</si>
  <si>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</si>
  <si>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</si>
  <si>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</si>
  <si>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</si>
  <si>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</si>
  <si>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</si>
  <si>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</si>
  <si>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</si>
  <si>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</si>
  <si>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</si>
  <si>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</si>
  <si>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</si>
  <si>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</si>
  <si>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</si>
  <si>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</si>
  <si>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</si>
  <si>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</si>
  <si>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</si>
  <si>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</si>
  <si>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</si>
  <si>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</si>
  <si>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</si>
  <si>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</si>
  <si>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</si>
  <si>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</si>
  <si>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</si>
  <si>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</si>
  <si>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</si>
  <si>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</si>
  <si>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</si>
  <si>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</si>
  <si>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</si>
  <si>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</si>
  <si>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</si>
  <si>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</si>
  <si>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</si>
  <si>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</si>
  <si>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</si>
  <si>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</si>
  <si>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</si>
  <si>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</si>
  <si>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</si>
  <si>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</si>
  <si>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</si>
  <si>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</si>
  <si>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</si>
  <si>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</si>
  <si>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</si>
  <si>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</si>
  <si>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</si>
  <si>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</si>
  <si>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</si>
  <si>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</si>
  <si>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</si>
  <si>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</si>
  <si>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</si>
  <si>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</si>
  <si>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</si>
  <si>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</si>
  <si>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</si>
  <si>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</si>
  <si>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</si>
  <si>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</si>
  <si>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</si>
  <si>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</si>
  <si>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</si>
  <si>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</si>
  <si>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</si>
  <si>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</si>
  <si>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</si>
  <si>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</si>
  <si>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</si>
  <si>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</si>
  <si>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</si>
  <si>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</si>
  <si>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</si>
  <si>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</si>
  <si>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</si>
  <si>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</si>
  <si>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</si>
  <si>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</si>
  <si>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</si>
  <si>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</si>
  <si>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</si>
  <si>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</si>
  <si>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</si>
  <si>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</si>
  <si>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</si>
  <si>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</si>
  <si>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</si>
  <si>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</si>
  <si>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</si>
  <si>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</si>
  <si>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</si>
  <si>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</si>
  <si>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</si>
  <si>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</si>
  <si>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</si>
  <si>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</si>
  <si>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</si>
  <si>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</si>
  <si>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</si>
  <si>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</si>
  <si>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</si>
  <si>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</si>
  <si>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</si>
  <si>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</si>
  <si>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</si>
  <si>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</si>
  <si>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</si>
  <si>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</si>
  <si>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</si>
  <si>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</si>
  <si>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</si>
  <si>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</si>
  <si>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</si>
  <si>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</si>
  <si>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</si>
  <si>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</si>
  <si>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</si>
  <si>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</si>
  <si>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</si>
  <si>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</si>
  <si>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</si>
  <si>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</si>
  <si>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</si>
  <si>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</si>
  <si>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</si>
  <si>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</si>
  <si>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</si>
  <si>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</si>
  <si>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</si>
  <si>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</si>
  <si>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</si>
  <si>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</si>
  <si>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</si>
  <si>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</si>
  <si>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</si>
  <si>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</si>
  <si>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</si>
  <si>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</si>
  <si>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</si>
  <si>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</si>
  <si>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</si>
  <si>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</si>
  <si>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</si>
  <si>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</si>
  <si>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</si>
  <si>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</si>
  <si>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</si>
  <si>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</si>
  <si>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</si>
  <si>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</si>
  <si>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</si>
  <si>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</si>
  <si>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</si>
  <si>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</si>
  <si>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</si>
  <si>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</si>
  <si>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</si>
  <si>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</si>
  <si>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</si>
  <si>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</si>
  <si>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</si>
  <si>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</si>
  <si>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</si>
  <si>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</si>
  <si>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</si>
  <si>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</si>
  <si>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</si>
  <si>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</si>
  <si>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</si>
  <si>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</si>
  <si>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</si>
  <si>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</si>
  <si>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</si>
  <si>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</si>
  <si>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</si>
  <si>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</si>
  <si>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</si>
  <si>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</si>
  <si>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</si>
  <si>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</si>
  <si>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</si>
  <si>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</si>
  <si>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</si>
  <si>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</si>
  <si>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</si>
  <si>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</si>
  <si>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</si>
  <si>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</si>
  <si>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</si>
  <si>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</si>
  <si>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</si>
  <si>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</si>
  <si>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</si>
  <si>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</si>
  <si>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</si>
  <si>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</si>
  <si>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</si>
  <si>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</si>
  <si>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</si>
  <si>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</si>
  <si>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</si>
  <si>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</si>
  <si>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</si>
  <si>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</si>
  <si>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</si>
  <si>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</si>
  <si>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</si>
  <si>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</si>
  <si>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</si>
  <si>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</si>
  <si>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</si>
  <si>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</si>
  <si>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</si>
  <si>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</si>
  <si>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</si>
  <si>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</si>
  <si>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</si>
  <si>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</si>
  <si>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</si>
  <si>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</si>
  <si>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</si>
  <si>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</si>
  <si>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</si>
  <si>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</si>
  <si>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</si>
  <si>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</si>
  <si>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</si>
  <si>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</si>
  <si>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</si>
  <si>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</si>
  <si>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</si>
  <si>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</si>
  <si>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</si>
  <si>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</si>
  <si>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</si>
  <si>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</si>
  <si>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</si>
  <si>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</si>
  <si>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</si>
  <si>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</si>
  <si>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</si>
  <si>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</si>
  <si>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</si>
  <si>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</si>
  <si>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</si>
  <si>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</si>
  <si>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</si>
  <si>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</si>
  <si>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</si>
  <si>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</si>
  <si>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</si>
  <si>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</si>
  <si>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</si>
  <si>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</si>
  <si>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</si>
  <si>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</si>
  <si>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</si>
  <si>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</si>
  <si>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</si>
  <si>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</si>
  <si>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</si>
  <si>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</si>
  <si>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</si>
  <si>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</si>
  <si>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</si>
  <si>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</si>
  <si>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</si>
  <si>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</si>
  <si>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</si>
  <si>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</si>
  <si>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</si>
  <si>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</si>
  <si>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</si>
  <si>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</si>
  <si>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</si>
  <si>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</si>
  <si>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</si>
  <si>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</si>
  <si>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</si>
  <si>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</si>
  <si>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</si>
  <si>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</si>
  <si>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</si>
  <si>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</si>
  <si>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</si>
  <si>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</si>
  <si>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</si>
  <si>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</si>
  <si>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</si>
  <si>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</si>
  <si>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</si>
  <si>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</si>
  <si>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</si>
  <si>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</si>
  <si>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</si>
  <si>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</si>
  <si>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</si>
  <si>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</si>
  <si>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</si>
  <si>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</si>
  <si>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</si>
  <si>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</si>
  <si>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</si>
  <si>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</si>
  <si>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</si>
  <si>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</si>
  <si>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</si>
  <si>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</si>
  <si>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</si>
  <si>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</si>
  <si>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</si>
  <si>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</si>
  <si>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</si>
  <si>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</si>
  <si>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</si>
  <si>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</si>
  <si>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</si>
  <si>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</si>
  <si>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</si>
  <si>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</si>
  <si>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</si>
  <si>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</si>
  <si>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</si>
  <si>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</si>
  <si>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</si>
  <si>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</si>
  <si>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</si>
  <si>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</si>
  <si>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</si>
  <si>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</si>
  <si>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</si>
  <si>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</si>
  <si>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</si>
  <si>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</si>
  <si>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</si>
  <si>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</si>
  <si>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</si>
  <si>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</si>
  <si>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</si>
  <si>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</si>
  <si>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</si>
  <si>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</si>
  <si>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</si>
  <si>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</si>
  <si>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</si>
  <si>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</si>
  <si>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</si>
  <si>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</si>
  <si>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</si>
  <si>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</si>
  <si>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</si>
  <si>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</si>
  <si>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</si>
  <si>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</si>
  <si>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</si>
  <si>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</si>
  <si>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</si>
  <si>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</si>
  <si>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</si>
  <si>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</si>
  <si>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</si>
  <si>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</si>
  <si>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</si>
  <si>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</si>
  <si>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</si>
  <si>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</si>
  <si>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</si>
  <si>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</si>
  <si>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</si>
  <si>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</si>
  <si>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</si>
  <si>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</si>
  <si>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</si>
  <si>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</si>
  <si>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</si>
  <si>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</si>
  <si>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</si>
  <si>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</si>
  <si>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</si>
  <si>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</si>
  <si>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</si>
  <si>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</si>
  <si>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</si>
  <si>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</si>
  <si>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</si>
  <si>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</si>
  <si>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</si>
  <si>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</si>
  <si>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</si>
  <si>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</si>
  <si>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</si>
  <si>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</si>
  <si>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</si>
  <si>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</si>
  <si>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</si>
  <si>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</si>
  <si>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</si>
  <si>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</si>
  <si>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</si>
  <si>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</si>
  <si>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</si>
  <si>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</si>
  <si>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</si>
  <si>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</si>
  <si>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</si>
  <si>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</si>
  <si>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</si>
  <si>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</si>
  <si>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</si>
  <si>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</si>
  <si>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</si>
  <si>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</si>
  <si>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</si>
  <si>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</si>
  <si>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</si>
  <si>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</si>
  <si>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</si>
  <si>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</si>
  <si>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</si>
  <si>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</si>
  <si>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</si>
  <si>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</si>
  <si>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</si>
  <si>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</si>
  <si>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</si>
  <si>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</si>
  <si>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</si>
  <si>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</si>
  <si>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</si>
  <si>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</si>
  <si>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</si>
  <si>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</si>
  <si>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</si>
  <si>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</si>
  <si>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</si>
  <si>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</si>
  <si>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</si>
  <si>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</si>
  <si>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</si>
  <si>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</si>
  <si>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</si>
  <si>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</si>
  <si>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</si>
  <si>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</si>
  <si>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</si>
  <si>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</si>
  <si>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</si>
  <si>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</si>
  <si>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</si>
  <si>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</si>
  <si>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</si>
  <si>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</si>
  <si>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</si>
  <si>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</si>
  <si>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</si>
  <si>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</si>
  <si>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</si>
  <si>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</si>
  <si>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</si>
  <si>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</si>
  <si>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</si>
  <si>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</si>
  <si>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</si>
  <si>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</si>
  <si>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</si>
  <si>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</si>
  <si>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</si>
  <si>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</si>
  <si>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</si>
  <si>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</si>
  <si>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</si>
  <si>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</si>
  <si>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</si>
  <si>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</si>
  <si>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</si>
  <si>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</si>
  <si>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</si>
  <si>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</si>
  <si>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</si>
  <si>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</si>
  <si>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</si>
  <si>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</si>
  <si>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</si>
  <si>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</si>
  <si>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</si>
  <si>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</si>
  <si>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</si>
  <si>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</si>
  <si>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</si>
  <si>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</si>
  <si>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</si>
  <si>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</si>
  <si>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</si>
  <si>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</si>
  <si>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</si>
  <si>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</si>
  <si>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</si>
  <si>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</si>
  <si>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</si>
  <si>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</si>
  <si>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</si>
  <si>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</si>
  <si>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</si>
  <si>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</si>
  <si>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</si>
  <si>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</si>
  <si>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</si>
  <si>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</si>
  <si>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</si>
  <si>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</si>
  <si>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</si>
  <si>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</si>
  <si>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</si>
  <si>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</si>
  <si>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</si>
  <si>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</si>
  <si>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</si>
  <si>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</si>
  <si>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</si>
  <si>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</si>
  <si>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</si>
  <si>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</si>
  <si>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</si>
  <si>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</si>
  <si>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</si>
  <si>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</si>
  <si>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</si>
  <si>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</si>
  <si>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</si>
  <si>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</si>
  <si>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</si>
  <si>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</si>
  <si>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</si>
  <si>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</si>
  <si>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</si>
  <si>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</si>
  <si>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</si>
  <si>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</si>
  <si>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</si>
  <si>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</si>
  <si>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</si>
  <si>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</si>
  <si>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</si>
  <si>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</si>
  <si>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</si>
  <si>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</si>
  <si>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</si>
  <si>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</si>
  <si>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</si>
  <si>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</si>
  <si>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</si>
  <si>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</si>
  <si>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</si>
  <si>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</si>
  <si>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</si>
  <si>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</si>
  <si>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</si>
  <si>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</si>
  <si>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</si>
  <si>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</si>
  <si>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</si>
  <si>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</si>
  <si>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</si>
  <si>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</si>
  <si>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</si>
  <si>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</si>
  <si>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</si>
  <si>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</si>
  <si>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</si>
  <si>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</si>
  <si>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</si>
  <si>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</si>
  <si>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</si>
  <si>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</si>
  <si>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</si>
  <si>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</si>
  <si>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</si>
  <si>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</si>
  <si>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</si>
  <si>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</si>
  <si>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</si>
  <si>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</si>
  <si>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</si>
  <si>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</si>
  <si>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</si>
  <si>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</si>
  <si>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</si>
  <si>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</si>
  <si>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</si>
  <si>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</si>
  <si>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</si>
  <si>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</si>
  <si>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</si>
  <si>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</si>
  <si>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</si>
  <si>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</si>
  <si>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</si>
  <si>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</si>
  <si>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</si>
  <si>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</si>
  <si>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</si>
  <si>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</si>
  <si>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</si>
  <si>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</si>
  <si>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</si>
  <si>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</si>
  <si>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</si>
  <si>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</si>
  <si>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</si>
  <si>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</si>
  <si>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</si>
  <si>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</si>
  <si>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</si>
  <si>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</si>
  <si>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</si>
  <si>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</si>
  <si>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</si>
  <si>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</si>
  <si>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</si>
  <si>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</si>
  <si>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</si>
  <si>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</si>
  <si>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</si>
  <si>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</si>
  <si>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</si>
  <si>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</si>
  <si>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</si>
  <si>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</si>
  <si>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</si>
  <si>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</si>
  <si>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</si>
  <si>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</si>
  <si>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</si>
  <si>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</si>
  <si>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</si>
  <si>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</si>
  <si>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</si>
  <si>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</si>
  <si>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</si>
  <si>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</si>
  <si>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</si>
  <si>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</si>
  <si>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</si>
  <si>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</si>
  <si>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</si>
  <si>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</si>
  <si>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</si>
  <si>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</si>
  <si>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</si>
  <si>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</si>
  <si>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</si>
  <si>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</si>
  <si>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</si>
  <si>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</si>
  <si>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</si>
  <si>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</si>
  <si>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</si>
  <si>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</si>
  <si>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</si>
  <si>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</si>
  <si>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</si>
  <si>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</si>
  <si>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</si>
  <si>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</si>
  <si>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</si>
  <si>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</si>
  <si>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</si>
  <si>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</si>
  <si>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</si>
  <si>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</si>
  <si>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</si>
  <si>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</si>
  <si>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</si>
  <si>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</si>
  <si>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</si>
  <si>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</si>
  <si>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</si>
  <si>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</si>
  <si>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</si>
  <si>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</si>
  <si>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</si>
  <si>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</si>
  <si>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</si>
  <si>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</si>
  <si>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</si>
  <si>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</si>
  <si>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</si>
  <si>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</si>
  <si>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</si>
  <si>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</si>
  <si>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</si>
  <si>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</si>
  <si>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</si>
  <si>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</si>
  <si>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</si>
  <si>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</si>
  <si>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</si>
  <si>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</si>
  <si>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</si>
  <si>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</si>
  <si>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</si>
  <si>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</si>
  <si>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</si>
  <si>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</si>
  <si>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</si>
  <si>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</si>
  <si>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</si>
  <si>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</si>
  <si>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</si>
  <si>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</si>
  <si>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</si>
  <si>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</si>
  <si>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</si>
  <si>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</si>
  <si>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</si>
  <si>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</si>
  <si>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</si>
  <si>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</si>
  <si>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</si>
  <si>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</si>
  <si>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</si>
  <si>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</si>
  <si>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</si>
  <si>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</si>
  <si>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</si>
  <si>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</si>
  <si>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</si>
  <si>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</si>
  <si>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</si>
  <si>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</si>
  <si>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</si>
  <si>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</si>
  <si>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</si>
  <si>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</si>
  <si>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</si>
  <si>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</si>
  <si>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</si>
  <si>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</si>
  <si>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</si>
  <si>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</si>
  <si>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</si>
  <si>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</si>
  <si>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</si>
  <si>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</si>
  <si>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</si>
  <si>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</si>
  <si>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</si>
  <si>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</si>
  <si>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</si>
  <si>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</si>
  <si>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</si>
  <si>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</si>
  <si>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</si>
  <si>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</si>
  <si>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</si>
  <si>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</si>
  <si>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</si>
  <si>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</si>
  <si>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</si>
  <si>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</si>
  <si>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</si>
  <si>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</si>
  <si>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</si>
  <si>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</si>
  <si>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</si>
  <si>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</si>
  <si>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</si>
  <si>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</si>
  <si>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</si>
  <si>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</si>
  <si>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</si>
  <si>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</si>
  <si>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</si>
  <si>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</si>
  <si>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</si>
  <si>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</si>
  <si>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</si>
  <si>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</si>
  <si>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</si>
  <si>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</si>
  <si>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</si>
  <si>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</si>
  <si>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</si>
  <si>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</si>
  <si>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</si>
  <si>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</si>
  <si>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</si>
  <si>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</si>
  <si>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</si>
  <si>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</si>
  <si>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</si>
  <si>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</si>
  <si>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</si>
  <si>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</si>
  <si>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</si>
  <si>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</si>
  <si>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</si>
  <si>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</si>
  <si>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</si>
  <si>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</si>
  <si>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</si>
  <si>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</si>
  <si>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</si>
  <si>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</si>
  <si>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</si>
  <si>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</si>
  <si>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</si>
  <si>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</si>
  <si>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</si>
  <si>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</si>
  <si>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</si>
  <si>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</si>
  <si>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</si>
  <si>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</si>
  <si>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</si>
  <si>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</si>
  <si>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</si>
  <si>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</si>
  <si>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</si>
  <si>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</si>
  <si>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</si>
  <si>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</si>
  <si>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</si>
  <si>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</si>
  <si>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</si>
  <si>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</si>
  <si>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</si>
  <si>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</si>
  <si>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</si>
  <si>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</si>
  <si>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</si>
  <si>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</si>
  <si>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</si>
  <si>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</si>
  <si>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</si>
  <si>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</si>
  <si>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</si>
  <si>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</si>
  <si>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</si>
  <si>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</si>
  <si>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</si>
  <si>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</si>
  <si>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</si>
  <si>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</si>
  <si>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</si>
  <si>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</si>
  <si>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</si>
  <si>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</si>
  <si>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</si>
  <si>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</si>
  <si>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</si>
  <si>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</si>
  <si>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</si>
  <si>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</si>
  <si>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</si>
  <si>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</si>
  <si>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</si>
  <si>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</si>
  <si>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</si>
  <si>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</si>
  <si>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</si>
  <si>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</si>
  <si>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</si>
  <si>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</si>
  <si>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</si>
  <si>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</si>
  <si>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</si>
  <si>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</si>
  <si>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</si>
  <si>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</si>
  <si>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</si>
  <si>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</si>
  <si>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</si>
  <si>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</si>
  <si>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</si>
  <si>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</si>
  <si>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</si>
  <si>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</si>
  <si>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</si>
  <si>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</si>
  <si>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</si>
  <si>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</si>
  <si>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</si>
  <si>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</si>
  <si>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</si>
  <si>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</si>
  <si>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</si>
  <si>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</si>
  <si>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</si>
  <si>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</si>
  <si>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</si>
  <si>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</si>
  <si>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</si>
  <si>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</si>
  <si>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</si>
  <si>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</si>
  <si>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</si>
  <si>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</si>
  <si>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</si>
  <si>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</si>
  <si>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</si>
  <si>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</si>
  <si>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</si>
  <si>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</si>
  <si>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</si>
  <si>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</si>
  <si>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</si>
  <si>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</si>
  <si>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</si>
  <si>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</si>
  <si>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</si>
  <si>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</si>
  <si>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</si>
  <si>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</si>
  <si>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</si>
  <si>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</si>
  <si>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</si>
  <si>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</si>
  <si>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</si>
  <si>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</si>
  <si>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</si>
  <si>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</si>
  <si>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</si>
  <si>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</si>
  <si>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</si>
  <si>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</si>
  <si>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</si>
  <si>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</si>
  <si>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</si>
  <si>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</si>
  <si>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</si>
  <si>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</si>
  <si>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</si>
  <si>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</si>
  <si>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</si>
  <si>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</si>
  <si>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</si>
  <si>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</si>
  <si>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</si>
  <si>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</si>
  <si>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</si>
  <si>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</si>
  <si>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</si>
  <si>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</si>
  <si>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</si>
  <si>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</si>
  <si>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</si>
  <si>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</si>
  <si>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</si>
  <si>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</si>
  <si>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</si>
  <si>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</si>
  <si>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</si>
  <si>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</si>
  <si>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</si>
  <si>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</si>
  <si>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</si>
  <si>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</si>
  <si>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</si>
  <si>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</si>
  <si>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</si>
  <si>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</si>
  <si>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</si>
  <si>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</si>
  <si>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</si>
  <si>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</si>
  <si>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</si>
  <si>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</si>
  <si>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</si>
  <si>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</si>
  <si>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</si>
  <si>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</si>
  <si>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</si>
  <si>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</si>
  <si>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</si>
  <si>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</si>
  <si>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</si>
  <si>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</si>
  <si>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</si>
  <si>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</si>
  <si>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</si>
  <si>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</si>
  <si>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</si>
  <si>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</si>
  <si>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</si>
  <si>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</si>
  <si>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</si>
  <si>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</si>
  <si>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</si>
  <si>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</si>
  <si>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</si>
  <si>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</si>
  <si>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</si>
  <si>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</si>
  <si>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</si>
  <si>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</si>
  <si>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</si>
  <si>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</si>
  <si>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</si>
  <si>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</si>
  <si>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</si>
  <si>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</si>
  <si>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</si>
  <si>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</si>
  <si>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</si>
  <si>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</si>
  <si>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</si>
  <si>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</si>
  <si>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</si>
  <si>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</si>
  <si>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</si>
  <si>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</si>
  <si>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</si>
  <si>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</si>
  <si>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</si>
  <si>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</si>
  <si>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</si>
  <si>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</si>
  <si>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</si>
  <si>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</si>
  <si>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</si>
  <si>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</si>
  <si>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</si>
  <si>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</si>
  <si>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</si>
  <si>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</si>
  <si>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</si>
  <si>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</si>
  <si>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</si>
  <si>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</si>
  <si>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</si>
  <si>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</si>
  <si>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</si>
  <si>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</si>
  <si>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</si>
  <si>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</si>
  <si>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</si>
  <si>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</si>
  <si>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</si>
  <si>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</si>
  <si>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</si>
  <si>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</si>
  <si>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</si>
  <si>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</si>
  <si>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</si>
  <si>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</si>
  <si>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</si>
  <si>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</si>
  <si>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</si>
  <si>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</si>
  <si>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</si>
  <si>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</si>
  <si>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</si>
  <si>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</si>
  <si>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</si>
  <si>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</si>
  <si>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</si>
  <si>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</si>
  <si>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</si>
  <si>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</si>
  <si>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</si>
  <si>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</si>
  <si>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</si>
  <si>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</si>
  <si>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</si>
  <si>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</si>
  <si>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</si>
  <si>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</si>
  <si>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</si>
  <si>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</si>
  <si>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</si>
  <si>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</si>
  <si>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</si>
  <si>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</si>
  <si>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</si>
  <si>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</si>
  <si>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</si>
  <si>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</si>
  <si>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</si>
  <si>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</si>
  <si>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</si>
  <si>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</si>
  <si>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</si>
  <si>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</si>
  <si>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</si>
  <si>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</si>
  <si>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</si>
  <si>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</si>
  <si>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</si>
  <si>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</si>
  <si>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</si>
  <si>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</si>
  <si>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</si>
  <si>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</si>
  <si>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</si>
  <si>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</si>
  <si>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</si>
  <si>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</si>
  <si>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</si>
  <si>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</si>
  <si>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</si>
  <si>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</si>
  <si>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</si>
  <si>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</si>
  <si>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</si>
  <si>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</si>
  <si>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</si>
  <si>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</si>
  <si>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</si>
  <si>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</si>
  <si>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</si>
  <si>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</si>
  <si>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</si>
  <si>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</si>
  <si>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</si>
  <si>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</si>
  <si>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</si>
  <si>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</si>
  <si>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</si>
  <si>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</si>
  <si>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</si>
  <si>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</si>
  <si>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</si>
  <si>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</si>
  <si>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</si>
  <si>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</si>
  <si>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</si>
  <si>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</si>
  <si>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</si>
  <si>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</si>
  <si>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</si>
  <si>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</si>
  <si>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</si>
  <si>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</si>
  <si>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</si>
  <si>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</si>
  <si>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</si>
  <si>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</si>
  <si>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</si>
  <si>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</si>
  <si>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</si>
  <si>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</si>
  <si>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</si>
  <si>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</si>
  <si>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</si>
  <si>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</si>
  <si>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</si>
  <si>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</si>
  <si>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</si>
  <si>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</si>
  <si>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</si>
  <si>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</si>
  <si>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</si>
  <si>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</si>
  <si>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</si>
  <si>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</si>
  <si>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</si>
  <si>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</si>
  <si>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</si>
  <si>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</si>
  <si>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</si>
  <si>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</si>
  <si>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</si>
  <si>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</si>
  <si>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</si>
  <si>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</si>
  <si>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</si>
  <si>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</si>
  <si>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</si>
  <si>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</si>
  <si>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</si>
  <si>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</si>
  <si>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</si>
  <si>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</si>
  <si>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</si>
  <si>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</si>
  <si>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</si>
  <si>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</si>
  <si>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</si>
  <si>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</si>
  <si>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</si>
  <si>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</si>
  <si>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</si>
  <si>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</si>
  <si>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</si>
  <si>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</si>
  <si>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</si>
  <si>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</si>
  <si>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</si>
  <si>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</si>
  <si>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</si>
  <si>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</si>
  <si>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</si>
  <si>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</si>
  <si>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</si>
  <si>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</si>
  <si>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</si>
  <si>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</si>
  <si>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</si>
  <si>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</si>
  <si>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</si>
  <si>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</si>
  <si>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</si>
  <si>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</si>
  <si>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</si>
  <si>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</si>
  <si>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</si>
  <si>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</si>
  <si>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</si>
  <si>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</si>
  <si>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</si>
  <si>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</si>
  <si>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</si>
  <si>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</si>
  <si>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</si>
  <si>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</si>
  <si>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</si>
  <si>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</si>
  <si>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</si>
  <si>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</si>
  <si>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</si>
  <si>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</si>
  <si>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</si>
  <si>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</si>
  <si>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</si>
  <si>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</si>
  <si>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</si>
  <si>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</si>
  <si>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</si>
  <si>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</si>
  <si>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</si>
  <si>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</si>
  <si>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</si>
  <si>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</si>
  <si>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</si>
  <si>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</si>
  <si>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</si>
  <si>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</si>
  <si>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</si>
  <si>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</si>
  <si>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</si>
  <si>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</si>
  <si>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</si>
  <si>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</si>
  <si>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</si>
  <si>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</si>
  <si>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</si>
  <si>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</si>
  <si>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</si>
  <si>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</si>
  <si>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</si>
  <si>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</si>
  <si>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</si>
  <si>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</si>
  <si>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</si>
  <si>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</si>
  <si>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</si>
  <si>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</si>
  <si>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</si>
  <si>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</si>
  <si>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</si>
  <si>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</si>
  <si>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</si>
  <si>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</si>
  <si>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</si>
  <si>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</si>
  <si>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</si>
  <si>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</si>
  <si>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</si>
  <si>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</si>
  <si>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</si>
  <si>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</si>
  <si>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</si>
  <si>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</si>
  <si>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</si>
  <si>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</si>
  <si>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</si>
  <si>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</si>
  <si>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</si>
  <si>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</si>
  <si>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</si>
  <si>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</si>
  <si>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</si>
  <si>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</si>
  <si>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</si>
  <si>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</si>
  <si>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</si>
  <si>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</si>
  <si>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</si>
  <si>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</si>
  <si>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</si>
  <si>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</si>
  <si>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</si>
  <si>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</si>
  <si>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</si>
  <si>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</si>
  <si>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</si>
  <si>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</si>
  <si>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</si>
  <si>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</si>
  <si>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</si>
  <si>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</si>
  <si>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</si>
  <si>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</si>
  <si>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</si>
  <si>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</si>
  <si>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</si>
  <si>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</si>
  <si>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</si>
  <si>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</si>
  <si>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</si>
  <si>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</si>
  <si>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</si>
  <si>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</si>
  <si>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</si>
  <si>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</si>
  <si>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</si>
  <si>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</si>
  <si>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</si>
  <si>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</si>
  <si>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</si>
  <si>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</si>
  <si>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</si>
  <si>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</si>
  <si>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</si>
  <si>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</si>
  <si>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</si>
  <si>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</si>
  <si>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</si>
  <si>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</si>
  <si>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</si>
  <si>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</si>
  <si>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</si>
  <si>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</si>
  <si>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</si>
  <si>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</si>
  <si>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</si>
  <si>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</si>
  <si>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</si>
  <si>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</si>
  <si>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</si>
  <si>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</si>
  <si>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</si>
  <si>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</si>
  <si>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</si>
  <si>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</si>
  <si>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</si>
  <si>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</si>
  <si>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</si>
  <si>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</si>
  <si>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</si>
  <si>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</si>
  <si>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</si>
  <si>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</si>
  <si>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</si>
  <si>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</si>
  <si>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</si>
  <si>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</si>
  <si>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</si>
  <si>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</si>
  <si>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</si>
  <si>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</si>
  <si>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</si>
  <si>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</si>
  <si>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</si>
  <si>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</si>
  <si>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</si>
  <si>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</si>
  <si>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</si>
  <si>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</si>
  <si>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</si>
  <si>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</si>
  <si>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</si>
  <si>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</si>
  <si>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</si>
  <si>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</si>
  <si>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</si>
  <si>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</si>
  <si>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</si>
  <si>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</si>
  <si>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</si>
  <si>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</si>
  <si>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</si>
  <si>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</si>
  <si>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</si>
  <si>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</si>
  <si>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</si>
  <si>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</si>
  <si>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</si>
  <si>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</si>
  <si>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</si>
  <si>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</si>
  <si>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</si>
  <si>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</si>
  <si>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</si>
  <si>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</si>
  <si>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</si>
  <si>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</si>
  <si>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</si>
  <si>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</si>
  <si>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</si>
  <si>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</si>
  <si>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</si>
  <si>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</si>
  <si>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</si>
  <si>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</si>
  <si>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</si>
  <si>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</si>
  <si>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</si>
  <si>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</si>
  <si>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</si>
  <si>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</si>
  <si>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</si>
  <si>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</si>
  <si>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</si>
  <si>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</si>
  <si>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</si>
  <si>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</si>
  <si>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</si>
  <si>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</si>
  <si>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</si>
  <si>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</si>
  <si>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</si>
  <si>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</si>
  <si>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</si>
  <si>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</si>
  <si>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</si>
  <si>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</si>
  <si>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</si>
  <si>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</si>
  <si>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</si>
  <si>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</si>
  <si>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</si>
  <si>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</si>
  <si>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</si>
  <si>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</si>
  <si>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</si>
  <si>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</si>
  <si>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</si>
  <si>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</si>
  <si>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</si>
  <si>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</si>
  <si>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</si>
  <si>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</si>
  <si>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</si>
  <si>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</si>
  <si>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</si>
  <si>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</si>
  <si>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</si>
  <si>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</si>
  <si>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</si>
  <si>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</si>
  <si>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</si>
  <si>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</si>
  <si>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</si>
  <si>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</si>
  <si>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</si>
  <si>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</si>
  <si>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</si>
  <si>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</si>
  <si>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</si>
  <si>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</si>
  <si>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</si>
  <si>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</si>
  <si>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</si>
  <si>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</si>
  <si>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</si>
  <si>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</si>
  <si>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</si>
  <si>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</si>
  <si>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</si>
  <si>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</si>
  <si>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</si>
  <si>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</si>
  <si>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</si>
  <si>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</si>
  <si>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</si>
  <si>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</si>
  <si>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</si>
  <si>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</si>
  <si>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</si>
  <si>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</si>
  <si>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</si>
  <si>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</si>
  <si>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</si>
  <si>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</si>
  <si>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</si>
  <si>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</si>
  <si>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</si>
  <si>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</si>
  <si>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</si>
  <si>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</si>
  <si>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</si>
  <si>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</si>
  <si>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</si>
  <si>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</si>
  <si>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</si>
  <si>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</si>
  <si>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</si>
  <si>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</si>
  <si>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</si>
  <si>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</si>
  <si>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</si>
  <si>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</si>
  <si>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</si>
  <si>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</si>
  <si>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</si>
  <si>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</si>
  <si>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</si>
  <si>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</si>
  <si>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</si>
  <si>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</si>
  <si>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</si>
  <si>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</si>
  <si>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</si>
  <si>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</si>
  <si>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</si>
  <si>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</si>
  <si>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</si>
  <si>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</si>
  <si>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</si>
  <si>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</si>
  <si>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</si>
  <si>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</si>
  <si>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</si>
  <si>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</si>
  <si>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</si>
  <si>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</si>
  <si>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</si>
  <si>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</si>
  <si>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</si>
  <si>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</si>
  <si>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</si>
  <si>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</si>
  <si>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</si>
  <si>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</si>
  <si>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</si>
  <si>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</si>
  <si>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</si>
  <si>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</si>
  <si>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</si>
  <si>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</si>
  <si>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</si>
  <si>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</si>
  <si>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</si>
  <si>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</si>
  <si>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</si>
  <si>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</si>
  <si>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</si>
  <si>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</si>
  <si>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</si>
  <si>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</si>
  <si>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</si>
  <si>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</si>
  <si>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</si>
  <si>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</si>
  <si>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</si>
  <si>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</si>
  <si>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</si>
  <si>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</si>
  <si>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</si>
  <si>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</si>
  <si>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</si>
  <si>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</si>
  <si>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</si>
  <si>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</si>
  <si>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</si>
  <si>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</si>
  <si>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</si>
  <si>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</si>
  <si>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</si>
  <si>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</si>
  <si>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</si>
  <si>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</si>
  <si>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</si>
  <si>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</si>
  <si>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</si>
  <si>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</si>
  <si>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</si>
  <si>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</si>
  <si>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</si>
  <si>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</si>
  <si>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</si>
  <si>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</si>
  <si>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</si>
  <si>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</si>
  <si>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</si>
  <si>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</si>
  <si>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</si>
  <si>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</si>
  <si>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</si>
  <si>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</si>
  <si>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</si>
  <si>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</si>
  <si>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</si>
  <si>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</si>
  <si>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</si>
  <si>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</si>
  <si>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</si>
  <si>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</si>
  <si>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</si>
  <si>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</si>
  <si>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</si>
  <si>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</si>
  <si>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</si>
  <si>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</si>
  <si>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</si>
  <si>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</si>
  <si>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</si>
  <si>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</si>
  <si>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</si>
  <si>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</si>
  <si>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</si>
  <si>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</si>
  <si>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</si>
  <si>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</si>
  <si>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</si>
  <si>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</si>
  <si>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</si>
  <si>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</si>
  <si>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</si>
  <si>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</si>
  <si>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</si>
  <si>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</si>
  <si>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</si>
  <si>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</si>
  <si>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</si>
  <si>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</si>
  <si>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</si>
  <si>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</si>
  <si>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</si>
  <si>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</si>
  <si>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</si>
  <si>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</si>
  <si>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</si>
  <si>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</si>
  <si>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</si>
  <si>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</si>
  <si>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</si>
  <si>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</si>
  <si>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</si>
  <si>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</si>
  <si>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</si>
  <si>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</si>
  <si>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</si>
  <si>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</si>
  <si>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</si>
  <si>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</si>
  <si>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</si>
  <si>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</si>
  <si>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</si>
  <si>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</si>
  <si>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</si>
  <si>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</si>
  <si>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</si>
  <si>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</si>
  <si>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</si>
  <si>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</si>
  <si>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</si>
  <si>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</si>
  <si>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</si>
  <si>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</si>
  <si>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</si>
  <si>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</si>
  <si>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</si>
  <si>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</si>
  <si>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</si>
  <si>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</si>
  <si>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</si>
  <si>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</si>
  <si>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</si>
  <si>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</si>
  <si>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</si>
  <si>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</si>
  <si>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</si>
  <si>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</si>
  <si>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</si>
  <si>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</si>
  <si>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</si>
  <si>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</si>
  <si>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</si>
  <si>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</si>
  <si>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</si>
  <si>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</si>
  <si>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</si>
  <si>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</si>
  <si>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</si>
  <si>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</si>
  <si>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</si>
  <si>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</si>
  <si>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</si>
  <si>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</si>
  <si>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</si>
  <si>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</si>
  <si>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</si>
  <si>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</si>
  <si>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</si>
  <si>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</si>
  <si>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</si>
  <si>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</si>
  <si>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</si>
  <si>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</si>
  <si>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</si>
  <si>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</si>
  <si>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</si>
  <si>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</si>
  <si>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</si>
  <si>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</si>
  <si>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</si>
  <si>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</si>
  <si>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</si>
  <si>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</si>
  <si>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</si>
  <si>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</si>
  <si>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</si>
  <si>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</si>
  <si>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</si>
  <si>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</si>
  <si>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</si>
  <si>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</si>
  <si>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</si>
  <si>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</si>
  <si>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</si>
  <si>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</si>
  <si>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</si>
  <si>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</si>
  <si>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</si>
  <si>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</si>
  <si>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</si>
  <si>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</si>
  <si>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</si>
  <si>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</si>
  <si>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</si>
  <si>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</si>
  <si>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</si>
  <si>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</si>
  <si>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</si>
  <si>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</si>
  <si>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</si>
  <si>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</si>
  <si>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</si>
  <si>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</si>
  <si>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</si>
  <si>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</si>
  <si>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</si>
  <si>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</si>
  <si>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</si>
  <si>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</si>
  <si>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</si>
  <si>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</si>
  <si>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</si>
  <si>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</si>
  <si>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</si>
  <si>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</si>
  <si>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</si>
  <si>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</si>
  <si>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</si>
  <si>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</si>
  <si>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</si>
  <si>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</si>
  <si>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</si>
  <si>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</si>
  <si>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</si>
  <si>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</si>
  <si>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</si>
  <si>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</si>
  <si>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</si>
  <si>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</si>
  <si>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</si>
  <si>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</si>
  <si>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</si>
  <si>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</si>
  <si>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</si>
  <si>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</si>
  <si>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</si>
  <si>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</si>
  <si>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</si>
  <si>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</si>
  <si>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</si>
  <si>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</si>
  <si>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</si>
  <si>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</si>
  <si>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</si>
  <si>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</si>
  <si>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</si>
  <si>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</si>
  <si>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</si>
  <si>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</si>
  <si>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</si>
  <si>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</si>
  <si>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</si>
  <si>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</si>
  <si>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</si>
  <si>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</si>
  <si>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</si>
  <si>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</si>
  <si>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</si>
  <si>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</si>
  <si>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</si>
  <si>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</si>
  <si>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</si>
  <si>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</si>
  <si>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</si>
  <si>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</si>
  <si>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</si>
  <si>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</si>
  <si>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</si>
  <si>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</si>
  <si>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</si>
  <si>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</si>
  <si>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</si>
  <si>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</si>
  <si>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</si>
  <si>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</si>
  <si>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</si>
  <si>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</si>
  <si>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</si>
  <si>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</si>
  <si>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</si>
  <si>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</si>
  <si>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</si>
  <si>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</si>
  <si>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</si>
  <si>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</si>
  <si>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</si>
  <si>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</si>
  <si>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</si>
  <si>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</si>
  <si>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</si>
  <si>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</si>
  <si>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</si>
  <si>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</si>
  <si>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</si>
  <si>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</si>
  <si>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</si>
  <si>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</si>
  <si>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</si>
  <si>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</si>
  <si>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</si>
  <si>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</si>
  <si>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</si>
  <si>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</si>
  <si>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</si>
  <si>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</si>
  <si>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</si>
  <si>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</si>
  <si>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</si>
  <si>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</si>
  <si>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</si>
  <si>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</si>
  <si>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</si>
  <si>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</si>
  <si>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</si>
  <si>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</si>
  <si>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</si>
  <si>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</si>
  <si>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</si>
  <si>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</si>
  <si>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</si>
  <si>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</si>
  <si>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</si>
  <si>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</si>
  <si>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</si>
  <si>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</si>
  <si>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</si>
  <si>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</si>
  <si>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</si>
  <si>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</si>
  <si>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</si>
  <si>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</si>
  <si>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</si>
  <si>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</si>
  <si>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</si>
  <si>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</si>
  <si>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</si>
  <si>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</si>
  <si>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</si>
  <si>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</si>
  <si>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</si>
  <si>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</si>
  <si>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</si>
  <si>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</si>
  <si>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</si>
  <si>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</si>
  <si>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</si>
  <si>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</si>
  <si>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</si>
  <si>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</si>
  <si>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</si>
  <si>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</si>
  <si>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</si>
  <si>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</si>
  <si>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</si>
  <si>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</si>
  <si>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</si>
  <si>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</si>
  <si>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</si>
  <si>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</si>
  <si>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</si>
  <si>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</si>
  <si>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</si>
  <si>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</si>
  <si>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</si>
  <si>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</si>
  <si>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</si>
  <si>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</si>
  <si>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</si>
  <si>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</si>
  <si>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</si>
  <si>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</si>
  <si>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</si>
  <si>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</si>
  <si>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</si>
  <si>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</si>
  <si>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</si>
  <si>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</si>
  <si>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</si>
  <si>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</si>
  <si>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</si>
  <si>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</si>
  <si>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</si>
  <si>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</si>
  <si>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</si>
  <si>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</si>
  <si>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</si>
  <si>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</si>
  <si>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</si>
  <si>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</si>
  <si>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</si>
  <si>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</si>
  <si>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</si>
  <si>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</si>
  <si>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</si>
  <si>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</si>
  <si>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</si>
  <si>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</si>
  <si>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</si>
  <si>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</si>
  <si>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</si>
  <si>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</si>
  <si>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</si>
  <si>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</si>
  <si>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</si>
  <si>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</si>
  <si>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</si>
  <si>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</si>
  <si>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</si>
  <si>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</si>
  <si>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</si>
  <si>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</si>
  <si>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</si>
  <si>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</si>
  <si>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</si>
  <si>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</si>
  <si>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</si>
  <si>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</si>
  <si>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</si>
  <si>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</si>
  <si>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</si>
  <si>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</si>
  <si>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</si>
  <si>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</si>
  <si>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</si>
  <si>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</si>
  <si>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</si>
  <si>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</si>
  <si>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</si>
  <si>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</si>
  <si>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</si>
  <si>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</si>
  <si>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</si>
  <si>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</si>
  <si>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</si>
  <si>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</si>
  <si>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</si>
  <si>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</si>
  <si>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</si>
  <si>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</si>
  <si>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</si>
  <si>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</si>
  <si>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</si>
  <si>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</si>
  <si>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</si>
  <si>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</si>
  <si>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</si>
  <si>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</si>
  <si>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</si>
  <si>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</si>
  <si>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</si>
  <si>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</si>
  <si>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</si>
  <si>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</si>
  <si>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</si>
  <si>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</si>
  <si>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</si>
  <si>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</si>
  <si>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</si>
  <si>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</si>
  <si>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</si>
  <si>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</si>
  <si>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</si>
  <si>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</si>
  <si>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</si>
  <si>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</si>
  <si>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</si>
  <si>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</si>
  <si>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</si>
  <si>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</si>
  <si>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</si>
  <si>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</si>
  <si>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</si>
  <si>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</si>
  <si>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</si>
  <si>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</si>
  <si>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</si>
  <si>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</si>
  <si>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</si>
  <si>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</si>
  <si>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</si>
  <si>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</si>
  <si>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</si>
  <si>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</si>
  <si>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</si>
  <si>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</si>
  <si>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</si>
  <si>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</si>
  <si>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</si>
  <si>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</si>
  <si>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</si>
  <si>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</si>
  <si>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</si>
  <si>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</si>
  <si>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</si>
  <si>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</si>
  <si>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</si>
  <si>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</si>
  <si>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</si>
  <si>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</si>
  <si>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</si>
  <si>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</si>
  <si>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</si>
  <si>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</si>
  <si>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</si>
  <si>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</si>
  <si>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</si>
  <si>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</si>
  <si>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</si>
  <si>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</si>
  <si>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</si>
  <si>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</si>
  <si>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</si>
  <si>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</si>
  <si>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</si>
  <si>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</si>
  <si>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</si>
  <si>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</si>
  <si>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</si>
  <si>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</si>
  <si>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</si>
  <si>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</si>
  <si>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</si>
  <si>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</si>
  <si>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</si>
  <si>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</si>
  <si>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</si>
  <si>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</si>
  <si>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</si>
  <si>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</si>
  <si>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</si>
  <si>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</si>
  <si>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</si>
  <si>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</si>
  <si>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</si>
  <si>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</si>
  <si>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</si>
  <si>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</si>
  <si>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</si>
  <si>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</si>
  <si>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</si>
  <si>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</si>
  <si>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</si>
  <si>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</si>
  <si>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</si>
  <si>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</si>
  <si>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</si>
  <si>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</si>
  <si>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</si>
  <si>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</si>
  <si>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</si>
  <si>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</si>
  <si>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</si>
  <si>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</si>
  <si>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</si>
  <si>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</si>
  <si>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</si>
  <si>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</si>
  <si>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</si>
  <si>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</si>
  <si>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</si>
  <si>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</si>
  <si>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</si>
  <si>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</si>
  <si>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</si>
  <si>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</si>
  <si>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</si>
  <si>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</si>
  <si>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</si>
  <si>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</si>
  <si>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</si>
  <si>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</si>
  <si>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</si>
  <si>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</si>
  <si>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</si>
  <si>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</si>
  <si>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</si>
  <si>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</si>
  <si>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</si>
  <si>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</si>
  <si>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</si>
  <si>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</si>
  <si>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</si>
  <si>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</si>
  <si>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</si>
  <si>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</si>
  <si>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</si>
  <si>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</si>
  <si>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</si>
  <si>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</si>
  <si>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</si>
  <si>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</si>
  <si>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</si>
  <si>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</si>
  <si>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</si>
  <si>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</si>
  <si>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</si>
  <si>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</si>
  <si>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</si>
  <si>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</si>
  <si>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</si>
  <si>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</si>
  <si>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</si>
  <si>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</si>
  <si>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</si>
  <si>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</si>
  <si>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</si>
  <si>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</si>
  <si>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</si>
  <si>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</si>
  <si>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</si>
  <si>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</si>
  <si>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</si>
  <si>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</si>
  <si>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</si>
  <si>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</si>
  <si>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</si>
  <si>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</si>
  <si>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</si>
  <si>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</si>
  <si>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</si>
  <si>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</si>
  <si>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</si>
  <si>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</si>
  <si>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</si>
  <si>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</si>
  <si>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</si>
  <si>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</si>
  <si>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</si>
  <si>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</si>
  <si>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</si>
  <si>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</si>
  <si>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</si>
  <si>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</si>
  <si>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</si>
  <si>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</si>
  <si>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</si>
  <si>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</si>
  <si>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</si>
  <si>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</si>
  <si>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</si>
  <si>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</si>
  <si>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</si>
  <si>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</si>
  <si>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</si>
  <si>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</si>
  <si>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</si>
  <si>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</si>
  <si>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</si>
  <si>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</si>
  <si>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</si>
  <si>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</si>
  <si>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</si>
  <si>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</si>
  <si>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</si>
  <si>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</si>
  <si>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</si>
  <si>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</si>
  <si>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</si>
  <si>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</si>
  <si>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</si>
  <si>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</si>
  <si>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</si>
  <si>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</si>
  <si>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</si>
  <si>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</si>
  <si>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</si>
  <si>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</si>
  <si>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</si>
  <si>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</si>
  <si>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</si>
  <si>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</si>
  <si>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</si>
  <si>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</si>
  <si>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</si>
  <si>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</si>
  <si>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</si>
  <si>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</si>
  <si>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</si>
  <si>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</si>
  <si>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</si>
  <si>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</si>
  <si>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</si>
  <si>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</si>
  <si>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</si>
  <si>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</si>
  <si>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</si>
  <si>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</si>
  <si>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</si>
  <si>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</si>
  <si>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</si>
  <si>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</si>
  <si>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</si>
  <si>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</si>
  <si>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</si>
  <si>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</si>
  <si>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</si>
  <si>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</si>
  <si>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</si>
  <si>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</si>
  <si>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</si>
  <si>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</si>
  <si>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</si>
  <si>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</si>
  <si>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</si>
  <si>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</si>
  <si>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</si>
  <si>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</si>
  <si>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</si>
  <si>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</si>
  <si>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</si>
  <si>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</si>
  <si>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</si>
  <si>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</si>
  <si>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</si>
  <si>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</si>
  <si>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</si>
  <si>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</si>
  <si>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</si>
  <si>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</si>
  <si>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</si>
  <si>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</si>
  <si>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</si>
  <si>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</si>
  <si>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</si>
  <si>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</si>
  <si>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</si>
  <si>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</si>
  <si>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</si>
  <si>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</si>
  <si>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</si>
  <si>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</si>
  <si>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</si>
  <si>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</si>
  <si>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</si>
  <si>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</si>
  <si>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</si>
  <si>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</si>
  <si>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</si>
  <si>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</si>
  <si>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</si>
  <si>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</si>
  <si>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</si>
  <si>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</si>
  <si>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</si>
  <si>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</si>
  <si>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</si>
  <si>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</si>
  <si>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</si>
  <si>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</si>
  <si>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</si>
  <si>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</si>
  <si>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</si>
  <si>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</si>
  <si>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</si>
  <si>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</si>
  <si>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</si>
  <si>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</si>
  <si>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</si>
  <si>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</si>
  <si>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</si>
  <si>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</si>
  <si>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</si>
  <si>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</si>
  <si>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</si>
  <si>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</si>
  <si>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</si>
  <si>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</si>
  <si>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</si>
  <si>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</si>
  <si>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</si>
  <si>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</si>
  <si>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</si>
  <si>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</si>
  <si>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</si>
  <si>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</si>
  <si>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</si>
  <si>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</si>
  <si>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</si>
  <si>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</si>
  <si>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</si>
  <si>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</si>
  <si>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</si>
  <si>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</si>
  <si>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</si>
  <si>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</si>
  <si>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</si>
  <si>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</si>
  <si>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</si>
  <si>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</si>
  <si>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</si>
  <si>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</si>
  <si>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</si>
  <si>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</si>
  <si>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</si>
  <si>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</si>
  <si>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</si>
  <si>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</si>
  <si>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</si>
  <si>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</si>
  <si>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</si>
  <si>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</si>
  <si>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</si>
  <si>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</si>
  <si>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</si>
  <si>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</si>
  <si>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</si>
  <si>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</si>
  <si>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</si>
  <si>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</si>
  <si>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</si>
  <si>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</si>
  <si>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</si>
  <si>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</si>
  <si>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</si>
  <si>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</si>
  <si>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</si>
  <si>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</si>
  <si>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</si>
  <si>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</si>
  <si>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</si>
  <si>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</si>
  <si>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</si>
  <si>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</si>
  <si>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</si>
  <si>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</si>
  <si>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</si>
  <si>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</si>
  <si>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</si>
  <si>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</si>
  <si>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</si>
  <si>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</si>
  <si>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</si>
  <si>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</si>
  <si>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</si>
  <si>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</si>
  <si>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</si>
  <si>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</si>
  <si>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</si>
  <si>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</si>
  <si>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</si>
  <si>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</si>
  <si>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</si>
  <si>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</si>
  <si>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</si>
  <si>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</si>
  <si>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</si>
  <si>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</si>
  <si>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</si>
  <si>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</si>
  <si>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</si>
  <si>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</si>
  <si>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</si>
  <si>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</si>
  <si>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</si>
  <si>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</si>
  <si>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</si>
  <si>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</si>
  <si>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</si>
  <si>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</si>
  <si>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</si>
  <si>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</si>
  <si>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</si>
  <si>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</si>
  <si>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</si>
  <si>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</si>
  <si>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</si>
  <si>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</si>
  <si>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</si>
  <si>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</si>
  <si>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</si>
  <si>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</si>
  <si>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</si>
  <si>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</si>
  <si>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</si>
  <si>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</si>
  <si>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</si>
  <si>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</si>
  <si>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</si>
  <si>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</si>
  <si>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</si>
  <si>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</si>
  <si>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</si>
  <si>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</si>
  <si>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</si>
  <si>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</si>
  <si>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</si>
  <si>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</si>
  <si>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</si>
  <si>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</si>
  <si>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</si>
  <si>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</si>
  <si>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</si>
  <si>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</si>
  <si>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</si>
  <si>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</si>
  <si>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</si>
  <si>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</si>
  <si>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</si>
  <si>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</si>
  <si>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</si>
  <si>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</si>
  <si>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</si>
  <si>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</si>
  <si>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</si>
  <si>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</si>
  <si>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</si>
  <si>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</si>
  <si>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</si>
  <si>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</si>
  <si>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</si>
  <si>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</si>
  <si>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</si>
  <si>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</si>
  <si>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</si>
  <si>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</si>
  <si>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</si>
  <si>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</si>
  <si>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</si>
  <si>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</si>
  <si>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</si>
  <si>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</si>
  <si>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</si>
  <si>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</si>
  <si>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</si>
  <si>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</si>
  <si>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</si>
  <si>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</si>
  <si>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</si>
  <si>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</si>
  <si>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</si>
  <si>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</si>
  <si>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</si>
  <si>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</si>
  <si>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</si>
  <si>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</si>
  <si>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</si>
  <si>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</si>
  <si>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</si>
  <si>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</si>
  <si>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</si>
  <si>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</si>
  <si>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</si>
  <si>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</si>
  <si>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</si>
  <si>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</si>
  <si>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</si>
  <si>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</si>
  <si>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</si>
  <si>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</si>
  <si>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</si>
  <si>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</si>
  <si>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</si>
  <si>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</si>
  <si>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</si>
  <si>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</si>
  <si>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</si>
  <si>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</si>
  <si>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</si>
  <si>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</si>
  <si>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</si>
  <si>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</si>
  <si>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</si>
  <si>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</si>
  <si>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</si>
  <si>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</si>
  <si>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</si>
  <si>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</si>
  <si>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</si>
  <si>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</si>
  <si>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</si>
  <si>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</si>
  <si>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</si>
  <si>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</si>
  <si>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</si>
  <si>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</si>
  <si>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</si>
  <si>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</si>
  <si>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</si>
  <si>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</si>
  <si>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</si>
  <si>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</si>
  <si>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</si>
  <si>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</si>
  <si>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</si>
  <si>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</si>
  <si>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</si>
  <si>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</si>
  <si>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</si>
  <si>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</si>
  <si>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</si>
  <si>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</si>
  <si>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</si>
  <si>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</si>
  <si>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</si>
  <si>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</si>
  <si>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</si>
  <si>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</si>
  <si>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</si>
  <si>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</si>
  <si>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</si>
  <si>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</si>
  <si>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</si>
  <si>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</si>
  <si>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</si>
  <si>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</si>
  <si>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</si>
  <si>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</si>
  <si>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</si>
  <si>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</si>
  <si>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</si>
  <si>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</si>
  <si>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</si>
  <si>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</si>
  <si>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</si>
  <si>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</si>
  <si>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</si>
  <si>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</si>
  <si>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</si>
  <si>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</si>
  <si>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</si>
  <si>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</si>
  <si>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</si>
  <si>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</si>
  <si>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</si>
  <si>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</si>
  <si>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</si>
  <si>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</si>
  <si>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</si>
  <si>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</si>
  <si>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</si>
  <si>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</si>
  <si>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</si>
  <si>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</si>
  <si>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</si>
  <si>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</si>
  <si>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</si>
  <si>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</si>
  <si>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</si>
  <si>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</si>
  <si>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</si>
  <si>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</si>
  <si>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</si>
  <si>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</si>
  <si>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</si>
  <si>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</si>
  <si>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</si>
  <si>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</si>
  <si>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</si>
  <si>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</si>
  <si>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</si>
  <si>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</si>
  <si>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</si>
  <si>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</si>
  <si>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</si>
  <si>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</si>
  <si>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</si>
  <si>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</si>
  <si>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</si>
  <si>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</si>
  <si>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</si>
  <si>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</si>
  <si>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</si>
  <si>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</si>
  <si>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</si>
  <si>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</si>
  <si>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</si>
  <si>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</si>
  <si>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</si>
  <si>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</si>
  <si>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</si>
  <si>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</si>
  <si>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</si>
  <si>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</si>
  <si>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</si>
  <si>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</si>
  <si>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</si>
  <si>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</si>
  <si>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</si>
  <si>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</si>
  <si>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</si>
  <si>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</si>
  <si>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</si>
  <si>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</si>
  <si>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</si>
  <si>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</si>
  <si>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</si>
  <si>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</si>
  <si>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</si>
  <si>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</si>
  <si>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</si>
  <si>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</si>
  <si>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</si>
  <si>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</si>
  <si>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</si>
  <si>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</si>
  <si>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</si>
  <si>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</si>
  <si>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</si>
  <si>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</si>
  <si>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</si>
  <si>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</si>
  <si>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</si>
  <si>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</si>
  <si>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</si>
  <si>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</si>
  <si>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</si>
  <si>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</si>
  <si>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</si>
  <si>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</si>
  <si>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</si>
  <si>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</si>
  <si>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</si>
  <si>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</si>
  <si>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</si>
  <si>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</si>
  <si>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</si>
  <si>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</si>
  <si>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</si>
  <si>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</si>
  <si>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</si>
  <si>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</si>
  <si>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</si>
  <si>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</si>
  <si>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</si>
  <si>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</si>
  <si>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</si>
  <si>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</si>
  <si>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</si>
  <si>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</si>
  <si>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</si>
  <si>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</si>
  <si>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</si>
  <si>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</si>
  <si>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</si>
  <si>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</si>
  <si>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</si>
  <si>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</si>
  <si>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</si>
  <si>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</si>
  <si>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</si>
  <si>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</si>
  <si>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</si>
  <si>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</si>
  <si>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</si>
  <si>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</si>
  <si>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</si>
  <si>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</si>
  <si>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</si>
  <si>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</si>
  <si>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</si>
  <si>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</si>
  <si>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</si>
  <si>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</si>
  <si>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</si>
  <si>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</si>
  <si>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</si>
  <si>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</si>
  <si>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</si>
  <si>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</si>
  <si>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</si>
  <si>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</si>
  <si>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</si>
  <si>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</si>
  <si>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</si>
  <si>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</si>
  <si>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</si>
  <si>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</si>
  <si>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</si>
  <si>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</si>
  <si>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</si>
  <si>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</si>
  <si>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</si>
  <si>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</si>
  <si>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</si>
  <si>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</si>
  <si>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</si>
  <si>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</si>
  <si>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</si>
  <si>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</si>
  <si>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</si>
  <si>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</si>
  <si>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</si>
  <si>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</si>
  <si>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</si>
  <si>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</si>
  <si>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</si>
  <si>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</si>
  <si>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</si>
  <si>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</si>
  <si>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</si>
  <si>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</si>
  <si>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</si>
  <si>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</si>
  <si>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</si>
  <si>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</si>
  <si>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</si>
  <si>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</si>
  <si>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</si>
  <si>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</si>
  <si>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</si>
  <si>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</si>
  <si>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</si>
  <si>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</si>
  <si>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</si>
  <si>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</si>
  <si>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</si>
  <si>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</si>
  <si>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</si>
  <si>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</si>
  <si>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</si>
  <si>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</si>
  <si>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</si>
  <si>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</si>
  <si>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</si>
  <si>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</si>
  <si>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</si>
  <si>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</si>
  <si>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</si>
  <si>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</si>
  <si>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</si>
  <si>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</si>
  <si>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</si>
  <si>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</si>
  <si>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</si>
  <si>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</si>
  <si>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</si>
  <si>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</si>
  <si>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</si>
  <si>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</si>
  <si>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</si>
  <si>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</si>
  <si>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</si>
  <si>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</si>
  <si>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</si>
  <si>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</si>
  <si>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</si>
  <si>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</si>
  <si>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</si>
  <si>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</si>
  <si>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</si>
  <si>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</si>
  <si>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</si>
  <si>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</si>
  <si>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</si>
  <si>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</si>
  <si>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</si>
  <si>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</si>
  <si>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</si>
  <si>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</si>
  <si>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</si>
  <si>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</si>
  <si>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</si>
  <si>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</si>
  <si>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</si>
  <si>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</si>
  <si>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</si>
  <si>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</si>
  <si>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</si>
  <si>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</si>
  <si>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</si>
  <si>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</si>
  <si>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</si>
  <si>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</si>
  <si>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</si>
  <si>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</si>
  <si>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</si>
  <si>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</si>
  <si>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</si>
  <si>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</si>
  <si>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</si>
  <si>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</si>
  <si>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</si>
  <si>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</si>
  <si>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</si>
  <si>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</si>
  <si>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</si>
  <si>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</si>
  <si>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</si>
  <si>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</si>
  <si>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</si>
  <si>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</si>
  <si>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</si>
  <si>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</si>
  <si>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</si>
  <si>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</si>
  <si>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</si>
  <si>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</si>
  <si>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</si>
  <si>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</si>
  <si>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</si>
  <si>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</si>
  <si>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</si>
  <si>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</si>
  <si>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</si>
  <si>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</si>
  <si>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</si>
  <si>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</si>
  <si>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</si>
  <si>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</si>
  <si>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</si>
  <si>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</si>
  <si>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</si>
  <si>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</si>
  <si>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</si>
  <si>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</si>
  <si>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</si>
  <si>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</si>
  <si>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</si>
  <si>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</si>
  <si>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</si>
  <si>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</si>
  <si>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</si>
  <si>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</si>
  <si>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</si>
  <si>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</si>
  <si>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</si>
  <si>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</si>
  <si>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</si>
  <si>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</si>
  <si>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</si>
  <si>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</si>
  <si>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</si>
  <si>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</si>
  <si>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</si>
  <si>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</si>
  <si>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</si>
  <si>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</si>
  <si>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</si>
  <si>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</si>
  <si>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</si>
  <si>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</si>
  <si>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</si>
  <si>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</si>
  <si>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</si>
  <si>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</si>
  <si>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</si>
  <si>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</si>
  <si>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</si>
  <si>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</si>
  <si>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</si>
  <si>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</si>
  <si>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</si>
  <si>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</si>
  <si>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</si>
  <si>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</si>
  <si>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</si>
  <si>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</si>
  <si>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</si>
  <si>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</si>
  <si>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</si>
  <si>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</si>
  <si>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</si>
  <si>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</si>
  <si>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</si>
  <si>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</si>
  <si>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</si>
  <si>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</si>
  <si>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</si>
  <si>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</si>
  <si>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</si>
  <si>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</si>
  <si>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</si>
  <si>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</si>
  <si>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</si>
  <si>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</si>
  <si>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</si>
  <si>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</si>
  <si>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</si>
  <si>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</si>
  <si>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</si>
  <si>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</si>
  <si>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</si>
  <si>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</si>
  <si>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</si>
  <si>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</si>
  <si>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</si>
  <si>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</si>
  <si>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</si>
  <si>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</si>
  <si>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</si>
  <si>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</si>
  <si>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</si>
  <si>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</si>
  <si>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</si>
  <si>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</si>
  <si>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</si>
  <si>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</si>
  <si>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</si>
  <si>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</si>
  <si>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</si>
  <si>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</si>
  <si>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</si>
  <si>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</si>
  <si>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</si>
  <si>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</si>
  <si>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</si>
  <si>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</si>
  <si>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</si>
  <si>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</si>
  <si>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</si>
  <si>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</si>
  <si>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</si>
  <si>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</si>
  <si>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</si>
  <si>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</si>
  <si>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</si>
  <si>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</si>
  <si>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</si>
  <si>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</si>
  <si>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</si>
  <si>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</si>
  <si>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</si>
  <si>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</si>
  <si>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</si>
  <si>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</si>
  <si>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</si>
  <si>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</si>
  <si>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</si>
  <si>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</si>
  <si>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</si>
  <si>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</si>
  <si>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</si>
  <si>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</si>
  <si>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</si>
  <si>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</si>
  <si>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</si>
  <si>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</si>
  <si>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</si>
  <si>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</si>
  <si>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</si>
  <si>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</si>
  <si>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</si>
  <si>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</si>
  <si>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</si>
  <si>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</si>
  <si>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</si>
  <si>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</si>
  <si>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</si>
  <si>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</si>
  <si>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</si>
  <si>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</si>
  <si>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</si>
  <si>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</si>
  <si>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</si>
  <si>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</si>
  <si>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</si>
  <si>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</si>
  <si>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</si>
  <si>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</si>
  <si>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</si>
  <si>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</si>
  <si>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</si>
  <si>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</si>
  <si>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</si>
  <si>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</si>
  <si>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</si>
  <si>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</si>
  <si>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</si>
  <si>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</si>
  <si>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</si>
  <si>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</si>
  <si>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</si>
  <si>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</si>
  <si>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</si>
  <si>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</si>
  <si>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</si>
  <si>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</si>
  <si>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</si>
  <si>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</si>
  <si>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</si>
  <si>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</si>
  <si>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</si>
  <si>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</si>
  <si>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</si>
  <si>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</si>
  <si>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</si>
  <si>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</si>
  <si>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</si>
  <si>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</si>
  <si>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</si>
  <si>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</si>
  <si>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</si>
  <si>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</si>
  <si>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</si>
  <si>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</si>
  <si>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</si>
  <si>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</si>
  <si>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</si>
  <si>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</si>
  <si>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</si>
  <si>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</si>
  <si>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</si>
  <si>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</si>
  <si>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</si>
  <si>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</si>
  <si>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</si>
  <si>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</si>
  <si>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</si>
  <si>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</si>
  <si>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</si>
  <si>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</si>
  <si>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</si>
  <si>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</si>
  <si>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</si>
  <si>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</si>
  <si>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</si>
  <si>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</si>
  <si>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</si>
  <si>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</si>
  <si>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</si>
  <si>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</si>
  <si>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</si>
  <si>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</si>
  <si>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</si>
  <si>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</si>
  <si>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</si>
  <si>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</si>
  <si>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</si>
  <si>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</si>
  <si>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</si>
  <si>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</si>
  <si>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</si>
  <si>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</si>
  <si>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</si>
  <si>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</si>
  <si>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</si>
  <si>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</si>
  <si>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</si>
  <si>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</si>
  <si>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</si>
  <si>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</si>
  <si>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</si>
  <si>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</si>
  <si>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</si>
  <si>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</si>
  <si>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</si>
  <si>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</si>
  <si>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</si>
  <si>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</si>
  <si>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</si>
  <si>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</si>
  <si>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</si>
  <si>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</si>
  <si>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</si>
  <si>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</si>
  <si>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</si>
  <si>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</si>
  <si>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</si>
  <si>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</si>
  <si>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</si>
  <si>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</si>
  <si>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</si>
  <si>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</si>
  <si>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</si>
  <si>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</si>
  <si>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</si>
  <si>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</si>
  <si>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</si>
  <si>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</si>
  <si>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</si>
  <si>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</si>
  <si>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</si>
  <si>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</si>
  <si>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</si>
  <si>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</si>
  <si>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</si>
  <si>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</si>
  <si>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</si>
  <si>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</si>
  <si>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</si>
  <si>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</si>
  <si>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</si>
  <si>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</si>
  <si>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</si>
  <si>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</si>
  <si>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</si>
  <si>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</si>
  <si>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</si>
  <si>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</si>
  <si>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</si>
  <si>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</si>
  <si>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</si>
  <si>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</si>
  <si>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</si>
  <si>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</si>
  <si>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</si>
  <si>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</si>
  <si>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</si>
  <si>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</si>
  <si>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</si>
  <si>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</si>
  <si>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</si>
  <si>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</si>
  <si>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</si>
  <si>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</si>
  <si>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</si>
  <si>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</si>
  <si>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</si>
  <si>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</si>
  <si>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</si>
  <si>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</si>
  <si>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</si>
  <si>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</si>
  <si>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</si>
  <si>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</si>
  <si>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</si>
  <si>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</si>
  <si>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</si>
  <si>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</si>
  <si>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</si>
  <si>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</si>
  <si>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</si>
  <si>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</si>
  <si>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</si>
  <si>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</si>
  <si>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</si>
  <si>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</si>
  <si>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</si>
  <si>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</si>
  <si>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</si>
  <si>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</si>
  <si>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</si>
  <si>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</si>
  <si>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</si>
  <si>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</si>
  <si>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</si>
  <si>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</si>
  <si>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</si>
  <si>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</si>
  <si>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</si>
  <si>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</si>
  <si>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</si>
  <si>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</si>
  <si>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</si>
  <si>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</si>
  <si>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</si>
  <si>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</si>
  <si>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</si>
  <si>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</si>
  <si>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</si>
  <si>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</si>
  <si>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</si>
  <si>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</si>
  <si>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</si>
  <si>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</si>
  <si>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</si>
  <si>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</si>
  <si>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</si>
  <si>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</si>
  <si>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</si>
  <si>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</si>
  <si>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</si>
  <si>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</si>
  <si>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</si>
  <si>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</si>
  <si>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</si>
  <si>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</si>
  <si>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</si>
  <si>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</si>
  <si>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</si>
  <si>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</si>
  <si>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</si>
  <si>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</si>
  <si>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</si>
  <si>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</si>
  <si>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</si>
  <si>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</si>
  <si>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</si>
  <si>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</si>
  <si>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</si>
  <si>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</si>
  <si>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</si>
  <si>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</si>
  <si>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</si>
  <si>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</si>
  <si>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</si>
  <si>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</si>
  <si>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</si>
  <si>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</si>
  <si>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</si>
  <si>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</si>
  <si>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</si>
  <si>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</si>
  <si>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</si>
  <si>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</si>
  <si>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</si>
  <si>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</si>
  <si>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</si>
  <si>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</si>
  <si>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</si>
  <si>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</si>
  <si>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</si>
  <si>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</si>
  <si>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</si>
  <si>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</si>
  <si>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</si>
  <si>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</si>
  <si>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</si>
  <si>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</si>
  <si>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</si>
  <si>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</si>
  <si>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</si>
  <si>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</si>
  <si>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</si>
  <si>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</si>
  <si>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</si>
  <si>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</si>
  <si>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</si>
  <si>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</si>
  <si>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</si>
  <si>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</si>
  <si>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</si>
  <si>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</si>
  <si>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</si>
  <si>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</si>
  <si>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</si>
  <si>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</si>
  <si>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</si>
  <si>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</si>
  <si>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</si>
  <si>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</si>
  <si>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</si>
  <si>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</si>
  <si>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</si>
  <si>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</si>
  <si>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</si>
  <si>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</si>
  <si>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</si>
  <si>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</si>
  <si>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</si>
  <si>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</si>
  <si>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</si>
  <si>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</si>
  <si>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</si>
  <si>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</si>
  <si>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</si>
  <si>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</si>
  <si>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</si>
  <si>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</si>
  <si>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</si>
  <si>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</si>
  <si>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</si>
  <si>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</si>
  <si>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</si>
  <si>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</si>
  <si>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</si>
  <si>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</si>
  <si>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</si>
  <si>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</si>
  <si>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</si>
  <si>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</si>
  <si>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</si>
  <si>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</si>
  <si>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</si>
  <si>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</si>
  <si>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</si>
  <si>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</si>
  <si>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</si>
  <si>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</si>
  <si>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</si>
  <si>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</si>
  <si>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</si>
  <si>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</si>
  <si>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</si>
  <si>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</si>
  <si>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</si>
  <si>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</si>
  <si>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</si>
  <si>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</si>
  <si>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</si>
  <si>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</si>
  <si>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</si>
  <si>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</si>
  <si>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</si>
  <si>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</si>
  <si>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</si>
  <si>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</si>
  <si>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</si>
  <si>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</si>
  <si>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</si>
  <si>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</si>
  <si>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</si>
  <si>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</si>
  <si>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</si>
  <si>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</si>
  <si>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</si>
  <si>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</si>
  <si>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</si>
  <si>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</si>
  <si>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</si>
  <si>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</si>
  <si>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</si>
  <si>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</si>
  <si>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</si>
  <si>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</si>
  <si>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</si>
  <si>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</si>
  <si>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</si>
  <si>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</si>
  <si>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</si>
  <si>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</si>
  <si>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</si>
  <si>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</si>
  <si>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</si>
  <si>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</si>
  <si>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</si>
  <si>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</si>
  <si>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</si>
  <si>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</si>
  <si>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</si>
  <si>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</si>
  <si>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</si>
  <si>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</si>
  <si>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</si>
  <si>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</si>
  <si>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</si>
  <si>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</si>
  <si>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</si>
  <si>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</si>
  <si>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</si>
  <si>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</si>
  <si>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</si>
  <si>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</si>
  <si>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</si>
  <si>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</si>
  <si>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</si>
  <si>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</si>
  <si>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</si>
  <si>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</si>
  <si>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</si>
  <si>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</si>
  <si>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</si>
  <si>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</si>
  <si>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</si>
  <si>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</si>
  <si>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</si>
  <si>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</si>
  <si>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</si>
  <si>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</si>
  <si>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</si>
  <si>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</si>
  <si>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</si>
  <si>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</si>
  <si>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</si>
  <si>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</si>
  <si>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</si>
  <si>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</si>
  <si>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</si>
  <si>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</si>
  <si>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</si>
  <si>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</si>
  <si>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</si>
  <si>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</si>
  <si>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</si>
  <si>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</si>
  <si>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</si>
  <si>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</si>
  <si>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</si>
  <si>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</si>
  <si>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</si>
  <si>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</si>
  <si>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</si>
  <si>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</si>
  <si>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</si>
  <si>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</si>
  <si>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</si>
  <si>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</si>
  <si>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</si>
  <si>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</si>
  <si>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</si>
  <si>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</si>
  <si>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</si>
  <si>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</si>
  <si>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</si>
  <si>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</si>
  <si>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</si>
  <si>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</si>
  <si>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</si>
  <si>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</si>
  <si>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</si>
  <si>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</si>
  <si>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</si>
  <si>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</si>
  <si>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</si>
  <si>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</si>
  <si>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</si>
  <si>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</si>
  <si>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</si>
  <si>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</si>
  <si>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</si>
  <si>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</si>
  <si>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</si>
  <si>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</si>
  <si>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</si>
  <si>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</si>
  <si>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</si>
  <si>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</si>
  <si>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</si>
  <si>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</si>
  <si>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</si>
  <si>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</si>
  <si>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</si>
  <si>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</si>
  <si>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</si>
  <si>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</si>
  <si>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</si>
  <si>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</si>
  <si>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</si>
  <si>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</si>
  <si>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</si>
  <si>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</si>
  <si>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</si>
  <si>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</si>
  <si>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</si>
  <si>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</si>
  <si>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</si>
  <si>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</si>
  <si>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</si>
  <si>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</si>
  <si>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</si>
  <si>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</si>
  <si>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</si>
  <si>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</si>
  <si>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</si>
  <si>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</si>
  <si>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</si>
  <si>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</si>
  <si>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</si>
  <si>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</si>
  <si>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</si>
  <si>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</si>
  <si>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</si>
  <si>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</si>
  <si>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</si>
  <si>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</si>
  <si>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</si>
  <si>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</si>
  <si>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</si>
  <si>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</si>
  <si>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</si>
  <si>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</si>
  <si>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</si>
  <si>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</si>
  <si>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</si>
  <si>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</si>
  <si>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</si>
  <si>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</si>
  <si>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</si>
  <si>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</si>
  <si>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</si>
  <si>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</si>
  <si>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</si>
  <si>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</si>
  <si>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</si>
  <si>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</si>
  <si>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</si>
  <si>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</si>
  <si>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</si>
  <si>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</si>
  <si>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</si>
  <si>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</si>
  <si>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</si>
  <si>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</si>
  <si>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</si>
  <si>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</si>
  <si>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</si>
  <si>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</si>
  <si>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</si>
  <si>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</si>
  <si>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</si>
  <si>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</si>
  <si>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</si>
  <si>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</si>
  <si>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</si>
  <si>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</si>
  <si>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</si>
  <si>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</si>
  <si>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</si>
  <si>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</si>
  <si>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</si>
  <si>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</si>
  <si>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</si>
  <si>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</si>
  <si>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</si>
  <si>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</si>
  <si>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</si>
  <si>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</si>
  <si>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</si>
  <si>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</si>
  <si>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</si>
  <si>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</si>
  <si>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</si>
  <si>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</si>
  <si>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</si>
  <si>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</si>
  <si>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</si>
  <si>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</si>
  <si>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</si>
  <si>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</si>
  <si>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</si>
  <si>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</si>
  <si>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</si>
  <si>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</si>
  <si>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</si>
  <si>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</si>
  <si>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</si>
  <si>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</si>
  <si>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</si>
  <si>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</si>
  <si>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</si>
  <si>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</si>
  <si>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</si>
  <si>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</si>
  <si>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</si>
  <si>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</si>
  <si>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</si>
  <si>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</si>
  <si>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</si>
  <si>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</si>
  <si>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</si>
  <si>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</si>
  <si>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</si>
  <si>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</si>
  <si>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</si>
  <si>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</si>
  <si>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</si>
  <si>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</si>
  <si>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</si>
  <si>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</si>
  <si>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</si>
  <si>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</si>
  <si>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</si>
  <si>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</si>
  <si>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</si>
  <si>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</si>
  <si>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</si>
  <si>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</si>
  <si>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</si>
  <si>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</si>
  <si>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</si>
  <si>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</si>
  <si>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</si>
  <si>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</si>
  <si>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</si>
  <si>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</si>
  <si>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</si>
  <si>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</si>
  <si>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</si>
  <si>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</si>
  <si>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</si>
  <si>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</si>
  <si>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</si>
  <si>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</si>
  <si>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</si>
  <si>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</si>
  <si>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</si>
  <si>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</si>
  <si>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</si>
  <si>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</si>
  <si>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</si>
  <si>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</si>
  <si>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</si>
  <si>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</si>
  <si>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</si>
  <si>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</si>
  <si>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</si>
  <si>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</si>
  <si>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</si>
  <si>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</si>
  <si>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</si>
  <si>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</si>
  <si>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</si>
  <si>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</si>
  <si>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</si>
  <si>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</si>
  <si>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</si>
  <si>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</si>
  <si>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</si>
  <si>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</si>
  <si>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</si>
  <si>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</si>
  <si>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</si>
  <si>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</si>
  <si>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</si>
  <si>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</si>
  <si>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</si>
  <si>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</si>
  <si>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</si>
  <si>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</si>
  <si>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</si>
  <si>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</si>
  <si>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</si>
  <si>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</si>
  <si>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</si>
  <si>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</si>
  <si>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</si>
  <si>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</si>
  <si>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</si>
  <si>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</si>
  <si>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</si>
  <si>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</si>
  <si>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</si>
  <si>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</si>
  <si>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</si>
  <si>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</si>
  <si>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</si>
  <si>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</si>
  <si>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</si>
  <si>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</si>
  <si>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</si>
  <si>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</si>
  <si>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</si>
  <si>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</si>
  <si>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</si>
  <si>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</si>
  <si>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</si>
  <si>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</si>
  <si>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</si>
  <si>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</si>
  <si>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</si>
  <si>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</si>
  <si>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</si>
  <si>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</si>
  <si>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</si>
  <si>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</si>
  <si>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</si>
  <si>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</si>
  <si>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</si>
  <si>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</si>
  <si>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</si>
  <si>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</si>
  <si>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</si>
  <si>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</si>
  <si>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</si>
  <si>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</si>
  <si>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</si>
  <si>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</si>
  <si>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</si>
  <si>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</si>
  <si>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</si>
  <si>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</si>
  <si>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</si>
  <si>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</si>
  <si>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</si>
  <si>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</si>
  <si>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</si>
  <si>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</si>
  <si>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</si>
  <si>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</si>
  <si>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</si>
  <si>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</si>
  <si>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</si>
  <si>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</si>
  <si>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</si>
  <si>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</si>
  <si>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</si>
  <si>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</si>
  <si>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</si>
  <si>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</si>
  <si>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</si>
  <si>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</si>
  <si>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</si>
  <si>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</si>
  <si>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</si>
  <si>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</si>
  <si>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</si>
  <si>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</si>
  <si>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</si>
  <si>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</si>
  <si>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</si>
  <si>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</si>
  <si>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</si>
  <si>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</si>
  <si>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</si>
  <si>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</si>
  <si>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</si>
  <si>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</si>
  <si>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</si>
  <si>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</si>
  <si>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</si>
  <si>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</si>
  <si>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</si>
  <si>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</si>
  <si>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</si>
  <si>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</si>
  <si>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</si>
  <si>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</si>
  <si>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</si>
  <si>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</si>
  <si>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</si>
  <si>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</si>
  <si>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</si>
  <si>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</si>
  <si>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</si>
  <si>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</si>
  <si>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</si>
  <si>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</si>
  <si>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</si>
  <si>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</si>
  <si>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</si>
  <si>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</si>
  <si>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</si>
  <si>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</si>
  <si>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</si>
  <si>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</si>
  <si>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</si>
  <si>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</si>
  <si>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</si>
  <si>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</si>
  <si>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</si>
  <si>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</si>
  <si>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</si>
  <si>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</si>
  <si>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</si>
  <si>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</si>
  <si>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</si>
  <si>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</si>
  <si>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</si>
  <si>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</si>
  <si>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</si>
  <si>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</si>
  <si>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</si>
  <si>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</si>
  <si>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</si>
  <si>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</si>
  <si>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</si>
  <si>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</si>
  <si>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</si>
  <si>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</si>
  <si>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</si>
  <si>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</si>
  <si>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</si>
  <si>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</si>
  <si>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</si>
  <si>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</si>
  <si>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</si>
  <si>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</si>
  <si>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</si>
  <si>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</si>
  <si>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</si>
  <si>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</si>
  <si>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</si>
  <si>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</si>
  <si>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</si>
  <si>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</si>
  <si>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</si>
  <si>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</si>
  <si>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</si>
  <si>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</si>
  <si>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</si>
  <si>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</si>
  <si>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</si>
  <si>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</si>
  <si>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</si>
  <si>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</si>
  <si>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</si>
  <si>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</si>
  <si>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</si>
  <si>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</si>
  <si>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</si>
  <si>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</si>
  <si>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</si>
  <si>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</si>
  <si>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</si>
  <si>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</si>
  <si>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</si>
  <si>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</si>
  <si>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</si>
  <si>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</si>
  <si>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</si>
  <si>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</si>
  <si>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</si>
  <si>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</si>
  <si>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</si>
  <si>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</si>
  <si>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</si>
  <si>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</si>
  <si>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</si>
  <si>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</si>
  <si>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</si>
  <si>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</si>
  <si>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</si>
  <si>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</si>
  <si>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</si>
  <si>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</si>
  <si>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</si>
  <si>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</si>
  <si>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</si>
  <si>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</si>
  <si>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</si>
  <si>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</si>
  <si>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</si>
  <si>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</si>
  <si>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</si>
  <si>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</si>
  <si>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</si>
  <si>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</si>
  <si>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</si>
  <si>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</si>
  <si>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</si>
  <si>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</si>
  <si>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</si>
  <si>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</si>
  <si>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</si>
  <si>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</si>
  <si>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</si>
  <si>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</si>
  <si>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</si>
  <si>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</si>
  <si>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</si>
  <si>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</si>
  <si>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</si>
  <si>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</si>
  <si>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</si>
  <si>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</si>
  <si>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</si>
  <si>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</si>
  <si>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</si>
  <si>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</si>
  <si>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</si>
  <si>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</si>
  <si>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</si>
  <si>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</si>
  <si>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</si>
  <si>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</si>
  <si>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</si>
  <si>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</si>
  <si>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</si>
  <si>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</si>
  <si>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</si>
  <si>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</si>
  <si>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</si>
  <si>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</si>
  <si>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</si>
  <si>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</si>
  <si>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</si>
  <si>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</si>
  <si>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</si>
  <si>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</si>
  <si>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</si>
  <si>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</si>
  <si>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</si>
  <si>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</si>
  <si>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</si>
  <si>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</si>
  <si>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</si>
  <si>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</si>
  <si>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</si>
  <si>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</si>
  <si>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</si>
  <si>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</si>
  <si>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</si>
  <si>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</si>
  <si>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</si>
  <si>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</si>
  <si>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</si>
  <si>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</si>
  <si>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</si>
  <si>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</si>
  <si>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</si>
  <si>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</si>
  <si>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</si>
  <si>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</si>
  <si>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</si>
  <si>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</si>
  <si>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</si>
  <si>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</si>
  <si>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</si>
  <si>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</si>
  <si>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</si>
  <si>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</si>
  <si>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</si>
  <si>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</si>
  <si>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</si>
  <si>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</si>
  <si>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</si>
  <si>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</si>
  <si>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</si>
  <si>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</si>
  <si>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</si>
  <si>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</si>
  <si>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</si>
  <si>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</si>
  <si>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</si>
  <si>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</si>
  <si>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</si>
  <si>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</si>
  <si>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</si>
  <si>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</si>
  <si>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</si>
  <si>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</si>
  <si>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</si>
  <si>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</si>
  <si>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</si>
  <si>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</si>
  <si>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</si>
  <si>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</si>
  <si>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</si>
  <si>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</si>
  <si>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</si>
  <si>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</si>
  <si>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</si>
  <si>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</si>
  <si>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</si>
  <si>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</si>
  <si>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</si>
  <si>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</si>
  <si>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</si>
  <si>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</si>
  <si>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</si>
  <si>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</si>
  <si>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</si>
  <si>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</si>
  <si>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</si>
  <si>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</si>
  <si>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</si>
  <si>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</si>
  <si>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</si>
  <si>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</si>
  <si>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</si>
  <si>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</si>
  <si>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</si>
  <si>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</si>
  <si>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</si>
  <si>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</si>
  <si>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</si>
  <si>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</si>
  <si>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</si>
  <si>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</si>
  <si>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</si>
  <si>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</si>
  <si>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</si>
  <si>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</si>
  <si>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</si>
  <si>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</si>
  <si>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</si>
  <si>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</si>
  <si>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</si>
  <si>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</si>
  <si>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</si>
  <si>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</si>
  <si>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</si>
  <si>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</si>
  <si>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</si>
  <si>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</si>
  <si>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</si>
  <si>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</si>
  <si>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</si>
  <si>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</si>
  <si>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</si>
  <si>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</si>
  <si>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</si>
  <si>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</si>
  <si>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</si>
  <si>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</si>
  <si>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</si>
  <si>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</si>
  <si>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</si>
  <si>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</si>
  <si>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</si>
  <si>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</si>
  <si>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</si>
  <si>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</si>
  <si>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</si>
  <si>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</si>
  <si>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</si>
  <si>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</si>
  <si>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</si>
  <si>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</si>
  <si>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</si>
  <si>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</si>
  <si>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</si>
  <si>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</si>
  <si>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</si>
  <si>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</si>
  <si>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</si>
  <si>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</si>
  <si>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</si>
  <si>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</si>
  <si>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</si>
  <si>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</si>
  <si>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</si>
  <si>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</si>
  <si>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</si>
  <si>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</si>
  <si>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</si>
  <si>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</si>
  <si>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</si>
  <si>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</si>
  <si>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</si>
  <si>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</si>
  <si>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</si>
  <si>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</si>
  <si>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</si>
  <si>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</si>
  <si>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</si>
  <si>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</si>
  <si>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</si>
  <si>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</si>
  <si>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</si>
  <si>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</si>
  <si>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</si>
  <si>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</si>
  <si>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</si>
  <si>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</si>
  <si>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</si>
  <si>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</si>
  <si>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</si>
  <si>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</si>
  <si>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</si>
  <si>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</si>
  <si>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</si>
  <si>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</si>
  <si>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</si>
  <si>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</si>
  <si>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</si>
  <si>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</si>
  <si>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</si>
  <si>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</si>
  <si>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</si>
  <si>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</si>
  <si>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</si>
  <si>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</si>
  <si>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</si>
  <si>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</si>
  <si>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</si>
  <si>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</si>
  <si>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</si>
  <si>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</si>
  <si>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</si>
  <si>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</si>
  <si>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</si>
  <si>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</si>
  <si>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</si>
  <si>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</si>
  <si>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</si>
  <si>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</si>
  <si>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</si>
  <si>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</si>
  <si>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</si>
  <si>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</si>
  <si>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</si>
  <si>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</si>
  <si>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</si>
  <si>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</si>
  <si>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</si>
  <si>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</si>
  <si>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</si>
  <si>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</si>
  <si>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</si>
  <si>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</si>
  <si>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</si>
  <si>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</si>
  <si>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</si>
  <si>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</si>
  <si>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</si>
  <si>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</si>
  <si>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</si>
  <si>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</si>
  <si>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</si>
  <si>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</si>
  <si>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</si>
  <si>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</si>
  <si>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</si>
  <si>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</si>
  <si>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</si>
  <si>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</si>
  <si>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</si>
  <si>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</si>
  <si>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</si>
  <si>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</si>
  <si>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</si>
  <si>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</si>
  <si>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</si>
  <si>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</si>
  <si>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</si>
  <si>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</si>
  <si>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</si>
  <si>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</si>
  <si>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</si>
  <si>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</si>
  <si>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</si>
  <si>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</si>
  <si>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</si>
  <si>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</si>
  <si>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</si>
  <si>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</si>
  <si>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</si>
  <si>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</si>
  <si>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</si>
  <si>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</si>
  <si>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</si>
  <si>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</si>
  <si>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</si>
  <si>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</si>
  <si>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</si>
  <si>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</si>
  <si>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</si>
  <si>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</si>
  <si>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</si>
  <si>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</si>
  <si>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</si>
  <si>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</si>
  <si>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</si>
  <si>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</si>
  <si>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</si>
  <si>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</si>
  <si>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</si>
  <si>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</si>
  <si>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</si>
  <si>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</si>
  <si>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</si>
  <si>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</si>
  <si>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</si>
  <si>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</si>
  <si>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</si>
  <si>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</si>
  <si>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</si>
  <si>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</si>
  <si>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</si>
  <si>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</si>
  <si>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</si>
  <si>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</si>
  <si>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</si>
  <si>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</si>
  <si>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</si>
  <si>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</si>
  <si>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</si>
  <si>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</si>
  <si>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</si>
  <si>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</si>
  <si>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</si>
  <si>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</si>
  <si>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</si>
  <si>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</si>
  <si>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</si>
  <si>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</si>
  <si>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</si>
  <si>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</si>
  <si>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</si>
  <si>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</si>
  <si>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</si>
  <si>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</si>
  <si>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</si>
  <si>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</si>
  <si>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</si>
  <si>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</si>
  <si>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</si>
  <si>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</si>
  <si>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</si>
  <si>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</si>
  <si>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</si>
  <si>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</si>
  <si>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</si>
  <si>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</si>
  <si>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</si>
  <si>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</si>
  <si>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</si>
  <si>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</si>
  <si>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</si>
  <si>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</si>
  <si>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</si>
  <si>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</si>
  <si>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</si>
  <si>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</si>
  <si>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</si>
  <si>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</si>
  <si>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</si>
  <si>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</si>
  <si>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</si>
  <si>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</si>
  <si>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</si>
  <si>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</si>
  <si>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</si>
  <si>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</si>
  <si>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</si>
  <si>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</si>
  <si>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</si>
  <si>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</si>
  <si>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</si>
  <si>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</si>
  <si>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</si>
  <si>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</si>
  <si>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</si>
  <si>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</si>
  <si>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</si>
  <si>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</si>
  <si>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</si>
  <si>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</si>
  <si>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</si>
  <si>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</si>
  <si>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</si>
  <si>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</si>
  <si>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</si>
  <si>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</si>
  <si>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</si>
  <si>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</si>
  <si>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</si>
  <si>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</si>
  <si>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</si>
  <si>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</si>
  <si>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</si>
  <si>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</si>
  <si>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</si>
  <si>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</si>
  <si>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</si>
  <si>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</si>
  <si>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</si>
  <si>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</si>
  <si>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</si>
  <si>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</si>
  <si>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</si>
  <si>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</si>
  <si>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</si>
  <si>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</si>
  <si>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</si>
  <si>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</si>
  <si>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</si>
  <si>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</si>
  <si>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</si>
  <si>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</si>
  <si>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</si>
  <si>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</si>
  <si>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</si>
  <si>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</si>
  <si>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</si>
  <si>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</si>
  <si>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</si>
  <si>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</si>
  <si>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</si>
  <si>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</si>
  <si>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</si>
  <si>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</si>
  <si>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</si>
  <si>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</si>
  <si>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</si>
  <si>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</si>
  <si>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</si>
  <si>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</si>
  <si>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</si>
  <si>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</si>
  <si>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</si>
  <si>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</si>
  <si>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</si>
  <si>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</si>
  <si>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</si>
  <si>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</si>
  <si>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</si>
  <si>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</si>
  <si>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</si>
  <si>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</si>
  <si>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</si>
  <si>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</si>
  <si>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</si>
  <si>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</si>
  <si>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</si>
  <si>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</si>
  <si>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</si>
  <si>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</si>
  <si>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</si>
  <si>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</si>
  <si>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</si>
  <si>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</si>
  <si>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</si>
  <si>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</si>
  <si>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</si>
  <si>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</si>
  <si>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</si>
  <si>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</si>
  <si>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</si>
  <si>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</si>
  <si>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</si>
  <si>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</si>
  <si>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</si>
  <si>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</si>
  <si>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</si>
  <si>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</si>
  <si>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</si>
  <si>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</si>
  <si>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</si>
  <si>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</si>
  <si>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</si>
  <si>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</si>
  <si>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</si>
  <si>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</si>
  <si>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</si>
  <si>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</si>
  <si>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</si>
  <si>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</si>
  <si>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</si>
  <si>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</si>
  <si>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</si>
  <si>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</si>
  <si>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</si>
  <si>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</si>
  <si>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</si>
  <si>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</si>
  <si>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</si>
  <si>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</si>
  <si>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</si>
  <si>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</si>
  <si>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</si>
  <si>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</si>
  <si>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</si>
  <si>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</si>
  <si>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</si>
  <si>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</si>
  <si>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</si>
  <si>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</si>
  <si>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</si>
  <si>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</si>
  <si>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</si>
  <si>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</si>
  <si>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</si>
  <si>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</si>
  <si>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</si>
  <si>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</si>
  <si>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</si>
  <si>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</si>
  <si>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</si>
  <si>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</si>
  <si>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</si>
  <si>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</si>
  <si>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</si>
  <si>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</si>
  <si>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</si>
  <si>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</si>
  <si>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</si>
  <si>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</si>
  <si>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</si>
  <si>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</si>
  <si>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</si>
  <si>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</si>
  <si>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</si>
  <si>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</si>
  <si>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</si>
  <si>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</si>
  <si>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</si>
  <si>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</si>
  <si>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</si>
  <si>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</si>
  <si>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</si>
  <si>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</si>
  <si>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</si>
  <si>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</si>
  <si>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</si>
  <si>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</si>
  <si>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</si>
  <si>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</si>
  <si>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</si>
  <si>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</si>
  <si>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</si>
  <si>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</si>
  <si>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</si>
  <si>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</si>
  <si>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</si>
  <si>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</si>
  <si>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</si>
  <si>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</si>
  <si>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</si>
  <si>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</si>
  <si>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</si>
  <si>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</si>
  <si>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</si>
  <si>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</si>
  <si>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</si>
  <si>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</si>
  <si>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</si>
  <si>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</si>
  <si>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</si>
  <si>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</si>
  <si>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</si>
  <si>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</si>
  <si>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</si>
  <si>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</si>
  <si>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</si>
  <si>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</si>
  <si>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</si>
  <si>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</si>
  <si>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</si>
  <si>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</si>
  <si>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</si>
  <si>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</si>
  <si>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</si>
  <si>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</si>
  <si>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</si>
  <si>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</si>
  <si>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</si>
  <si>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</si>
  <si>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</si>
  <si>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</si>
  <si>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</si>
  <si>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</si>
  <si>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</si>
  <si>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</si>
  <si>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</si>
  <si>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</si>
  <si>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</si>
  <si>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</si>
  <si>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</si>
  <si>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</si>
  <si>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</si>
  <si>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</si>
  <si>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</si>
  <si>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</si>
  <si>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</si>
  <si>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</si>
  <si>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</si>
  <si>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</si>
  <si>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</si>
  <si>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</si>
  <si>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</si>
  <si>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</si>
  <si>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</si>
  <si>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</si>
  <si>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</si>
  <si>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</si>
  <si>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</si>
  <si>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</si>
  <si>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</si>
  <si>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</si>
  <si>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</si>
  <si>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</si>
  <si>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</si>
  <si>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</si>
  <si>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</si>
  <si>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</si>
  <si>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</si>
  <si>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</si>
  <si>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</si>
  <si>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</si>
  <si>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</si>
  <si>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</si>
  <si>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</si>
  <si>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</si>
  <si>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</si>
  <si>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</si>
  <si>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</si>
  <si>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</si>
  <si>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</si>
  <si>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</si>
  <si>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</si>
  <si>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</si>
  <si>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</si>
  <si>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</si>
  <si>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</si>
  <si>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</si>
  <si>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</si>
  <si>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</si>
  <si>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</si>
  <si>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</si>
  <si>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</si>
  <si>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</si>
  <si>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</si>
  <si>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</si>
  <si>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</si>
  <si>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</si>
  <si>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</si>
  <si>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</si>
  <si>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</si>
  <si>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</si>
  <si>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</si>
  <si>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</si>
  <si>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</si>
  <si>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</si>
  <si>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</si>
  <si>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</si>
  <si>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</si>
  <si>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</si>
  <si>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</si>
  <si>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</si>
  <si>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</si>
  <si>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</si>
  <si>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</si>
  <si>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</si>
  <si>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</si>
  <si>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</si>
  <si>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</si>
  <si>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</si>
  <si>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</si>
  <si>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</si>
  <si>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</si>
  <si>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</si>
  <si>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</si>
  <si>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</si>
  <si>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</si>
  <si>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</si>
  <si>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</si>
  <si>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</si>
  <si>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</si>
  <si>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</si>
  <si>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</si>
  <si>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</si>
  <si>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</si>
  <si>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</si>
  <si>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</si>
  <si>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</si>
  <si>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</si>
  <si>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</si>
  <si>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</si>
  <si>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</si>
  <si>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</si>
  <si>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</si>
  <si>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</si>
  <si>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</si>
  <si>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</si>
  <si>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</si>
  <si>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</si>
  <si>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</si>
  <si>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</si>
  <si>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</si>
  <si>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</si>
  <si>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</si>
  <si>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</si>
  <si>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</si>
  <si>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</si>
  <si>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</si>
  <si>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</si>
  <si>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</si>
  <si>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</si>
  <si>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</si>
  <si>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</si>
  <si>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</si>
  <si>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</si>
  <si>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</si>
  <si>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</si>
  <si>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</si>
  <si>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</si>
  <si>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</si>
  <si>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</si>
  <si>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</si>
  <si>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</si>
  <si>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</si>
  <si>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</si>
  <si>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</si>
  <si>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</si>
  <si>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</si>
  <si>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</si>
  <si>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</si>
  <si>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</si>
  <si>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</si>
  <si>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</si>
  <si>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</si>
  <si>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</si>
  <si>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</si>
  <si>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</si>
  <si>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</si>
  <si>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</si>
  <si>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</si>
  <si>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</si>
  <si>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</si>
  <si>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</si>
  <si>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</si>
  <si>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</si>
  <si>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</si>
  <si>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</si>
  <si>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</si>
  <si>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</si>
  <si>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</si>
  <si>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</si>
  <si>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</si>
  <si>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</si>
  <si>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</si>
  <si>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</si>
  <si>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</si>
  <si>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</si>
  <si>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</si>
  <si>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</si>
  <si>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</si>
  <si>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</si>
  <si>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</si>
  <si>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</si>
  <si>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</si>
  <si>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</si>
  <si>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</si>
  <si>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</si>
  <si>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</si>
  <si>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</si>
  <si>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</si>
  <si>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</si>
  <si>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</si>
  <si>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</si>
  <si>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</si>
  <si>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</si>
  <si>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</si>
  <si>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</si>
  <si>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</si>
  <si>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</si>
  <si>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</si>
  <si>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</si>
  <si>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</si>
  <si>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</si>
  <si>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</si>
  <si>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</si>
  <si>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</si>
  <si>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</si>
  <si>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</si>
  <si>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</si>
  <si>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</si>
  <si>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</si>
  <si>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</si>
  <si>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</si>
  <si>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</si>
  <si>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</si>
  <si>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</si>
  <si>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</si>
  <si>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</si>
  <si>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</si>
  <si>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</si>
  <si>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</si>
  <si>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</si>
  <si>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</si>
  <si>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</si>
  <si>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</si>
  <si>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</si>
  <si>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</si>
  <si>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</si>
  <si>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</si>
  <si>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</si>
  <si>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</si>
  <si>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</si>
  <si>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</si>
  <si>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</si>
  <si>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</si>
  <si>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</si>
  <si>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</si>
  <si>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</si>
  <si>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</si>
  <si>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</si>
  <si>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</si>
  <si>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</si>
  <si>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</si>
  <si>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</si>
  <si>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</si>
  <si>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</si>
  <si>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</si>
  <si>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</si>
  <si>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</si>
  <si>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</si>
  <si>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</si>
  <si>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</si>
  <si>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</si>
  <si>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</si>
  <si>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</si>
  <si>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</si>
  <si>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</si>
  <si>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</si>
  <si>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</si>
  <si>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</si>
  <si>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</si>
  <si>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</si>
  <si>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</si>
  <si>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</si>
  <si>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</si>
  <si>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</si>
  <si>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</si>
  <si>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</si>
  <si>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</si>
  <si>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</si>
  <si>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</si>
  <si>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</si>
  <si>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</si>
  <si>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</si>
  <si>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</si>
  <si>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</si>
  <si>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</si>
  <si>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</si>
  <si>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</si>
  <si>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</si>
  <si>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</si>
  <si>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</si>
  <si>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</si>
  <si>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</si>
  <si>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</si>
  <si>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</si>
  <si>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</si>
  <si>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</si>
  <si>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</si>
  <si>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</si>
  <si>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</si>
  <si>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</si>
  <si>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</si>
  <si>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</si>
  <si>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</si>
  <si>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</si>
  <si>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</si>
  <si>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</si>
  <si>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</si>
  <si>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</si>
  <si>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</si>
  <si>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</si>
  <si>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</si>
  <si>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</si>
  <si>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</si>
  <si>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</si>
  <si>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</si>
  <si>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</si>
  <si>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</si>
  <si>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</si>
  <si>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</si>
  <si>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</si>
  <si>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</si>
  <si>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</si>
  <si>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</si>
  <si>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</si>
  <si>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</si>
  <si>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</si>
  <si>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</si>
  <si>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</si>
  <si>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</si>
  <si>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</si>
  <si>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</si>
  <si>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</si>
  <si>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</si>
  <si>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</si>
  <si>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</si>
  <si>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</si>
  <si>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</si>
  <si>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</si>
  <si>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</si>
  <si>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</si>
  <si>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</si>
  <si>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</si>
  <si>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</si>
  <si>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</si>
  <si>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</si>
  <si>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</si>
  <si>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</si>
  <si>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</si>
  <si>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</si>
  <si>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</si>
  <si>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</si>
  <si>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</si>
  <si>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</si>
  <si>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</si>
  <si>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</si>
  <si>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</si>
  <si>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</si>
  <si>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</si>
  <si>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</si>
  <si>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</si>
  <si>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</si>
  <si>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</si>
  <si>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</si>
  <si>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</si>
  <si>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</si>
  <si>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</si>
  <si>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</si>
  <si>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</si>
  <si>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</si>
  <si>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</si>
  <si>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</si>
  <si>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</si>
  <si>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</si>
  <si>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</si>
  <si>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</si>
  <si>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</si>
  <si>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</si>
  <si>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</si>
  <si>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</si>
  <si>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</si>
  <si>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</si>
  <si>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</si>
  <si>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</si>
  <si>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</si>
  <si>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</si>
  <si>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</si>
  <si>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</si>
  <si>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</si>
  <si>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</si>
  <si>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</si>
  <si>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</si>
  <si>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</si>
  <si>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</si>
  <si>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</si>
  <si>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</si>
  <si>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</si>
  <si>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</si>
  <si>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</si>
  <si>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</si>
  <si>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</si>
  <si>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</si>
  <si>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</si>
  <si>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</si>
  <si>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</si>
  <si>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</si>
  <si>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</si>
  <si>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</si>
  <si>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</si>
  <si>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</si>
  <si>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</si>
  <si>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</si>
  <si>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</si>
  <si>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</si>
  <si>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</si>
  <si>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</si>
  <si>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</si>
  <si>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</si>
  <si>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</si>
  <si>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</si>
  <si>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</si>
  <si>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</si>
  <si>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</si>
  <si>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</si>
  <si>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</si>
  <si>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</si>
  <si>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</si>
  <si>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</si>
  <si>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</si>
  <si>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</si>
  <si>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</si>
  <si>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</si>
  <si>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</si>
  <si>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</si>
  <si>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</si>
  <si>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</si>
  <si>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</si>
  <si>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</si>
  <si>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</si>
  <si>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</si>
  <si>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</si>
  <si>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</si>
  <si>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</si>
  <si>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</si>
  <si>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</si>
  <si>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</si>
  <si>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</si>
  <si>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</si>
  <si>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</si>
  <si>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</si>
  <si>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</si>
  <si>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</si>
  <si>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</si>
  <si>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</si>
  <si>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</si>
  <si>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</si>
  <si>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</si>
  <si>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</si>
  <si>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</si>
  <si>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</si>
  <si>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</si>
  <si>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</si>
  <si>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</si>
  <si>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</si>
  <si>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</si>
  <si>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</si>
  <si>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</si>
  <si>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</si>
  <si>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</si>
  <si>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</si>
  <si>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</si>
  <si>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</si>
  <si>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</si>
  <si>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</si>
  <si>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</si>
  <si>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</si>
  <si>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</si>
  <si>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</si>
  <si>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</si>
  <si>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</si>
  <si>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</si>
  <si>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</si>
  <si>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</si>
  <si>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</si>
  <si>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</si>
  <si>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</si>
  <si>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</si>
  <si>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</si>
  <si>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</si>
  <si>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</si>
  <si>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</si>
  <si>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</si>
  <si>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</si>
  <si>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</si>
  <si>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</si>
  <si>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</si>
  <si>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</si>
  <si>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</si>
  <si>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</si>
  <si>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</si>
  <si>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</si>
  <si>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</si>
  <si>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</si>
  <si>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</si>
  <si>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</si>
  <si>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</si>
  <si>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</si>
  <si>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</si>
  <si>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</si>
  <si>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</si>
  <si>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</si>
  <si>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</si>
  <si>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</si>
  <si>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</si>
  <si>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</si>
  <si>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</si>
  <si>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</si>
  <si>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</si>
  <si>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</si>
  <si>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</si>
  <si>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</si>
  <si>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</si>
  <si>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</si>
  <si>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</si>
  <si>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</si>
  <si>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</si>
  <si>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</si>
  <si>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</si>
  <si>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</si>
  <si>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</si>
  <si>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</si>
  <si>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</si>
  <si>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</si>
  <si>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</si>
  <si>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</si>
  <si>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</si>
  <si>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</si>
  <si>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</si>
  <si>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</si>
  <si>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</si>
  <si>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</si>
  <si>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</si>
  <si>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</si>
  <si>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</si>
  <si>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</si>
  <si>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</si>
  <si>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</si>
  <si>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</si>
  <si>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</si>
  <si>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</si>
  <si>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</si>
  <si>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</si>
  <si>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</si>
  <si>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</si>
  <si>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</si>
  <si>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</si>
  <si>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</si>
  <si>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</si>
  <si>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</si>
  <si>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</si>
  <si>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</si>
  <si>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</si>
  <si>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</si>
  <si>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</si>
  <si>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</si>
  <si>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</si>
  <si>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</si>
  <si>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</si>
  <si>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</si>
  <si>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</si>
  <si>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</si>
  <si>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</si>
  <si>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</si>
  <si>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</si>
  <si>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</si>
  <si>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</si>
  <si>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</si>
  <si>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</si>
  <si>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</si>
  <si>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</si>
  <si>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</si>
  <si>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</si>
  <si>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</si>
  <si>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</si>
  <si>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</si>
  <si>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</si>
  <si>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</si>
  <si>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</si>
  <si>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</si>
  <si>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</si>
  <si>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</si>
  <si>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</si>
  <si>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</si>
  <si>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</si>
  <si>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</si>
  <si>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</si>
  <si>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</si>
  <si>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</si>
  <si>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</si>
  <si>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</si>
  <si>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</si>
  <si>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</si>
  <si>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</si>
  <si>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</si>
  <si>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</si>
  <si>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</si>
  <si>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</si>
  <si>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</si>
  <si>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</si>
  <si>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</si>
  <si>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</si>
  <si>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</si>
  <si>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</si>
  <si>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</si>
  <si>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</si>
  <si>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</si>
  <si>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</si>
  <si>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</si>
  <si>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</si>
  <si>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</si>
  <si>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</si>
  <si>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</si>
  <si>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</si>
  <si>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</si>
  <si>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</si>
  <si>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</si>
  <si>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</si>
  <si>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</si>
  <si>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</si>
  <si>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</si>
  <si>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</si>
  <si>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</si>
  <si>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</si>
  <si>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</si>
  <si>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</si>
  <si>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</si>
  <si>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</si>
  <si>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</si>
  <si>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</si>
  <si>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</si>
  <si>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</si>
  <si>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</si>
  <si>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</si>
  <si>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</si>
  <si>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</si>
  <si>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</si>
  <si>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</si>
  <si>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</si>
  <si>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</si>
  <si>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</si>
  <si>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</si>
  <si>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</si>
  <si>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</si>
  <si>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</si>
  <si>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</si>
  <si>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</si>
  <si>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</si>
  <si>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</si>
  <si>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</si>
  <si>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</si>
  <si>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</si>
  <si>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</si>
  <si>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</si>
  <si>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</si>
  <si>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</si>
  <si>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</si>
  <si>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</si>
  <si>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</si>
  <si>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</si>
  <si>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</si>
  <si>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</si>
  <si>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</si>
  <si>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</si>
  <si>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</si>
  <si>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</si>
  <si>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</si>
  <si>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</si>
  <si>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</si>
  <si>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</si>
  <si>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</si>
  <si>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</si>
  <si>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</si>
  <si>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</si>
  <si>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</si>
  <si>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</si>
  <si>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</si>
  <si>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</si>
  <si>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</si>
  <si>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</si>
  <si>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</si>
  <si>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</si>
  <si>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</si>
  <si>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</si>
  <si>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</si>
  <si>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</si>
  <si>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</si>
  <si>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</si>
  <si>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</si>
  <si>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</si>
  <si>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</si>
  <si>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</si>
  <si>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</si>
  <si>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</si>
  <si>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</si>
  <si>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</si>
  <si>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</si>
  <si>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</si>
  <si>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</si>
  <si>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</si>
  <si>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</si>
  <si>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</si>
  <si>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</si>
  <si>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</si>
  <si>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</si>
  <si>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</si>
  <si>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</si>
  <si>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</si>
  <si>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</si>
  <si>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</si>
  <si>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</si>
  <si>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</si>
  <si>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</si>
  <si>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</si>
  <si>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</si>
  <si>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</si>
  <si>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</si>
  <si>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</si>
  <si>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</si>
  <si>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</si>
  <si>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</si>
  <si>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</si>
  <si>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</si>
  <si>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</si>
  <si>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</si>
  <si>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</si>
  <si>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</si>
  <si>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</si>
  <si>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</si>
  <si>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</si>
  <si>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</si>
  <si>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</si>
  <si>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</si>
  <si>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</si>
  <si>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</si>
  <si>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</si>
  <si>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</si>
  <si>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</si>
  <si>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</si>
  <si>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</si>
  <si>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</si>
  <si>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</si>
  <si>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</si>
  <si>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</si>
  <si>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</si>
  <si>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</si>
  <si>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</si>
  <si>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</si>
  <si>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</si>
  <si>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</si>
  <si>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</si>
  <si>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</si>
  <si>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</si>
  <si>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</si>
  <si>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</si>
  <si>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</si>
  <si>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</si>
  <si>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</si>
  <si>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</si>
  <si>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</si>
  <si>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</si>
  <si>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</si>
  <si>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</si>
  <si>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</si>
  <si>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</si>
  <si>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</si>
  <si>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</si>
  <si>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</si>
  <si>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</si>
  <si>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</si>
  <si>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</si>
  <si>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</si>
  <si>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</si>
  <si>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</si>
  <si>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</si>
  <si>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</si>
  <si>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</si>
  <si>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</si>
  <si>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</si>
  <si>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</si>
  <si>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</si>
  <si>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</si>
  <si>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</si>
  <si>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</si>
  <si>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</si>
  <si>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</si>
  <si>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</si>
  <si>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</si>
  <si>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</si>
  <si>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</si>
  <si>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</si>
  <si>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</si>
  <si>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</si>
  <si>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</si>
  <si>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</si>
  <si>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</si>
  <si>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</si>
  <si>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</si>
  <si>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</si>
  <si>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</si>
  <si>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</si>
  <si>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</si>
  <si>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</si>
  <si>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</si>
  <si>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</si>
  <si>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</si>
  <si>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</si>
  <si>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</si>
  <si>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</si>
  <si>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</si>
  <si>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</si>
  <si>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</si>
  <si>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</si>
  <si>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</si>
  <si>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</si>
  <si>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</si>
  <si>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</si>
  <si>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</si>
  <si>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</si>
  <si>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</si>
  <si>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</si>
  <si>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</si>
  <si>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</si>
  <si>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</si>
  <si>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</si>
  <si>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</si>
  <si>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</si>
  <si>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</si>
  <si>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</si>
  <si>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</si>
  <si>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</si>
  <si>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</si>
  <si>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</si>
  <si>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</si>
  <si>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</si>
  <si>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</si>
  <si>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</si>
  <si>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</si>
  <si>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</si>
  <si>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</si>
  <si>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</si>
  <si>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</si>
  <si>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</si>
  <si>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</si>
  <si>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</si>
  <si>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</si>
  <si>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</si>
  <si>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</si>
  <si>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</si>
  <si>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</si>
  <si>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</si>
  <si>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</si>
  <si>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</si>
  <si>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</si>
  <si>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</si>
  <si>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</si>
  <si>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</si>
  <si>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</si>
  <si>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</si>
  <si>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</si>
  <si>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</si>
  <si>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</si>
  <si>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</si>
  <si>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</si>
  <si>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</si>
  <si>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</si>
  <si>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</si>
  <si>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</si>
  <si>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</si>
  <si>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</si>
  <si>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</si>
  <si>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</si>
  <si>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</si>
  <si>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</si>
  <si>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</si>
  <si>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</si>
  <si>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</si>
  <si>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</si>
  <si>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</si>
  <si>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</si>
  <si>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</si>
  <si>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</si>
  <si>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</si>
  <si>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</si>
  <si>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</si>
  <si>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</si>
  <si>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</si>
  <si>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</si>
  <si>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</si>
  <si>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</si>
  <si>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</si>
  <si>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</si>
  <si>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</si>
  <si>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</si>
  <si>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</si>
  <si>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</si>
  <si>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</si>
  <si>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</si>
  <si>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</si>
  <si>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</si>
  <si>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</si>
  <si>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</si>
  <si>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</si>
  <si>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</si>
  <si>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</si>
  <si>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</si>
  <si>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</si>
  <si>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</si>
  <si>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</si>
  <si>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</si>
  <si>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</si>
  <si>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</si>
  <si>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</si>
  <si>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</si>
  <si>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</si>
  <si>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</si>
  <si>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</si>
  <si>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</si>
  <si>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</si>
  <si>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</si>
  <si>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</si>
  <si>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</si>
  <si>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</si>
  <si>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</si>
  <si>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</si>
  <si>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</si>
  <si>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</si>
  <si>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</si>
  <si>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</si>
  <si>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</si>
  <si>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</si>
  <si>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</si>
  <si>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</si>
  <si>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</si>
  <si>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</si>
  <si>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</si>
  <si>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</si>
  <si>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</si>
  <si>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</si>
  <si>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</si>
  <si>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</si>
  <si>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</si>
  <si>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</si>
  <si>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</si>
  <si>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</si>
  <si>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</si>
  <si>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</si>
  <si>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</si>
  <si>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</si>
  <si>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</si>
  <si>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</si>
  <si>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</si>
  <si>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</si>
  <si>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</si>
  <si>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</si>
  <si>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</si>
  <si>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</si>
  <si>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</si>
  <si>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</si>
  <si>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</si>
  <si>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</si>
  <si>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</si>
  <si>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</si>
  <si>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</si>
  <si>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</si>
  <si>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</si>
  <si>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</si>
  <si>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</si>
  <si>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</si>
  <si>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</si>
  <si>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</si>
  <si>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</si>
  <si>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</si>
  <si>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</si>
  <si>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</si>
  <si>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</si>
  <si>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</si>
  <si>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</si>
  <si>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</si>
  <si>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</si>
  <si>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</si>
  <si>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</si>
  <si>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</si>
  <si>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</si>
  <si>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</si>
  <si>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</si>
  <si>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</si>
  <si>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</si>
  <si>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</si>
  <si>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</si>
  <si>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</si>
  <si>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</si>
  <si>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</si>
  <si>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</si>
  <si>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</si>
  <si>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</si>
  <si>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</si>
  <si>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</si>
  <si>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</si>
  <si>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</si>
  <si>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</si>
  <si>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</si>
  <si>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</si>
  <si>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</si>
  <si>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</si>
  <si>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</si>
  <si>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</si>
  <si>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</si>
  <si>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</si>
  <si>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</si>
  <si>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</si>
  <si>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</si>
  <si>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</si>
  <si>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</si>
  <si>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</si>
  <si>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</si>
  <si>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</si>
  <si>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</si>
  <si>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</si>
  <si>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</si>
  <si>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</si>
  <si>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</si>
  <si>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</si>
  <si>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</si>
  <si>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</si>
  <si>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</si>
  <si>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</si>
  <si>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</si>
  <si>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</si>
  <si>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</si>
  <si>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</si>
  <si>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</si>
  <si>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</si>
  <si>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</si>
  <si>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</si>
  <si>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</si>
  <si>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</si>
  <si>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</si>
  <si>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</si>
  <si>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</si>
  <si>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</si>
  <si>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</si>
  <si>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</si>
  <si>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</si>
  <si>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</si>
  <si>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</si>
  <si>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</si>
  <si>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</si>
  <si>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</si>
  <si>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</si>
  <si>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</si>
  <si>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</si>
  <si>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</si>
  <si>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</si>
  <si>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</si>
  <si>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</si>
  <si>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</si>
  <si>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</si>
  <si>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</si>
  <si>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</si>
  <si>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</si>
  <si>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</si>
  <si>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</si>
  <si>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</si>
  <si>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</si>
  <si>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</si>
  <si>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</si>
  <si>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</si>
  <si>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</si>
  <si>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</si>
  <si>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</si>
  <si>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</si>
  <si>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</si>
  <si>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</si>
  <si>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</si>
  <si>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</si>
  <si>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</si>
  <si>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</si>
  <si>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</si>
  <si>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</si>
  <si>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</si>
  <si>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</si>
  <si>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</si>
  <si>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</si>
  <si>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</si>
  <si>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</si>
  <si>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</si>
  <si>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</si>
  <si>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</si>
  <si>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</si>
  <si>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</si>
  <si>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</si>
  <si>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</si>
  <si>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</si>
  <si>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</si>
  <si>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</si>
  <si>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</si>
  <si>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</si>
  <si>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</si>
  <si>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</si>
  <si>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</si>
  <si>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</si>
  <si>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</si>
  <si>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</si>
  <si>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</si>
  <si>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</si>
  <si>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</si>
  <si>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</si>
  <si>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</si>
  <si>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</si>
  <si>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</si>
  <si>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</si>
  <si>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</si>
  <si>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</si>
  <si>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</si>
  <si>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</si>
  <si>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</si>
  <si>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</si>
  <si>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</si>
  <si>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</si>
  <si>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</si>
  <si>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</si>
  <si>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</si>
  <si>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</si>
  <si>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</si>
  <si>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</si>
  <si>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</si>
  <si>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</si>
  <si>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</si>
  <si>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</si>
  <si>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</si>
  <si>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</si>
  <si>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</si>
  <si>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</si>
  <si>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</si>
  <si>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</si>
  <si>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</si>
  <si>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</si>
  <si>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</si>
  <si>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</si>
  <si>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</si>
  <si>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</si>
  <si>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</si>
  <si>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</si>
  <si>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</si>
  <si>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</si>
  <si>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</si>
  <si>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</si>
  <si>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</si>
  <si>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</si>
  <si>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</si>
  <si>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</si>
  <si>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</si>
  <si>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</si>
  <si>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</si>
  <si>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</si>
  <si>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</si>
  <si>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</si>
  <si>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</si>
  <si>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</si>
  <si>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</si>
  <si>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</si>
  <si>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</si>
  <si>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</si>
  <si>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</si>
  <si>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</si>
  <si>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</si>
  <si>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</si>
  <si>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</si>
  <si>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</si>
  <si>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</si>
  <si>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</si>
  <si>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</si>
  <si>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</si>
  <si>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</si>
  <si>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</si>
  <si>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</si>
  <si>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</si>
  <si>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</si>
  <si>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</si>
  <si>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</si>
  <si>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</si>
  <si>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</si>
  <si>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</si>
  <si>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</si>
  <si>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</si>
  <si>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</si>
  <si>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</si>
  <si>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</si>
  <si>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</si>
  <si>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</si>
  <si>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</si>
  <si>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</si>
  <si>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</si>
  <si>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</si>
  <si>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</si>
  <si>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</si>
  <si>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</si>
  <si>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</si>
  <si>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</si>
  <si>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</si>
  <si>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</si>
  <si>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</si>
  <si>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</si>
  <si>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</si>
  <si>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</si>
  <si>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</si>
  <si>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</si>
  <si>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</si>
  <si>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</si>
  <si>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</si>
  <si>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</si>
  <si>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</si>
  <si>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</si>
  <si>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</si>
  <si>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</si>
  <si>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</si>
  <si>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</si>
  <si>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</si>
  <si>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</si>
  <si>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</si>
  <si>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</si>
  <si>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</si>
  <si>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</si>
  <si>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</si>
  <si>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</si>
  <si>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</si>
  <si>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</si>
  <si>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</si>
  <si>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</si>
  <si>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</si>
  <si>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</si>
  <si>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</si>
  <si>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</si>
  <si>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</si>
  <si>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</si>
  <si>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</si>
  <si>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</si>
  <si>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</si>
  <si>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</si>
  <si>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</si>
  <si>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</si>
  <si>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</si>
  <si>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</si>
  <si>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</si>
  <si>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</si>
  <si>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</si>
  <si>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</si>
  <si>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</si>
  <si>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</si>
  <si>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</si>
  <si>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</si>
  <si>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</si>
  <si>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</si>
  <si>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</si>
  <si>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</si>
  <si>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</si>
  <si>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</si>
  <si>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</si>
  <si>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</si>
  <si>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</si>
  <si>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</si>
  <si>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</si>
  <si>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</si>
  <si>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</si>
  <si>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</si>
  <si>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</si>
  <si>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</si>
  <si>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</si>
  <si>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</si>
  <si>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</si>
  <si>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</si>
  <si>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</si>
  <si>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</si>
  <si>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</si>
  <si>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</si>
  <si>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</si>
  <si>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</si>
  <si>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</si>
  <si>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</si>
  <si>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</si>
  <si>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</si>
  <si>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</si>
  <si>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</si>
  <si>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</si>
  <si>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</si>
  <si>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</si>
  <si>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</si>
  <si>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</si>
  <si>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</si>
  <si>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</si>
  <si>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</si>
  <si>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</si>
  <si>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</si>
  <si>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</si>
  <si>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</si>
  <si>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</si>
  <si>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</si>
  <si>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</si>
  <si>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</si>
  <si>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</si>
  <si>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</si>
  <si>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</si>
  <si>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</si>
  <si>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</si>
  <si>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</si>
  <si>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</si>
  <si>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</si>
  <si>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</si>
  <si>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</si>
  <si>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</si>
  <si>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</si>
  <si>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</si>
  <si>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</si>
  <si>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</si>
  <si>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</si>
  <si>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</si>
  <si>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</si>
  <si>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</si>
  <si>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</si>
  <si>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</si>
  <si>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</si>
  <si>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</si>
  <si>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</si>
  <si>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</si>
  <si>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</si>
  <si>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</si>
  <si>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</si>
  <si>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</si>
  <si>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</si>
  <si>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</si>
  <si>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</si>
  <si>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</si>
  <si>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</si>
  <si>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</si>
  <si>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</si>
  <si>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</si>
  <si>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</si>
  <si>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</si>
  <si>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</si>
  <si>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</si>
  <si>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</si>
  <si>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</si>
  <si>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</si>
  <si>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</si>
  <si>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</si>
  <si>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</si>
  <si>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</si>
  <si>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</si>
  <si>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</si>
  <si>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</si>
  <si>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</si>
  <si>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</si>
  <si>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</si>
  <si>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</si>
  <si>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</si>
  <si>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</si>
  <si>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</si>
  <si>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</si>
  <si>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</si>
  <si>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</si>
  <si>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</si>
  <si>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</si>
  <si>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</si>
  <si>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</si>
  <si>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</si>
  <si>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</si>
  <si>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</si>
  <si>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</si>
  <si>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</si>
  <si>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</si>
  <si>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</si>
  <si>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</si>
  <si>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</si>
  <si>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</si>
  <si>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</si>
  <si>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</si>
  <si>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</si>
  <si>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</si>
  <si>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</si>
  <si>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</si>
  <si>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</si>
  <si>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</si>
  <si>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</si>
  <si>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</si>
  <si>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</si>
  <si>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</si>
  <si>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</si>
  <si>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</si>
  <si>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</si>
  <si>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</si>
  <si>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</si>
  <si>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</si>
  <si>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</si>
  <si>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</si>
  <si>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</si>
  <si>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</si>
  <si>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</si>
  <si>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</si>
  <si>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</si>
  <si>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</si>
  <si>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</si>
  <si>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</si>
  <si>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</si>
  <si>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</si>
  <si>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</si>
  <si>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</si>
  <si>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</si>
  <si>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</si>
  <si>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</si>
  <si>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</si>
  <si>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</si>
  <si>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</si>
  <si>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</si>
  <si>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</si>
  <si>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</si>
  <si>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</si>
  <si>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</si>
  <si>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</si>
  <si>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</si>
  <si>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</si>
  <si>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</si>
  <si>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</si>
  <si>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</si>
  <si>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</si>
  <si>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</si>
  <si>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</si>
  <si>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</si>
  <si>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</si>
  <si>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</si>
  <si>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</si>
  <si>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</si>
  <si>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</si>
  <si>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</si>
  <si>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</si>
  <si>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</si>
  <si>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</si>
  <si>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</si>
  <si>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</si>
  <si>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</si>
  <si>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</si>
  <si>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</si>
  <si>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</si>
  <si>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</si>
  <si>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</si>
  <si>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</si>
  <si>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</si>
  <si>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</si>
  <si>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</si>
  <si>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</si>
  <si>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</si>
  <si>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</si>
  <si>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</si>
  <si>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</si>
  <si>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</si>
  <si>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</si>
  <si>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</si>
  <si>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</si>
  <si>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</si>
  <si>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</si>
  <si>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</si>
  <si>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</si>
  <si>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</si>
  <si>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</si>
  <si>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</si>
  <si>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</si>
  <si>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</si>
  <si>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</si>
  <si>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</si>
  <si>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</si>
  <si>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</si>
  <si>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</si>
  <si>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</si>
  <si>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</si>
  <si>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</si>
  <si>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</si>
  <si>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</si>
  <si>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</si>
  <si>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</si>
  <si>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</si>
  <si>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</si>
  <si>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</si>
  <si>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</si>
  <si>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</si>
  <si>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</si>
  <si>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</si>
  <si>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</si>
  <si>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</si>
  <si>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</si>
  <si>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</si>
  <si>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</si>
  <si>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</si>
  <si>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</si>
  <si>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</si>
  <si>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</si>
  <si>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</si>
  <si>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</si>
  <si>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</si>
  <si>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</si>
  <si>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</si>
  <si>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</si>
  <si>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</si>
  <si>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</si>
  <si>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</si>
  <si>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</si>
  <si>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</si>
  <si>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</si>
  <si>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</si>
  <si>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</si>
  <si>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</si>
  <si>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</si>
  <si>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</si>
  <si>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</si>
  <si>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</si>
  <si>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</si>
  <si>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</si>
  <si>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</si>
  <si>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</si>
  <si>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</si>
  <si>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</si>
  <si>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</si>
  <si>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</si>
  <si>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</si>
  <si>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</si>
  <si>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</si>
  <si>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</si>
  <si>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</si>
  <si>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</si>
  <si>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</si>
  <si>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</si>
  <si>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</si>
  <si>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</si>
  <si>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</si>
  <si>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</si>
  <si>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</si>
  <si>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</si>
  <si>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</si>
  <si>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</si>
  <si>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</si>
  <si>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</si>
  <si>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</si>
  <si>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</si>
  <si>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</si>
  <si>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</si>
  <si>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</si>
  <si>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</si>
  <si>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</si>
  <si>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</si>
  <si>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</si>
  <si>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</si>
  <si>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</si>
  <si>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</si>
  <si>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</si>
  <si>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</si>
  <si>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</si>
  <si>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</si>
  <si>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</si>
  <si>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</si>
  <si>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</si>
  <si>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</si>
  <si>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</si>
  <si>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</si>
  <si>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</si>
  <si>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</si>
  <si>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</si>
  <si>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</si>
  <si>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</si>
  <si>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</si>
  <si>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</si>
  <si>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</si>
  <si>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</si>
  <si>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</si>
  <si>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</si>
  <si>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</si>
  <si>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</si>
  <si>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</si>
  <si>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</si>
  <si>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</si>
  <si>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</si>
  <si>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</si>
  <si>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</si>
  <si>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</si>
  <si>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</si>
  <si>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</si>
  <si>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</si>
  <si>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</si>
  <si>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</si>
  <si>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</si>
  <si>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</si>
  <si>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</si>
  <si>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</si>
  <si>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</si>
  <si>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</si>
  <si>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</si>
  <si>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</si>
  <si>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</si>
  <si>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</si>
  <si>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</si>
  <si>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</si>
  <si>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</si>
  <si>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</si>
  <si>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</si>
  <si>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</si>
  <si>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</si>
  <si>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</si>
  <si>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</si>
  <si>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</si>
  <si>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</si>
  <si>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</si>
  <si>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</si>
  <si>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</si>
  <si>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</si>
  <si>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</si>
  <si>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</si>
  <si>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</si>
  <si>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</si>
  <si>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</si>
  <si>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</si>
  <si>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</si>
  <si>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</si>
  <si>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</si>
  <si>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</si>
  <si>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</si>
  <si>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</si>
  <si>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</si>
  <si>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</si>
  <si>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</si>
  <si>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</si>
  <si>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</si>
  <si>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</si>
  <si>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</si>
  <si>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</si>
  <si>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</si>
  <si>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</si>
  <si>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</si>
  <si>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</si>
  <si>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</si>
  <si>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</si>
  <si>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</si>
  <si>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</si>
  <si>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</si>
  <si>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</si>
  <si>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</si>
  <si>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</si>
  <si>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</si>
  <si>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</si>
  <si>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</si>
  <si>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</si>
  <si>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</si>
  <si>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</si>
  <si>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</si>
  <si>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</si>
  <si>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</si>
  <si>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</si>
  <si>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</si>
  <si>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</si>
  <si>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</si>
  <si>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</si>
  <si>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</si>
  <si>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</si>
  <si>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</si>
  <si>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</si>
  <si>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</si>
  <si>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</si>
  <si>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</si>
  <si>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</si>
  <si>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</si>
  <si>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</si>
  <si>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</si>
  <si>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</si>
  <si>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</si>
  <si>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</si>
  <si>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</si>
  <si>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</si>
  <si>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</si>
  <si>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</si>
  <si>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</si>
  <si>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</si>
  <si>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</si>
  <si>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</si>
  <si>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</si>
  <si>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</si>
  <si>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</si>
  <si>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</si>
  <si>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</si>
  <si>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</si>
  <si>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</si>
  <si>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</si>
  <si>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</si>
  <si>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</si>
  <si>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</si>
  <si>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</si>
  <si>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</si>
  <si>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</si>
  <si>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</si>
  <si>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</si>
  <si>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</si>
  <si>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</si>
  <si>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</si>
  <si>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</si>
  <si>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</si>
  <si>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</si>
  <si>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</si>
  <si>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</si>
  <si>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</si>
  <si>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</si>
  <si>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</si>
  <si>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</si>
  <si>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</si>
  <si>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</si>
  <si>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</si>
  <si>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</si>
  <si>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</si>
  <si>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</si>
  <si>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</si>
  <si>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</si>
  <si>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</si>
  <si>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</si>
  <si>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</si>
  <si>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</si>
  <si>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</si>
  <si>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</si>
  <si>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</si>
  <si>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</si>
  <si>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</si>
  <si>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</si>
  <si>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</si>
  <si>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</si>
  <si>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</si>
  <si>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</si>
  <si>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</si>
  <si>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</si>
  <si>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</si>
  <si>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</si>
  <si>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</si>
  <si>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</si>
  <si>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</si>
  <si>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</si>
  <si>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</si>
  <si>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</si>
  <si>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</si>
  <si>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</si>
  <si>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</si>
  <si>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</si>
  <si>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</si>
  <si>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</si>
  <si>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</si>
  <si>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</si>
  <si>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</si>
  <si>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</si>
  <si>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</si>
  <si>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</si>
  <si>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</si>
  <si>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</si>
  <si>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</si>
  <si>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</si>
  <si>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</si>
  <si>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</si>
  <si>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</si>
  <si>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</si>
  <si>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</si>
  <si>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</si>
  <si>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</si>
  <si>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</si>
  <si>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</si>
  <si>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</si>
  <si>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</si>
  <si>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</si>
  <si>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</si>
  <si>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</si>
  <si>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</si>
  <si>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</si>
  <si>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</si>
  <si>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</si>
  <si>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</si>
  <si>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</si>
  <si>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</si>
  <si>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</si>
  <si>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</si>
  <si>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</si>
  <si>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</si>
  <si>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</si>
  <si>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</si>
  <si>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</si>
  <si>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</si>
  <si>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</si>
  <si>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</si>
  <si>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</si>
  <si>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</si>
  <si>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</si>
  <si>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</si>
  <si>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</si>
  <si>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</si>
  <si>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</si>
  <si>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</si>
  <si>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</si>
  <si>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</si>
  <si>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</si>
  <si>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</si>
  <si>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</si>
  <si>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</si>
  <si>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</si>
  <si>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</si>
  <si>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</si>
  <si>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</si>
  <si>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</si>
  <si>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</si>
  <si>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</si>
  <si>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</si>
  <si>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</si>
  <si>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</si>
  <si>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</si>
  <si>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</si>
  <si>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</si>
  <si>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</si>
  <si>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</si>
  <si>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</si>
  <si>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</si>
  <si>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</si>
  <si>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</si>
  <si>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</si>
  <si>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</si>
  <si>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</si>
  <si>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</si>
  <si>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</si>
  <si>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</si>
  <si>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</si>
  <si>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</si>
  <si>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</si>
  <si>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</si>
  <si>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</si>
  <si>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</si>
  <si>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</si>
  <si>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</si>
  <si>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</si>
  <si>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</si>
  <si>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</si>
  <si>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</si>
  <si>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</si>
  <si>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</si>
  <si>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</si>
  <si>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</si>
  <si>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</si>
  <si>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</si>
  <si>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</si>
  <si>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</si>
  <si>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</si>
  <si>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</si>
  <si>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</si>
  <si>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</si>
  <si>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</si>
  <si>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</si>
  <si>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</si>
  <si>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</si>
  <si>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</si>
  <si>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</si>
  <si>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</si>
  <si>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</si>
  <si>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</si>
  <si>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</si>
  <si>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</si>
  <si>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</si>
  <si>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</si>
  <si>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</si>
  <si>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</si>
  <si>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</si>
  <si>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</si>
  <si>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</si>
  <si>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</si>
  <si>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</si>
  <si>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</si>
  <si>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</si>
  <si>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</si>
  <si>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</si>
  <si>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</si>
  <si>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</si>
  <si>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</si>
  <si>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</si>
  <si>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</si>
  <si>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</si>
  <si>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</si>
  <si>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</si>
  <si>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</si>
  <si>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</si>
  <si>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</si>
  <si>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</si>
  <si>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</si>
  <si>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</si>
  <si>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</si>
  <si>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</si>
  <si>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</si>
  <si>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</si>
  <si>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</si>
  <si>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</si>
  <si>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</si>
  <si>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</si>
  <si>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</si>
  <si>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</si>
  <si>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</si>
  <si>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</si>
  <si>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</si>
  <si>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</si>
  <si>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</si>
  <si>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</si>
  <si>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</si>
  <si>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</si>
  <si>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</si>
  <si>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</si>
  <si>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</si>
  <si>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</si>
  <si>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</si>
  <si>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</si>
  <si>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</si>
  <si>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</si>
  <si>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</si>
  <si>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</si>
  <si>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</si>
  <si>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</si>
  <si>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</si>
  <si>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</si>
  <si>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</si>
  <si>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</si>
  <si>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</si>
  <si>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</si>
  <si>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</si>
  <si>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</si>
  <si>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</si>
  <si>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</si>
  <si>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</si>
  <si>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</si>
  <si>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</si>
  <si>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</si>
  <si>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</si>
  <si>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</si>
  <si>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</si>
  <si>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</si>
  <si>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</si>
  <si>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</si>
  <si>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</si>
  <si>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</si>
  <si>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</si>
  <si>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</si>
  <si>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</si>
  <si>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</si>
  <si>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</si>
  <si>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</si>
  <si>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</si>
  <si>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</si>
  <si>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</si>
  <si>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</si>
  <si>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</si>
  <si>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</si>
  <si>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</si>
  <si>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</si>
  <si>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</si>
  <si>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</si>
  <si>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</si>
  <si>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</si>
  <si>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</si>
  <si>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</si>
  <si>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</si>
  <si>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</si>
  <si>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</si>
  <si>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</si>
  <si>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</si>
  <si>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</si>
  <si>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</si>
  <si>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</si>
  <si>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</si>
  <si>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</si>
  <si>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</si>
  <si>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</si>
  <si>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</si>
  <si>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</si>
  <si>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</si>
  <si>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</si>
  <si>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</si>
  <si>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</si>
  <si>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</si>
  <si>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</si>
  <si>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</si>
  <si>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</si>
  <si>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</si>
  <si>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</si>
  <si>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</si>
  <si>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</si>
  <si>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</si>
  <si>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</si>
  <si>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</si>
  <si>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</si>
  <si>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</si>
  <si>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</si>
  <si>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</si>
  <si>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</si>
  <si>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</si>
  <si>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</si>
  <si>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</si>
  <si>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</si>
  <si>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</si>
  <si>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</si>
  <si>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</si>
  <si>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</si>
  <si>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</si>
  <si>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</si>
  <si>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</si>
  <si>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</si>
  <si>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</si>
  <si>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</si>
  <si>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</si>
  <si>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</si>
  <si>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</si>
  <si>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</si>
  <si>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</si>
  <si>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</si>
  <si>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</si>
  <si>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</si>
  <si>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</si>
  <si>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</si>
  <si>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</si>
  <si>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</si>
  <si>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</si>
  <si>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</si>
  <si>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</si>
  <si>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</si>
  <si>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</si>
  <si>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</si>
  <si>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</si>
  <si>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</si>
  <si>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</si>
  <si>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</si>
  <si>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</si>
  <si>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</si>
  <si>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</si>
  <si>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</si>
  <si>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</si>
  <si>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</si>
  <si>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</si>
  <si>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</si>
  <si>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</si>
  <si>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</si>
  <si>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</si>
  <si>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</si>
  <si>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</si>
  <si>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</si>
  <si>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</si>
  <si>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</si>
  <si>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</si>
  <si>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</si>
  <si>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</si>
  <si>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</si>
  <si>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</si>
  <si>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</si>
  <si>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</si>
  <si>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</si>
  <si>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</si>
  <si>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</si>
  <si>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</si>
  <si>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</si>
  <si>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</si>
  <si>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</si>
  <si>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</si>
  <si>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</si>
  <si>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</si>
  <si>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</si>
  <si>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</si>
  <si>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</si>
  <si>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</si>
  <si>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</si>
  <si>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</si>
  <si>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</si>
  <si>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</si>
  <si>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</si>
  <si>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</si>
  <si>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</si>
  <si>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</si>
  <si>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</si>
  <si>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</si>
  <si>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</si>
  <si>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</si>
  <si>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</si>
  <si>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</si>
  <si>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</si>
  <si>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</si>
  <si>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</si>
  <si>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</si>
  <si>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</si>
  <si>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</si>
  <si>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</si>
  <si>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</si>
  <si>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</si>
  <si>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</si>
  <si>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</si>
  <si>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</si>
  <si>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</si>
  <si>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</si>
  <si>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</si>
  <si>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</si>
  <si>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</si>
  <si>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</si>
  <si>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</si>
  <si>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</si>
  <si>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</si>
  <si>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</si>
  <si>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</si>
  <si>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</si>
  <si>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</si>
  <si>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</si>
  <si>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</si>
  <si>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</si>
  <si>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</si>
  <si>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</si>
  <si>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</si>
  <si>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</si>
  <si>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</si>
  <si>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</si>
  <si>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</si>
  <si>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</si>
  <si>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</si>
  <si>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</si>
  <si>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</si>
  <si>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</si>
  <si>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</si>
  <si>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</si>
  <si>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</si>
  <si>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</si>
  <si>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</si>
  <si>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</si>
  <si>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</si>
  <si>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</si>
  <si>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</si>
  <si>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</si>
  <si>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</si>
  <si>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</si>
  <si>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</si>
  <si>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</si>
  <si>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</si>
  <si>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</si>
  <si>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</si>
  <si>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</si>
  <si>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</si>
  <si>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</si>
  <si>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</si>
  <si>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</si>
  <si>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</si>
  <si>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</si>
  <si>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</si>
  <si>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</si>
  <si>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</si>
  <si>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</si>
  <si>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</si>
  <si>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</si>
  <si>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</si>
  <si>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</si>
  <si>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</si>
  <si>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</si>
  <si>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</si>
  <si>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</si>
  <si>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</si>
  <si>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</si>
  <si>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</si>
  <si>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</si>
  <si>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</si>
  <si>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</si>
  <si>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</si>
  <si>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</si>
  <si>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</si>
  <si>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</si>
  <si>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</si>
  <si>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</si>
  <si>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</si>
  <si>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</si>
  <si>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</si>
  <si>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</si>
  <si>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</si>
  <si>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</si>
  <si>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</si>
  <si>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</si>
  <si>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</si>
  <si>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</si>
  <si>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</si>
  <si>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</si>
  <si>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</si>
  <si>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</si>
  <si>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</si>
  <si>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</si>
  <si>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</si>
  <si>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</si>
  <si>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</si>
  <si>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</si>
  <si>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</si>
  <si>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</si>
  <si>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</si>
  <si>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</si>
  <si>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</si>
  <si>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</si>
  <si>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</si>
  <si>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</si>
  <si>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</si>
  <si>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</si>
  <si>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</si>
  <si>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</si>
  <si>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</si>
  <si>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</si>
  <si>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</si>
  <si>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</si>
  <si>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</si>
  <si>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</si>
  <si>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</si>
  <si>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</si>
  <si>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</si>
  <si>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</si>
  <si>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</si>
  <si>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</si>
  <si>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</si>
  <si>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</si>
  <si>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</si>
  <si>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</si>
  <si>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</si>
  <si>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</si>
  <si>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</si>
  <si>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</si>
  <si>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</si>
  <si>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</si>
  <si>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</si>
  <si>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</si>
  <si>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</si>
  <si>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</si>
  <si>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</si>
  <si>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</si>
  <si>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</si>
  <si>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</si>
  <si>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</si>
  <si>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</si>
  <si>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</si>
  <si>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</si>
  <si>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</si>
  <si>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</si>
  <si>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</si>
  <si>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</si>
  <si>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</si>
  <si>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</si>
  <si>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</si>
  <si>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</si>
  <si>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</si>
  <si>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</si>
  <si>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</si>
  <si>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</si>
  <si>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</si>
  <si>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</si>
  <si>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</si>
  <si>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</si>
  <si>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</si>
  <si>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</si>
  <si>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</si>
  <si>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</si>
  <si>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</si>
  <si>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</si>
  <si>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</si>
  <si>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</si>
  <si>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</si>
  <si>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</si>
  <si>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</si>
  <si>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</si>
  <si>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</si>
  <si>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</si>
  <si>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</si>
  <si>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</si>
  <si>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</si>
  <si>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</si>
  <si>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</si>
  <si>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</si>
  <si>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</si>
  <si>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</si>
  <si>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</si>
  <si>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</si>
  <si>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</si>
  <si>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</si>
  <si>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</si>
  <si>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</si>
  <si>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</si>
  <si>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</si>
  <si>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</si>
  <si>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</si>
  <si>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</si>
  <si>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</si>
  <si>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</si>
  <si>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</si>
  <si>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</si>
  <si>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</si>
  <si>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</si>
  <si>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</si>
  <si>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</si>
  <si>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</si>
  <si>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</si>
  <si>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</si>
  <si>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</si>
  <si>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</si>
  <si>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</si>
  <si>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</si>
  <si>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</si>
  <si>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</si>
  <si>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</si>
  <si>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</si>
  <si>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</si>
  <si>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</si>
  <si>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</si>
  <si>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</si>
  <si>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</si>
  <si>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</si>
  <si>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</si>
  <si>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</si>
  <si>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</si>
  <si>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</si>
  <si>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</si>
  <si>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</si>
  <si>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</si>
  <si>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</si>
  <si>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</si>
  <si>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</si>
  <si>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</si>
  <si>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</si>
  <si>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</si>
  <si>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</si>
  <si>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</si>
  <si>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</si>
  <si>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</si>
  <si>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</si>
  <si>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</si>
  <si>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</si>
  <si>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</si>
  <si>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</si>
  <si>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</si>
  <si>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</si>
  <si>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</si>
  <si>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</si>
  <si>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</si>
  <si>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</si>
  <si>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</si>
  <si>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</si>
  <si>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</si>
  <si>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</si>
  <si>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</si>
  <si>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</si>
  <si>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</si>
  <si>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</si>
  <si>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</si>
  <si>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</si>
  <si>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</si>
  <si>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</si>
  <si>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</si>
  <si>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</si>
  <si>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</si>
  <si>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</si>
  <si>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</si>
  <si>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</si>
  <si>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</si>
  <si>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</si>
  <si>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</si>
  <si>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</si>
  <si>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</si>
  <si>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</si>
  <si>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</si>
  <si>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</si>
  <si>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</si>
  <si>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</si>
  <si>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</si>
  <si>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</si>
  <si>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</si>
  <si>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</si>
  <si>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</si>
  <si>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</si>
  <si>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</si>
  <si>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</si>
  <si>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</si>
  <si>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</si>
  <si>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</si>
  <si>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</si>
  <si>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</si>
  <si>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</si>
  <si>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</si>
  <si>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</si>
  <si>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</si>
  <si>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</si>
  <si>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</si>
  <si>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</si>
  <si>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</si>
  <si>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</si>
  <si>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</si>
  <si>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</si>
  <si>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</si>
  <si>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</si>
  <si>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</si>
  <si>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</si>
  <si>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</si>
  <si>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</si>
  <si>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</si>
  <si>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</si>
  <si>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</si>
  <si>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</si>
  <si>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</si>
  <si>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</si>
  <si>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</si>
  <si>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</si>
  <si>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</si>
  <si>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</si>
  <si>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</si>
  <si>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</si>
  <si>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</si>
  <si>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</si>
  <si>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</si>
  <si>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</si>
  <si>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</si>
  <si>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</si>
  <si>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</si>
  <si>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</si>
  <si>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</si>
  <si>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</si>
  <si>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</si>
  <si>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</si>
  <si>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</si>
  <si>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</si>
  <si>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</si>
  <si>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</si>
  <si>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</si>
  <si>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</si>
  <si>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</si>
  <si>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</si>
  <si>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</si>
  <si>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</si>
  <si>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</si>
  <si>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</si>
  <si>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</si>
  <si>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</si>
  <si>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</si>
  <si>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</si>
  <si>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</si>
  <si>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</si>
  <si>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</si>
  <si>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</si>
  <si>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</si>
  <si>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</si>
  <si>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</si>
  <si>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</si>
  <si>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</si>
  <si>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</si>
  <si>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</si>
  <si>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</si>
  <si>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</si>
  <si>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</si>
  <si>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</si>
  <si>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</si>
  <si>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</si>
  <si>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</si>
  <si>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</si>
  <si>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</si>
  <si>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</si>
  <si>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</si>
  <si>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</si>
  <si>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</si>
  <si>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</si>
  <si>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</si>
  <si>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</si>
  <si>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</si>
  <si>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</si>
  <si>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</si>
  <si>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</si>
  <si>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</si>
  <si>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</si>
  <si>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</si>
  <si>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</si>
  <si>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</si>
  <si>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</si>
  <si>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</si>
  <si>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</si>
  <si>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</si>
  <si>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</si>
  <si>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</si>
  <si>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</si>
  <si>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</si>
  <si>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</si>
  <si>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</si>
  <si>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</si>
  <si>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</si>
  <si>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</si>
  <si>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</si>
  <si>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</si>
  <si>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</si>
  <si>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</si>
  <si>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</si>
  <si>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</si>
  <si>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</si>
  <si>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</si>
  <si>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</si>
  <si>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</si>
  <si>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</si>
  <si>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</si>
  <si>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</si>
  <si>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</si>
  <si>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</si>
  <si>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</si>
  <si>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</si>
  <si>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</si>
  <si>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</si>
  <si>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</si>
  <si>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</si>
  <si>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</si>
  <si>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</si>
  <si>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</si>
  <si>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</si>
  <si>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</si>
  <si>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</si>
  <si>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</si>
  <si>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</si>
  <si>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</si>
  <si>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</si>
  <si>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</si>
  <si>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</si>
  <si>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</si>
  <si>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</si>
  <si>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</si>
  <si>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</si>
  <si>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</si>
  <si>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</si>
  <si>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</si>
  <si>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</si>
  <si>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</si>
  <si>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</si>
  <si>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</si>
  <si>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</si>
  <si>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</si>
  <si>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</si>
  <si>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</si>
  <si>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</si>
  <si>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</si>
  <si>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</si>
  <si>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</si>
  <si>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</si>
  <si>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</si>
  <si>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</si>
  <si>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</si>
  <si>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</si>
  <si>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</si>
  <si>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</si>
  <si>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</si>
  <si>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</si>
  <si>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</si>
  <si>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</si>
  <si>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</si>
  <si>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</si>
  <si>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</si>
  <si>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</si>
  <si>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</si>
  <si>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</si>
  <si>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</si>
  <si>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</si>
  <si>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</si>
  <si>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</si>
  <si>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</si>
  <si>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</si>
  <si>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</si>
  <si>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</si>
  <si>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</si>
  <si>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</si>
  <si>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</si>
  <si>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</si>
  <si>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</si>
  <si>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</si>
  <si>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</si>
  <si>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</si>
  <si>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</si>
  <si>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</si>
  <si>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</si>
  <si>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</si>
  <si>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</si>
  <si>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</si>
  <si>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</si>
  <si>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</si>
  <si>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</si>
  <si>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</si>
  <si>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</si>
  <si>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</si>
  <si>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</si>
  <si>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</si>
  <si>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</si>
  <si>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</si>
  <si>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</si>
  <si>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</si>
  <si>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</si>
  <si>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</si>
  <si>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</si>
  <si>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</si>
  <si>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</si>
  <si>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</si>
  <si>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</si>
  <si>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</si>
  <si>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</si>
  <si>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</si>
  <si>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</si>
  <si>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</si>
  <si>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</si>
  <si>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</si>
  <si>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</si>
  <si>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</si>
  <si>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</si>
  <si>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</si>
  <si>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</si>
  <si>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</si>
  <si>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</si>
  <si>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</si>
  <si>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</si>
  <si>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</si>
  <si>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</si>
  <si>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</si>
  <si>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</si>
  <si>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</si>
  <si>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</si>
  <si>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</si>
  <si>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</si>
  <si>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</si>
  <si>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</si>
  <si>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</si>
  <si>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</si>
  <si>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</si>
  <si>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</si>
  <si>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</si>
  <si>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</si>
  <si>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</si>
  <si>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</si>
  <si>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</si>
  <si>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</si>
  <si>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</si>
  <si>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</si>
  <si>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</si>
  <si>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</si>
  <si>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</si>
  <si>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</si>
  <si>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</si>
  <si>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</si>
  <si>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</si>
  <si>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</si>
  <si>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</si>
  <si>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</si>
  <si>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</si>
  <si>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</si>
  <si>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</si>
  <si>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</si>
  <si>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</si>
  <si>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</si>
  <si>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</si>
  <si>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</si>
  <si>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</si>
  <si>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</si>
  <si>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</si>
  <si>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</si>
  <si>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</si>
  <si>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</si>
  <si>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</si>
  <si>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</si>
  <si>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</si>
  <si>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</si>
  <si>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</si>
  <si>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</si>
  <si>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</si>
  <si>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</si>
  <si>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</si>
  <si>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</si>
  <si>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</si>
  <si>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</si>
  <si>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</si>
  <si>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</si>
  <si>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</si>
  <si>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</si>
  <si>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</si>
  <si>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</si>
  <si>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</si>
  <si>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</si>
  <si>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</si>
  <si>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</si>
  <si>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</si>
  <si>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</si>
  <si>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</si>
  <si>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</si>
  <si>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</si>
  <si>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</si>
  <si>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</si>
  <si>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</si>
  <si>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</si>
  <si>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</si>
  <si>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</si>
  <si>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</si>
  <si>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</si>
  <si>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</si>
  <si>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</si>
  <si>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</si>
  <si>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</si>
  <si>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</si>
  <si>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</si>
  <si>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</si>
  <si>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</si>
  <si>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</si>
  <si>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</si>
  <si>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</si>
  <si>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</si>
  <si>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</si>
  <si>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</si>
  <si>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</si>
  <si>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</si>
  <si>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</si>
  <si>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</si>
  <si>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</si>
  <si>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</si>
  <si>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</si>
  <si>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</si>
  <si>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</si>
  <si>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</si>
  <si>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</si>
  <si>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</si>
  <si>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</si>
  <si>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</si>
  <si>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</si>
  <si>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</si>
  <si>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</si>
  <si>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</si>
  <si>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</si>
  <si>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</si>
  <si>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</si>
  <si>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</si>
  <si>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</si>
  <si>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</si>
  <si>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</si>
  <si>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</si>
  <si>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</si>
  <si>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</si>
  <si>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</si>
  <si>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</si>
  <si>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</si>
  <si>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</si>
  <si>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</si>
  <si>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</si>
  <si>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</si>
  <si>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</si>
  <si>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</si>
  <si>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</si>
  <si>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</si>
  <si>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</si>
  <si>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</si>
  <si>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</si>
  <si>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</si>
  <si>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</si>
  <si>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</si>
  <si>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</si>
  <si>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</si>
  <si>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</si>
  <si>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</si>
  <si>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</si>
  <si>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</si>
  <si>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</si>
  <si>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</si>
  <si>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</si>
  <si>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</si>
  <si>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</si>
  <si>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</si>
  <si>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</si>
  <si>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</si>
  <si>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</si>
  <si>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</si>
  <si>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</si>
  <si>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</si>
  <si>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</si>
  <si>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</si>
  <si>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</si>
  <si>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</si>
  <si>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</si>
  <si>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</si>
  <si>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</si>
  <si>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</si>
  <si>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</si>
  <si>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</si>
  <si>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</si>
  <si>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</si>
  <si>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</si>
  <si>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</si>
  <si>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</si>
  <si>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</si>
  <si>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</si>
  <si>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</si>
  <si>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</si>
  <si>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</si>
  <si>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</si>
  <si>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</si>
  <si>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</si>
  <si>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</si>
  <si>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</si>
  <si>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</si>
  <si>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</si>
  <si>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</si>
  <si>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</si>
  <si>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</si>
  <si>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</si>
  <si>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</si>
  <si>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</si>
  <si>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</si>
  <si>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</si>
  <si>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</si>
  <si>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</si>
  <si>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</si>
  <si>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</si>
  <si>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</si>
  <si>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</si>
  <si>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</si>
  <si>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</si>
  <si>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</si>
  <si>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</si>
  <si>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</si>
  <si>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</si>
  <si>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</si>
  <si>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</si>
  <si>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</si>
  <si>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</si>
  <si>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</si>
  <si>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</si>
  <si>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</si>
  <si>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</si>
  <si>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</si>
  <si>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</si>
  <si>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</si>
  <si>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</si>
  <si>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</si>
  <si>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</si>
  <si>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</si>
  <si>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</si>
  <si>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</si>
  <si>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</si>
  <si>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</si>
  <si>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</si>
  <si>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</si>
  <si>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</si>
  <si>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</si>
  <si>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</si>
  <si>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</si>
  <si>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</si>
  <si>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</si>
  <si>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</si>
  <si>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</si>
  <si>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</si>
  <si>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</si>
  <si>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</si>
  <si>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</si>
  <si>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</si>
  <si>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</si>
  <si>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</si>
  <si>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</si>
  <si>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</si>
  <si>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</si>
  <si>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</si>
  <si>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</si>
  <si>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</si>
  <si>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</si>
  <si>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</si>
  <si>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</si>
  <si>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</si>
  <si>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</si>
  <si>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</si>
  <si>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</si>
  <si>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</si>
  <si>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</si>
  <si>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</si>
  <si>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</si>
  <si>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</si>
  <si>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</si>
  <si>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</si>
  <si>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</si>
  <si>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</si>
  <si>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</si>
  <si>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</si>
  <si>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</si>
  <si>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</si>
  <si>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</si>
  <si>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</si>
  <si>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</si>
  <si>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</si>
  <si>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</si>
  <si>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</si>
  <si>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</si>
  <si>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</si>
  <si>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</si>
  <si>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</si>
  <si>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</si>
  <si>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</si>
  <si>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</si>
  <si>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</si>
  <si>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</si>
  <si>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</si>
  <si>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</si>
  <si>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</si>
  <si>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</si>
  <si>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</si>
  <si>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</si>
  <si>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</si>
  <si>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</si>
  <si>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</si>
  <si>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</si>
  <si>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</si>
  <si>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</si>
  <si>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</si>
  <si>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</si>
  <si>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</si>
  <si>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</si>
  <si>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</si>
  <si>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</si>
  <si>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</si>
  <si>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</si>
  <si>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</si>
  <si>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</si>
  <si>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</si>
  <si>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</si>
  <si>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</si>
  <si>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</si>
  <si>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</si>
  <si>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</si>
  <si>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</si>
  <si>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</si>
  <si>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</si>
  <si>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</si>
  <si>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</si>
  <si>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</si>
  <si>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</si>
  <si>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</si>
  <si>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</si>
  <si>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</si>
  <si>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</si>
  <si>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</si>
  <si>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</si>
  <si>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</si>
  <si>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</si>
  <si>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</si>
  <si>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</si>
  <si>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</si>
  <si>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</si>
  <si>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</si>
  <si>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</si>
  <si>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</si>
  <si>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</si>
  <si>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</si>
  <si>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</si>
  <si>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</si>
  <si>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</si>
  <si>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</si>
  <si>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</si>
  <si>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</si>
  <si>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</si>
  <si>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</si>
  <si>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</si>
  <si>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</si>
  <si>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</si>
  <si>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</si>
  <si>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</si>
  <si>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</si>
  <si>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</si>
  <si>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</si>
  <si>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</si>
  <si>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</si>
  <si>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</si>
  <si>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</si>
  <si>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</si>
  <si>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</si>
  <si>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</si>
  <si>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</si>
  <si>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</si>
  <si>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</si>
  <si>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</si>
  <si>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</si>
  <si>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</si>
  <si>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</si>
  <si>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</si>
  <si>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</si>
  <si>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</si>
  <si>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</si>
  <si>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</si>
  <si>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</si>
  <si>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</si>
  <si>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</si>
  <si>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</si>
  <si>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</si>
  <si>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</si>
  <si>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</si>
  <si>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</si>
  <si>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</si>
  <si>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</si>
  <si>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</si>
  <si>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</si>
  <si>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</si>
  <si>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</si>
  <si>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</si>
  <si>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</si>
  <si>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</si>
  <si>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</si>
  <si>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</si>
  <si>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</si>
  <si>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</si>
  <si>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</si>
  <si>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</si>
  <si>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</si>
  <si>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</si>
  <si>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</si>
  <si>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</si>
  <si>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</si>
  <si>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</si>
  <si>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</si>
  <si>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</si>
  <si>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</si>
  <si>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</si>
  <si>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</si>
  <si>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</si>
  <si>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</si>
  <si>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</si>
  <si>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</si>
  <si>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</si>
  <si>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</si>
  <si>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</si>
  <si>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</si>
  <si>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</si>
  <si>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</si>
  <si>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</si>
  <si>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</si>
  <si>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</si>
  <si>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</si>
  <si>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</si>
  <si>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</si>
  <si>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</si>
  <si>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</si>
  <si>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</si>
  <si>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</si>
  <si>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</si>
  <si>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</si>
  <si>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</si>
  <si>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</si>
  <si>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</si>
  <si>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</si>
  <si>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</si>
  <si>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</si>
  <si>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</si>
  <si>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</si>
  <si>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</si>
  <si>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</si>
  <si>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</si>
  <si>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</si>
  <si>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</si>
  <si>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</si>
  <si>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</si>
  <si>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</si>
  <si>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</si>
  <si>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</si>
  <si>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</si>
  <si>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</si>
  <si>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</si>
  <si>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</si>
  <si>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</si>
  <si>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</si>
  <si>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</si>
  <si>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</si>
  <si>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</si>
  <si>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</si>
  <si>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</si>
  <si>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</si>
  <si>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</si>
  <si>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</si>
  <si>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</si>
  <si>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</si>
  <si>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</si>
  <si>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</si>
  <si>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</si>
  <si>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</si>
  <si>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</si>
  <si>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</si>
  <si>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</si>
  <si>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</si>
  <si>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</si>
  <si>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</si>
  <si>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</si>
  <si>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</si>
  <si>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</si>
  <si>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</si>
  <si>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</si>
  <si>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</si>
  <si>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</si>
  <si>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</si>
  <si>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</si>
  <si>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</si>
  <si>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</si>
  <si>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</si>
  <si>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</si>
  <si>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</si>
  <si>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</si>
  <si>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</si>
  <si>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</si>
  <si>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</si>
  <si>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</si>
  <si>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</si>
  <si>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</si>
  <si>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</si>
  <si>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</si>
  <si>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</si>
  <si>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</si>
  <si>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</si>
  <si>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</si>
  <si>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</si>
  <si>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</si>
  <si>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</si>
  <si>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</si>
  <si>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</si>
  <si>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</si>
  <si>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</si>
  <si>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</si>
  <si>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</si>
  <si>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</si>
  <si>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</si>
  <si>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</si>
  <si>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</si>
  <si>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</si>
  <si>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</si>
  <si>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</si>
  <si>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</si>
  <si>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</si>
  <si>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</si>
  <si>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</si>
  <si>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</si>
  <si>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</si>
  <si>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</si>
  <si>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</si>
  <si>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</si>
  <si>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</si>
  <si>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</si>
  <si>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</si>
  <si>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</si>
  <si>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</si>
  <si>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</si>
  <si>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</si>
  <si>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</si>
  <si>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</si>
  <si>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</si>
  <si>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</si>
  <si>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</si>
  <si>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</si>
  <si>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</si>
  <si>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</si>
  <si>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</si>
  <si>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</si>
  <si>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</si>
  <si>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</si>
  <si>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</si>
  <si>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</si>
  <si>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</si>
  <si>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</si>
  <si>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</si>
  <si>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</si>
  <si>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</si>
  <si>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</si>
  <si>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</si>
  <si>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</si>
  <si>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</si>
  <si>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</si>
  <si>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</si>
  <si>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</si>
  <si>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</si>
  <si>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</si>
  <si>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</si>
  <si>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</si>
  <si>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</si>
  <si>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</si>
  <si>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</si>
  <si>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</si>
  <si>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</si>
  <si>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</si>
  <si>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</si>
  <si>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</si>
  <si>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</si>
  <si>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</si>
  <si>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</si>
  <si>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</si>
  <si>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</si>
  <si>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</si>
  <si>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</si>
  <si>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</si>
  <si>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</si>
  <si>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</si>
  <si>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</si>
  <si>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</si>
  <si>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</si>
  <si>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</si>
  <si>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</si>
  <si>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</si>
  <si>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</si>
  <si>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</si>
  <si>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</si>
  <si>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</si>
  <si>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</si>
  <si>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</si>
  <si>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</si>
  <si>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</si>
  <si>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</si>
  <si>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</si>
  <si>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</si>
  <si>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</si>
  <si>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</si>
  <si>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</si>
  <si>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</si>
  <si>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</si>
  <si>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</si>
  <si>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</si>
  <si>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</si>
  <si>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</si>
  <si>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</si>
  <si>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</si>
  <si>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</si>
  <si>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</si>
  <si>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</si>
  <si>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</si>
  <si>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</si>
  <si>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</si>
  <si>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</si>
  <si>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</si>
  <si>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</si>
  <si>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</si>
  <si>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</si>
  <si>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</si>
  <si>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</si>
  <si>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</si>
  <si>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</si>
  <si>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</si>
  <si>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</si>
  <si>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</si>
  <si>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</si>
  <si>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</si>
  <si>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</si>
  <si>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</si>
  <si>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</si>
  <si>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</si>
  <si>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</si>
  <si>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</si>
  <si>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</si>
  <si>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</si>
  <si>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</si>
  <si>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</si>
  <si>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</si>
  <si>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</si>
  <si>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</si>
  <si>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</si>
  <si>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</si>
  <si>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</si>
  <si>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</si>
  <si>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</si>
  <si>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</si>
  <si>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</si>
  <si>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</si>
  <si>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</si>
  <si>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</si>
  <si>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</si>
  <si>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</si>
  <si>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</si>
  <si>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</si>
  <si>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</si>
  <si>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</si>
  <si>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</si>
  <si>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</si>
  <si>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</si>
  <si>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</si>
  <si>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</si>
  <si>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</si>
  <si>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</si>
  <si>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</si>
  <si>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</si>
  <si>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</si>
  <si>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</si>
  <si>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</si>
  <si>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</si>
  <si>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</si>
  <si>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</si>
  <si>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</si>
  <si>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</si>
  <si>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</si>
  <si>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</si>
  <si>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</si>
  <si>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</si>
  <si>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</si>
  <si>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</si>
  <si>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</si>
  <si>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</si>
  <si>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</si>
  <si>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</si>
  <si>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</si>
  <si>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</si>
  <si>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</si>
  <si>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</si>
  <si>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</si>
  <si>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</si>
  <si>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</si>
  <si>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</si>
  <si>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</si>
  <si>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</si>
  <si>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</si>
  <si>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</si>
  <si>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</si>
  <si>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</si>
  <si>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</si>
  <si>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</si>
  <si>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</si>
  <si>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</si>
  <si>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</si>
  <si>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</si>
  <si>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</si>
  <si>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</si>
  <si>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</si>
  <si>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</si>
  <si>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</si>
  <si>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</si>
  <si>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</si>
  <si>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</si>
  <si>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</si>
  <si>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</si>
  <si>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</si>
  <si>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</si>
  <si>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</si>
  <si>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</si>
  <si>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</si>
  <si>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</si>
  <si>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</si>
  <si>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</si>
  <si>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</si>
  <si>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</si>
  <si>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</si>
  <si>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</si>
  <si>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</si>
  <si>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</si>
  <si>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</si>
  <si>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</si>
  <si>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</si>
  <si>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</si>
  <si>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</si>
  <si>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</si>
  <si>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</si>
  <si>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</si>
  <si>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</si>
  <si>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</si>
  <si>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</si>
  <si>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</si>
  <si>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</si>
  <si>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</si>
  <si>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</si>
  <si>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</si>
  <si>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</si>
  <si>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</si>
  <si>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</si>
  <si>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</si>
  <si>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</si>
  <si>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</si>
  <si>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</si>
  <si>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</si>
  <si>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</si>
  <si>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</si>
  <si>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</si>
  <si>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</si>
  <si>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</si>
  <si>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</si>
  <si>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</si>
  <si>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</si>
  <si>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</si>
  <si>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</si>
  <si>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</si>
  <si>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</si>
  <si>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</si>
  <si>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</si>
  <si>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</si>
  <si>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</si>
  <si>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</si>
  <si>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</si>
  <si>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</si>
  <si>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</si>
  <si>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</si>
  <si>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</si>
  <si>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</si>
  <si>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</si>
  <si>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</si>
  <si>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</si>
  <si>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</si>
  <si>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</si>
  <si>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</si>
  <si>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</si>
  <si>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</si>
  <si>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</si>
  <si>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</si>
  <si>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</si>
  <si>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</si>
  <si>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</si>
  <si>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</si>
  <si>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</si>
  <si>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</si>
  <si>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</si>
  <si>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</si>
  <si>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</si>
  <si>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</si>
  <si>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</si>
  <si>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</si>
  <si>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</si>
  <si>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</si>
  <si>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</si>
  <si>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</si>
  <si>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</si>
  <si>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</si>
  <si>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</si>
  <si>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</si>
  <si>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</si>
  <si>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</si>
  <si>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</si>
  <si>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</si>
  <si>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</si>
  <si>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</si>
  <si>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</si>
  <si>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</si>
  <si>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</si>
  <si>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</si>
  <si>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</si>
  <si>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</si>
  <si>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</si>
  <si>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</si>
  <si>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</si>
  <si>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</si>
  <si>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</si>
  <si>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</si>
  <si>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</si>
  <si>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</si>
  <si>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</si>
  <si>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</si>
  <si>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</si>
  <si>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</si>
  <si>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</si>
  <si>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</si>
  <si>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</si>
  <si>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</si>
  <si>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</si>
  <si>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</si>
  <si>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</si>
  <si>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</si>
  <si>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</si>
  <si>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</si>
  <si>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</si>
  <si>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</si>
  <si>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</si>
  <si>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</si>
  <si>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</si>
  <si>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</si>
  <si>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</si>
  <si>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</si>
  <si>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</si>
  <si>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</si>
  <si>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</si>
  <si>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</si>
  <si>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</si>
  <si>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</si>
  <si>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</si>
  <si>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</si>
  <si>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</si>
  <si>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</si>
  <si>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</si>
  <si>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</si>
  <si>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</si>
  <si>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</si>
  <si>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</si>
  <si>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</si>
  <si>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</si>
  <si>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</si>
  <si>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</si>
  <si>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</si>
  <si>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</si>
  <si>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</si>
  <si>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</si>
  <si>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</si>
  <si>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</si>
  <si>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</si>
  <si>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</si>
  <si>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</si>
  <si>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</si>
  <si>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</si>
  <si>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</si>
  <si>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</si>
  <si>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</si>
  <si>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</si>
  <si>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</si>
  <si>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</si>
  <si>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</si>
  <si>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</si>
  <si>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</si>
  <si>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</si>
  <si>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</si>
  <si>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</si>
  <si>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</si>
  <si>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</si>
  <si>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</si>
  <si>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</si>
  <si>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</si>
  <si>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</si>
  <si>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</si>
  <si>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</si>
  <si>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</si>
  <si>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</si>
  <si>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</si>
  <si>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</si>
  <si>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</si>
  <si>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</si>
  <si>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</si>
  <si>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</si>
  <si>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</si>
  <si>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</si>
  <si>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</si>
  <si>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</si>
  <si>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</si>
  <si>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</si>
  <si>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</si>
  <si>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</si>
  <si>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</si>
  <si>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</si>
  <si>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</si>
  <si>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</si>
  <si>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</si>
  <si>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</si>
  <si>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</si>
  <si>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</si>
  <si>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</si>
  <si>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</si>
  <si>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</si>
  <si>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</si>
  <si>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</si>
  <si>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</si>
  <si>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</si>
  <si>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</si>
  <si>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</si>
  <si>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</si>
  <si>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</si>
  <si>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</si>
  <si>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</si>
  <si>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</si>
  <si>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</si>
  <si>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</si>
  <si>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</si>
  <si>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</si>
  <si>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</si>
  <si>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</si>
  <si>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</si>
  <si>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</si>
  <si>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</si>
  <si>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</si>
  <si>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</si>
  <si>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</si>
  <si>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</si>
  <si>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</si>
  <si>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</si>
  <si>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</si>
  <si>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</si>
  <si>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</si>
  <si>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</si>
  <si>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</si>
  <si>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</si>
  <si>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</si>
  <si>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</si>
  <si>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</si>
  <si>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</si>
  <si>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</si>
  <si>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</si>
  <si>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</si>
  <si>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</si>
  <si>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</si>
  <si>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</si>
  <si>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</si>
  <si>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</si>
  <si>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</si>
  <si>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</si>
  <si>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</si>
  <si>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</si>
  <si>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</si>
  <si>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</si>
  <si>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</si>
  <si>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</si>
  <si>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</si>
  <si>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</si>
  <si>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</si>
  <si>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</si>
  <si>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</si>
  <si>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</si>
  <si>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</si>
  <si>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</si>
  <si>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</si>
  <si>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</si>
  <si>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</si>
  <si>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</si>
  <si>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</si>
  <si>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</si>
  <si>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</si>
  <si>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</si>
  <si>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</si>
  <si>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</si>
  <si>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</si>
  <si>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</si>
  <si>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</si>
  <si>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</si>
  <si>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</si>
  <si>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</si>
  <si>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</si>
  <si>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</si>
  <si>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</si>
  <si>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</si>
  <si>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</si>
  <si>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</si>
  <si>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</si>
  <si>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</si>
  <si>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</si>
  <si>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</si>
  <si>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</si>
  <si>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</si>
  <si>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</si>
  <si>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</si>
  <si>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</si>
  <si>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</si>
  <si>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</si>
  <si>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</si>
  <si>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</si>
  <si>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</si>
  <si>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</si>
  <si>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</si>
  <si>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</si>
  <si>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</si>
  <si>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</si>
  <si>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</si>
  <si>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</si>
  <si>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</si>
  <si>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</si>
  <si>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</si>
  <si>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</si>
  <si>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</si>
  <si>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</si>
  <si>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</si>
  <si>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</si>
  <si>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</si>
  <si>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</si>
  <si>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</si>
  <si>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</si>
  <si>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</si>
  <si>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</si>
  <si>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</si>
  <si>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</si>
  <si>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</si>
  <si>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</si>
  <si>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</si>
  <si>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</si>
  <si>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</si>
  <si>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</si>
  <si>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</si>
  <si>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</si>
  <si>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</si>
  <si>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</si>
  <si>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</si>
  <si>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</si>
  <si>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</si>
  <si>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</si>
  <si>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</si>
  <si>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</si>
  <si>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</si>
  <si>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</si>
  <si>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</si>
  <si>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</si>
  <si>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</si>
  <si>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</si>
  <si>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</si>
  <si>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</si>
  <si>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</si>
  <si>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</si>
  <si>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</si>
  <si>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</si>
  <si>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</si>
  <si>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</si>
  <si>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</si>
  <si>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</si>
  <si>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</si>
  <si>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</si>
  <si>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</si>
  <si>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</si>
  <si>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</si>
  <si>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</si>
  <si>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</si>
  <si>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</si>
  <si>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</si>
  <si>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</si>
  <si>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</si>
  <si>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</si>
  <si>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</si>
  <si>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</si>
  <si>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</si>
  <si>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</si>
  <si>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</si>
  <si>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</si>
  <si>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</si>
  <si>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</si>
  <si>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</si>
  <si>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</si>
  <si>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</si>
  <si>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</si>
  <si>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</si>
  <si>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</si>
  <si>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</si>
  <si>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</si>
  <si>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</si>
  <si>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</si>
  <si>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</si>
  <si>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</si>
  <si>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</si>
  <si>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</si>
  <si>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</si>
  <si>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</si>
  <si>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</si>
  <si>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</si>
  <si>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</si>
  <si>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</si>
  <si>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</si>
  <si>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</si>
  <si>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</si>
  <si>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</si>
  <si>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</si>
  <si>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</si>
  <si>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</si>
  <si>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</si>
  <si>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</si>
  <si>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</si>
  <si>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</si>
  <si>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</si>
  <si>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</si>
  <si>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</si>
  <si>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</si>
  <si>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</si>
  <si>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</si>
  <si>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</si>
  <si>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</si>
  <si>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</si>
  <si>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</si>
  <si>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</si>
  <si>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</si>
  <si>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</si>
  <si>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</si>
  <si>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</si>
  <si>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</si>
  <si>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</si>
  <si>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</si>
  <si>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</si>
  <si>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</si>
  <si>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</si>
  <si>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</si>
  <si>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</si>
  <si>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</si>
  <si>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</si>
  <si>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</si>
  <si>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</si>
  <si>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</si>
  <si>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</si>
  <si>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</si>
  <si>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</si>
  <si>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</si>
  <si>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</si>
  <si>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</si>
  <si>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</si>
  <si>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</si>
  <si>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</si>
  <si>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</si>
  <si>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</si>
  <si>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</si>
  <si>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</si>
  <si>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</si>
  <si>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</si>
  <si>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</si>
  <si>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</si>
  <si>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</si>
  <si>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</si>
  <si>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</si>
  <si>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</si>
  <si>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</si>
  <si>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</si>
  <si>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</si>
  <si>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</si>
  <si>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</si>
  <si>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</si>
  <si>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</si>
  <si>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</si>
  <si>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</si>
  <si>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</si>
  <si>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</si>
  <si>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</si>
  <si>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</si>
  <si>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</si>
  <si>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</si>
  <si>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</si>
  <si>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</si>
  <si>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</si>
  <si>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</si>
  <si>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</si>
  <si>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</si>
  <si>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</si>
  <si>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</si>
  <si>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</si>
  <si>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</si>
  <si>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</si>
  <si>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</si>
  <si>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</si>
  <si>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</si>
  <si>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</si>
  <si>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</si>
  <si>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</si>
  <si>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</si>
  <si>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</si>
  <si>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</si>
  <si>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</si>
  <si>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</si>
  <si>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</si>
  <si>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</si>
  <si>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</si>
  <si>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</si>
  <si>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</si>
  <si>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</si>
  <si>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</si>
  <si>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</si>
  <si>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</si>
  <si>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</si>
  <si>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</si>
  <si>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</si>
  <si>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</si>
  <si>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</si>
  <si>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</si>
  <si>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</si>
  <si>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</si>
  <si>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</si>
  <si>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</si>
  <si>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</si>
  <si>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</si>
  <si>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</si>
  <si>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</si>
  <si>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</si>
  <si>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</si>
  <si>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</si>
  <si>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</si>
  <si>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</si>
  <si>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</si>
  <si>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</si>
  <si>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</si>
  <si>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</si>
  <si>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</si>
  <si>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</si>
  <si>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</si>
  <si>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</si>
  <si>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</si>
  <si>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</si>
  <si>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</si>
  <si>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</si>
  <si>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</si>
  <si>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</si>
  <si>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</si>
  <si>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</si>
  <si>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</si>
  <si>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</si>
  <si>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</si>
  <si>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</si>
  <si>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</si>
  <si>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</si>
  <si>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</si>
  <si>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</si>
  <si>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</si>
  <si>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</si>
  <si>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</si>
  <si>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</si>
  <si>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</si>
  <si>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</si>
  <si>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</si>
  <si>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</si>
  <si>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</si>
  <si>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</si>
  <si>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</si>
  <si>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</si>
  <si>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</si>
  <si>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</si>
  <si>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</si>
  <si>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</si>
  <si>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</si>
  <si>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</si>
  <si>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</si>
  <si>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</si>
  <si>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</si>
  <si>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</si>
  <si>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</si>
  <si>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</si>
  <si>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</si>
  <si>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</si>
  <si>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</si>
  <si>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</si>
  <si>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</si>
  <si>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</si>
  <si>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</si>
  <si>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</si>
  <si>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</si>
  <si>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</si>
  <si>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</si>
  <si>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</si>
  <si>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</si>
  <si>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</si>
  <si>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</si>
  <si>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</si>
  <si>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</si>
  <si>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</si>
  <si>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</si>
  <si>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</si>
  <si>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</si>
  <si>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</si>
  <si>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</si>
  <si>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</si>
  <si>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</si>
  <si>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</si>
  <si>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</si>
  <si>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</si>
  <si>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</si>
  <si>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</si>
  <si>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</si>
  <si>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</si>
  <si>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</si>
  <si>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</si>
  <si>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</si>
  <si>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</si>
  <si>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</si>
  <si>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</si>
  <si>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</si>
  <si>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</si>
  <si>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</si>
  <si>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</si>
  <si>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</si>
  <si>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</si>
  <si>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</si>
  <si>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</si>
  <si>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</si>
  <si>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</si>
  <si>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</si>
  <si>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</si>
  <si>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</si>
  <si>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</si>
  <si>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</si>
  <si>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</si>
  <si>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</si>
  <si>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</si>
  <si>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</si>
  <si>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</si>
  <si>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</si>
  <si>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</si>
  <si>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</si>
  <si>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</si>
  <si>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</si>
  <si>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</si>
  <si>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</si>
  <si>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</si>
  <si>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</si>
  <si>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</si>
  <si>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</si>
  <si>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</si>
  <si>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</si>
  <si>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</si>
  <si>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</si>
  <si>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</si>
  <si>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</si>
  <si>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</si>
  <si>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</si>
  <si>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</si>
  <si>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</si>
  <si>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</si>
  <si>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</si>
  <si>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</si>
  <si>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</si>
  <si>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</si>
  <si>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</si>
  <si>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</si>
  <si>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</si>
  <si>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</si>
  <si>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</si>
  <si>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</si>
  <si>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</si>
  <si>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</si>
  <si>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</si>
  <si>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</si>
  <si>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</si>
  <si>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</si>
  <si>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</si>
  <si>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</si>
  <si>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</si>
  <si>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</si>
  <si>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</si>
  <si>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</si>
  <si>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</si>
  <si>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</si>
  <si>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</si>
  <si>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</si>
  <si>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</si>
  <si>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</si>
  <si>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</si>
  <si>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</si>
  <si>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</si>
  <si>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</si>
  <si>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</si>
  <si>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</si>
  <si>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</si>
  <si>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</si>
  <si>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</si>
  <si>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</si>
  <si>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</si>
  <si>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</si>
  <si>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</si>
  <si>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</si>
  <si>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</si>
  <si>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</si>
  <si>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</si>
  <si>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</si>
  <si>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</si>
  <si>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</si>
  <si>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</si>
  <si>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</si>
  <si>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</si>
  <si>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</si>
  <si>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</si>
  <si>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</si>
  <si>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</si>
  <si>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</si>
  <si>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</si>
  <si>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</si>
  <si>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</si>
  <si>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</si>
  <si>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</si>
  <si>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</si>
  <si>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</si>
  <si>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</si>
  <si>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</si>
  <si>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</si>
  <si>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</si>
  <si>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</si>
  <si>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</si>
  <si>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</si>
  <si>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</si>
  <si>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</si>
  <si>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</si>
  <si>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</si>
  <si>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</si>
  <si>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</si>
  <si>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</si>
  <si>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</si>
  <si>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</si>
  <si>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</si>
  <si>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</si>
  <si>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</si>
  <si>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</si>
  <si>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</si>
  <si>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</si>
  <si>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</si>
  <si>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</si>
  <si>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</si>
  <si>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</si>
  <si>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</si>
  <si>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</si>
  <si>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</si>
  <si>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</si>
  <si>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</si>
  <si>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</si>
  <si>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</si>
  <si>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</si>
  <si>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</si>
  <si>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</si>
  <si>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</si>
  <si>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</si>
  <si>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</si>
  <si>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</si>
  <si>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</si>
  <si>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</si>
  <si>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</si>
  <si>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</si>
  <si>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</si>
  <si>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</si>
  <si>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</si>
  <si>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</si>
  <si>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</si>
  <si>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</si>
  <si>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</si>
  <si>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</si>
  <si>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</si>
  <si>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</si>
  <si>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</si>
  <si>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</si>
  <si>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</si>
  <si>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</si>
  <si>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</si>
  <si>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</si>
  <si>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</si>
  <si>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</si>
  <si>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</si>
  <si>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</si>
  <si>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</si>
  <si>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</si>
  <si>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</si>
  <si>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</si>
  <si>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</si>
  <si>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</si>
  <si>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</si>
  <si>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</si>
  <si>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</si>
  <si>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</si>
  <si>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</si>
  <si>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</si>
  <si>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</si>
  <si>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</si>
  <si>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</si>
  <si>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</si>
  <si>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</si>
  <si>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</si>
  <si>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</si>
  <si>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</si>
  <si>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</si>
  <si>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</si>
  <si>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</si>
  <si>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</si>
  <si>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</si>
  <si>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</si>
  <si>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</si>
  <si>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</si>
  <si>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</si>
  <si>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</si>
  <si>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</si>
  <si>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</si>
  <si>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</si>
  <si>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</si>
  <si>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</si>
  <si>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</si>
  <si>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</si>
  <si>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</si>
  <si>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</si>
  <si>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</si>
  <si>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</si>
  <si>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</si>
  <si>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</si>
  <si>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</si>
  <si>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</si>
  <si>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</si>
  <si>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</si>
  <si>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</si>
  <si>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</si>
  <si>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</si>
  <si>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</si>
  <si>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</si>
  <si>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</si>
  <si>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</si>
  <si>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</si>
  <si>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</si>
  <si>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</si>
  <si>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</si>
  <si>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</si>
  <si>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</si>
  <si>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</si>
  <si>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</si>
  <si>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</si>
  <si>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</si>
  <si>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</si>
  <si>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</si>
  <si>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</si>
  <si>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</si>
  <si>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</si>
  <si>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</si>
  <si>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</si>
  <si>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</si>
  <si>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</si>
  <si>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</si>
  <si>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</si>
  <si>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</si>
  <si>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</si>
  <si>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</si>
  <si>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</si>
  <si>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</si>
  <si>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</si>
  <si>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</si>
  <si>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</si>
  <si>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</si>
  <si>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</si>
  <si>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</si>
  <si>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</si>
  <si>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</si>
  <si>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</si>
  <si>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</si>
  <si>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</si>
  <si>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</si>
  <si>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</si>
  <si>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</si>
  <si>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</si>
  <si>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</si>
  <si>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</si>
  <si>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</si>
  <si>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</si>
  <si>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</si>
  <si>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</si>
  <si>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</si>
  <si>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</si>
  <si>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</si>
  <si>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</si>
  <si>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</si>
  <si>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</si>
  <si>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</si>
  <si>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</si>
  <si>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</si>
  <si>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</si>
  <si>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</si>
  <si>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</si>
  <si>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</si>
  <si>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</si>
  <si>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</si>
  <si>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</si>
  <si>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</si>
  <si>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</si>
  <si>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</si>
  <si>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</si>
  <si>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</si>
  <si>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</si>
  <si>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</si>
  <si>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</si>
  <si>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</si>
  <si>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</si>
  <si>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</si>
  <si>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</si>
  <si>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</si>
  <si>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</si>
  <si>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</si>
  <si>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</si>
  <si>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</si>
  <si>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</si>
  <si>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</si>
  <si>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</si>
  <si>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</si>
  <si>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</si>
  <si>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</si>
  <si>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</si>
  <si>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</si>
  <si>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</si>
  <si>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</si>
  <si>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</si>
  <si>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</si>
  <si>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</si>
  <si>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</si>
  <si>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</si>
  <si>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</si>
  <si>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</si>
  <si>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</si>
  <si>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</si>
  <si>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</si>
  <si>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</si>
  <si>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</si>
  <si>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</si>
  <si>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</si>
  <si>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</si>
  <si>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</si>
  <si>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</si>
  <si>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</si>
  <si>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</si>
  <si>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</si>
  <si>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</si>
  <si>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</si>
  <si>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</si>
  <si>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</si>
  <si>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</si>
  <si>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</si>
  <si>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</si>
  <si>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</si>
  <si>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</si>
  <si>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</si>
  <si>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</si>
  <si>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</si>
  <si>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</si>
  <si>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</si>
  <si>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</si>
  <si>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</si>
  <si>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</si>
  <si>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</si>
  <si>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</si>
  <si>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</si>
  <si>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</si>
  <si>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</si>
  <si>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</si>
  <si>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</si>
  <si>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</si>
  <si>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</si>
  <si>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</si>
  <si>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</si>
  <si>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</si>
  <si>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</si>
  <si>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</si>
  <si>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</si>
  <si>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</si>
  <si>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</si>
  <si>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</si>
  <si>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</si>
  <si>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</si>
  <si>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</si>
  <si>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</si>
  <si>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</si>
  <si>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</si>
  <si>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</si>
  <si>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</si>
  <si>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</si>
  <si>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</si>
  <si>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</si>
  <si>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</si>
  <si>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</si>
  <si>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</si>
  <si>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</si>
  <si>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</si>
  <si>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</si>
  <si>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</si>
  <si>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</si>
  <si>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</si>
  <si>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</si>
  <si>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</si>
  <si>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</si>
  <si>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</si>
  <si>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</si>
  <si>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</si>
  <si>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</si>
  <si>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</si>
  <si>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</si>
  <si>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</si>
  <si>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</si>
  <si>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</si>
  <si>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</si>
  <si>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</si>
  <si>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</si>
  <si>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</si>
  <si>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</si>
  <si>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</si>
  <si>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</si>
  <si>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</si>
  <si>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</si>
  <si>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</si>
  <si>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</si>
  <si>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</si>
  <si>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</si>
  <si>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</si>
  <si>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</si>
  <si>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</si>
  <si>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</si>
  <si>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</si>
  <si>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</si>
  <si>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</si>
  <si>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</si>
  <si>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</si>
  <si>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</si>
  <si>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</si>
  <si>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</si>
  <si>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</si>
  <si>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</si>
  <si>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</si>
  <si>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</si>
  <si>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</si>
  <si>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</si>
  <si>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</si>
  <si>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</si>
  <si>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</si>
  <si>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</si>
  <si>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</si>
  <si>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</si>
  <si>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</si>
  <si>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</si>
  <si>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</si>
  <si>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</si>
  <si>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</si>
  <si>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</si>
  <si>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</si>
  <si>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</si>
  <si>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</si>
  <si>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</si>
  <si>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</si>
  <si>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</si>
  <si>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</si>
  <si>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</si>
  <si>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</si>
  <si>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</si>
  <si>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</si>
  <si>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</si>
  <si>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</si>
  <si>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</si>
  <si>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</si>
  <si>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</si>
  <si>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</si>
  <si>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</si>
  <si>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</si>
  <si>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</si>
  <si>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</si>
  <si>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</si>
  <si>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</si>
  <si>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</si>
  <si>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</si>
  <si>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</si>
  <si>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</si>
  <si>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</si>
  <si>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</si>
  <si>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</si>
  <si>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</si>
  <si>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</si>
  <si>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</si>
  <si>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</si>
  <si>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</si>
  <si>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</si>
  <si>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</si>
  <si>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</si>
  <si>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</si>
  <si>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</si>
  <si>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</si>
  <si>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</si>
  <si>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</si>
  <si>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</si>
  <si>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</si>
  <si>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</si>
  <si>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</si>
  <si>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</si>
  <si>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</si>
  <si>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</si>
  <si>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</si>
  <si>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</si>
  <si>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</si>
  <si>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</si>
  <si>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</si>
  <si>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</si>
  <si>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</si>
  <si>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</si>
  <si>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</si>
  <si>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</si>
  <si>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</si>
  <si>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</si>
  <si>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</si>
  <si>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</si>
  <si>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</si>
  <si>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</si>
  <si>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</si>
  <si>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</si>
  <si>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</si>
  <si>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</si>
  <si>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</si>
  <si>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</si>
  <si>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</si>
  <si>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</si>
  <si>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</si>
  <si>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</si>
  <si>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</si>
  <si>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</si>
  <si>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</si>
  <si>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</si>
  <si>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</si>
  <si>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</si>
  <si>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</si>
  <si>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</si>
  <si>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</si>
  <si>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</si>
  <si>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</si>
  <si>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</si>
  <si>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</si>
  <si>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</si>
  <si>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</si>
  <si>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</si>
  <si>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</si>
  <si>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</si>
  <si>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</si>
  <si>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</si>
  <si>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</si>
  <si>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</si>
  <si>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</si>
  <si>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</si>
  <si>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</si>
  <si>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</si>
  <si>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</si>
  <si>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</si>
  <si>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</si>
  <si>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</si>
  <si>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</si>
  <si>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</si>
  <si>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</si>
  <si>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</si>
  <si>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</si>
  <si>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</si>
  <si>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</si>
  <si>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</si>
  <si>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</si>
  <si>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</si>
  <si>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</si>
  <si>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</si>
  <si>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</si>
  <si>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</si>
  <si>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</si>
  <si>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</si>
  <si>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</si>
  <si>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</si>
  <si>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</si>
  <si>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</si>
  <si>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</si>
  <si>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</si>
  <si>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</si>
  <si>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</si>
  <si>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</si>
  <si>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</si>
  <si>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</si>
  <si>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</si>
  <si>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</si>
  <si>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</si>
  <si>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</si>
  <si>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</si>
  <si>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</si>
  <si>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</si>
  <si>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</si>
  <si>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</si>
  <si>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</si>
  <si>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</si>
  <si>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</si>
  <si>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</si>
  <si>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</si>
  <si>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</si>
  <si>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</si>
  <si>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</si>
  <si>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</si>
  <si>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</si>
  <si>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</si>
  <si>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</si>
  <si>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</si>
  <si>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</si>
  <si>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</si>
  <si>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</si>
  <si>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</si>
  <si>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</si>
  <si>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</si>
  <si>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</si>
  <si>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</si>
  <si>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</si>
  <si>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</si>
  <si>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</si>
  <si>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</si>
  <si>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</si>
  <si>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</si>
  <si>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</si>
  <si>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</si>
  <si>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</si>
  <si>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</si>
  <si>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</si>
  <si>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</si>
  <si>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</si>
  <si>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</si>
  <si>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</si>
  <si>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</si>
  <si>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</si>
  <si>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</si>
  <si>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</si>
  <si>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</si>
  <si>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</si>
  <si>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</si>
  <si>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</si>
  <si>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</si>
  <si>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</si>
  <si>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</si>
  <si>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</si>
  <si>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</si>
  <si>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</si>
  <si>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</si>
  <si>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</si>
  <si>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</si>
  <si>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</si>
  <si>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</si>
  <si>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</si>
  <si>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</si>
  <si>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</si>
  <si>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</si>
  <si>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</si>
  <si>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</si>
  <si>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</si>
  <si>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</si>
  <si>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</si>
  <si>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</si>
  <si>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</si>
  <si>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</si>
  <si>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</si>
  <si>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</si>
  <si>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</si>
  <si>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</si>
  <si>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</si>
  <si>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</si>
  <si>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</si>
  <si>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</si>
  <si>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</si>
  <si>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</si>
  <si>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</si>
  <si>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</si>
  <si>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</si>
  <si>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</si>
  <si>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</si>
  <si>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</si>
  <si>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</si>
  <si>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</si>
  <si>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</si>
  <si>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</si>
  <si>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</si>
  <si>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</si>
  <si>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</si>
  <si>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</si>
  <si>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</si>
  <si>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</si>
  <si>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</si>
  <si>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</si>
  <si>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</si>
  <si>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</si>
  <si>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</si>
  <si>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</si>
  <si>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</si>
  <si>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</si>
  <si>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</si>
  <si>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</si>
  <si>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</si>
  <si>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</si>
  <si>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</si>
  <si>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</si>
  <si>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</si>
  <si>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</si>
  <si>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</si>
  <si>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</si>
  <si>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</si>
  <si>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</si>
  <si>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</si>
  <si>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</si>
  <si>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</si>
  <si>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</si>
  <si>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</si>
  <si>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</si>
  <si>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</si>
  <si>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</si>
  <si>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</si>
  <si>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</si>
  <si>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</si>
  <si>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</si>
  <si>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</si>
  <si>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</si>
  <si>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</si>
  <si>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</si>
  <si>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</si>
  <si>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</si>
  <si>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</si>
  <si>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</si>
  <si>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</si>
  <si>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</si>
  <si>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</si>
  <si>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</si>
  <si>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</si>
  <si>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</si>
  <si>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</si>
  <si>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</si>
  <si>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</si>
  <si>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</si>
  <si>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</si>
  <si>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</si>
  <si>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</si>
  <si>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</si>
  <si>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</si>
  <si>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</si>
  <si>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</si>
  <si>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</si>
  <si>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</si>
  <si>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</si>
  <si>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</si>
  <si>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</si>
  <si>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</si>
  <si>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</si>
  <si>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</si>
  <si>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</si>
  <si>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</si>
  <si>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</si>
  <si>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</si>
  <si>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</si>
  <si>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</si>
  <si>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</si>
  <si>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</si>
  <si>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</si>
  <si>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</si>
  <si>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</si>
  <si>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</si>
  <si>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</si>
  <si>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</si>
  <si>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</si>
  <si>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</si>
  <si>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</si>
  <si>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</si>
  <si>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</si>
  <si>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</si>
  <si>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</si>
  <si>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</si>
  <si>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</si>
  <si>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</si>
  <si>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</si>
  <si>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</si>
  <si>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</si>
  <si>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</si>
  <si>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</si>
  <si>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</si>
  <si>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</si>
  <si>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</si>
  <si>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</si>
  <si>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</si>
  <si>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</si>
  <si>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</si>
  <si>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</si>
  <si>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</si>
  <si>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</si>
  <si>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</si>
  <si>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</si>
  <si>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</si>
  <si>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</si>
  <si>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</si>
  <si>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</si>
  <si>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</si>
  <si>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</si>
  <si>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</si>
  <si>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</si>
  <si>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</si>
  <si>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</si>
  <si>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</si>
  <si>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</si>
  <si>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</si>
  <si>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</si>
  <si>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</si>
  <si>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</si>
  <si>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</si>
  <si>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</si>
  <si>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</si>
  <si>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</si>
  <si>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</si>
  <si>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</si>
  <si>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</si>
  <si>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</si>
  <si>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</si>
  <si>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</si>
  <si>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</si>
  <si>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</si>
  <si>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</si>
  <si>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</si>
  <si>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</si>
  <si>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</si>
  <si>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</si>
  <si>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</si>
  <si>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</si>
  <si>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</si>
  <si>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</si>
  <si>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</si>
  <si>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</si>
  <si>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</si>
  <si>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</si>
  <si>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</si>
  <si>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</si>
  <si>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</si>
  <si>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</si>
  <si>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</si>
  <si>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</si>
  <si>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</si>
  <si>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</si>
  <si>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</si>
  <si>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</si>
  <si>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</si>
  <si>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</si>
  <si>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</si>
  <si>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</si>
  <si>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</si>
  <si>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</si>
  <si>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</si>
  <si>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</si>
  <si>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</si>
  <si>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</si>
  <si>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</si>
  <si>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</si>
  <si>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</si>
  <si>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</si>
  <si>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</si>
  <si>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</si>
  <si>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</si>
  <si>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</si>
  <si>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</si>
  <si>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</si>
  <si>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</si>
  <si>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</si>
  <si>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</si>
  <si>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</si>
  <si>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</si>
  <si>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</si>
  <si>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</si>
  <si>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</si>
  <si>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</si>
  <si>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</si>
  <si>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</si>
  <si>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</si>
  <si>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</si>
  <si>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</si>
  <si>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</si>
  <si>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</si>
  <si>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</si>
  <si>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</si>
  <si>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</si>
  <si>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</si>
  <si>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</si>
  <si>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</si>
  <si>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</si>
  <si>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</si>
  <si>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</si>
  <si>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</si>
  <si>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</si>
  <si>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</si>
  <si>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</si>
  <si>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</si>
  <si>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</si>
  <si>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</si>
  <si>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</si>
  <si>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</si>
  <si>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</si>
  <si>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</si>
  <si>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</si>
  <si>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</si>
  <si>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</si>
  <si>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</si>
  <si>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</si>
  <si>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</si>
  <si>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</si>
  <si>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</si>
  <si>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</si>
  <si>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</si>
  <si>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</si>
  <si>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</si>
  <si>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</si>
  <si>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</si>
  <si>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</si>
  <si>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</si>
  <si>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</si>
  <si>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</si>
  <si>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</si>
  <si>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</si>
  <si>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</si>
  <si>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</si>
  <si>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</si>
  <si>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</si>
  <si>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</si>
  <si>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</si>
  <si>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</si>
  <si>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</si>
  <si>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</si>
  <si>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</si>
  <si>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</si>
  <si>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</si>
  <si>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</si>
  <si>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</si>
  <si>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</si>
  <si>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</si>
  <si>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</si>
  <si>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</si>
  <si>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</si>
  <si>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</si>
  <si>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</si>
  <si>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</si>
  <si>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</si>
  <si>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</si>
  <si>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</si>
  <si>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</si>
  <si>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</si>
  <si>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</si>
  <si>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</si>
  <si>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</si>
  <si>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</si>
  <si>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</si>
  <si>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</si>
  <si>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</si>
  <si>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</si>
  <si>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</si>
  <si>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</si>
  <si>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</si>
  <si>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</si>
  <si>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</si>
  <si>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</si>
  <si>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</si>
  <si>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</si>
  <si>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</si>
  <si>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</si>
  <si>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</si>
  <si>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</si>
  <si>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</si>
  <si>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</si>
  <si>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</si>
  <si>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</si>
  <si>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</si>
  <si>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</si>
  <si>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</si>
  <si>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</si>
  <si>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</si>
  <si>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</si>
  <si>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</si>
  <si>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</si>
  <si>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</si>
  <si>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</si>
  <si>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</si>
  <si>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</si>
  <si>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</si>
  <si>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</si>
  <si>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</si>
  <si>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</si>
  <si>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</si>
  <si>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</si>
  <si>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</si>
  <si>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</si>
  <si>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</si>
  <si>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</si>
  <si>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</si>
  <si>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</si>
  <si>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</si>
  <si>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</si>
  <si>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</si>
  <si>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</si>
  <si>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</si>
  <si>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</si>
  <si>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</si>
  <si>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</si>
  <si>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</si>
  <si>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</si>
  <si>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</si>
  <si>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</si>
  <si>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</si>
  <si>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</si>
  <si>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</si>
  <si>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</si>
  <si>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</si>
  <si>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</si>
  <si>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</si>
  <si>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</si>
  <si>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</si>
  <si>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</si>
  <si>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</si>
  <si>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</si>
  <si>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</si>
  <si>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</si>
  <si>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</si>
  <si>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</si>
  <si>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</si>
  <si>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</si>
  <si>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</si>
  <si>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</si>
  <si>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</si>
  <si>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</si>
  <si>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</si>
  <si>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</si>
  <si>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</si>
  <si>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</si>
  <si>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</si>
  <si>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</si>
  <si>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</si>
  <si>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</si>
  <si>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</si>
  <si>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</si>
  <si>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</si>
  <si>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</si>
  <si>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</si>
  <si>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</si>
  <si>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</si>
  <si>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</si>
  <si>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</si>
  <si>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</si>
  <si>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</si>
  <si>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</si>
  <si>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</si>
  <si>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</si>
  <si>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</si>
  <si>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</si>
  <si>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</si>
  <si>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</si>
  <si>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</si>
  <si>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</si>
  <si>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</si>
  <si>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</si>
  <si>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</si>
  <si>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</si>
  <si>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</si>
  <si>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</si>
  <si>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</si>
  <si>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</si>
  <si>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</si>
  <si>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</si>
  <si>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</si>
  <si>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</si>
  <si>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</si>
  <si>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</si>
  <si>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</si>
  <si>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</si>
  <si>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</si>
  <si>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</si>
  <si>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</si>
  <si>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</si>
  <si>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</si>
  <si>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</si>
  <si>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</si>
  <si>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</si>
  <si>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</si>
  <si>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</si>
  <si>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</si>
  <si>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</si>
  <si>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</si>
  <si>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</si>
  <si>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</si>
  <si>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</si>
  <si>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</si>
  <si>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</si>
  <si>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</si>
  <si>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</si>
  <si>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</si>
  <si>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</si>
  <si>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</si>
  <si>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</si>
  <si>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</si>
  <si>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</si>
  <si>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</si>
  <si>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</si>
  <si>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</si>
  <si>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</si>
  <si>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</si>
  <si>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</si>
  <si>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</si>
  <si>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</si>
  <si>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</si>
  <si>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</si>
  <si>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</si>
  <si>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</si>
  <si>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</si>
  <si>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</si>
  <si>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</si>
  <si>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</si>
  <si>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</si>
  <si>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</si>
  <si>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</si>
  <si>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</si>
  <si>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</si>
  <si>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</si>
  <si>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</si>
  <si>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</si>
  <si>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</si>
  <si>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</si>
  <si>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</si>
  <si>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</si>
  <si>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</si>
  <si>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</si>
  <si>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</si>
  <si>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</si>
  <si>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</si>
  <si>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</si>
  <si>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</si>
  <si>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</si>
  <si>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</si>
  <si>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</si>
  <si>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</si>
  <si>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</si>
  <si>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</si>
  <si>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</si>
  <si>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</si>
  <si>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</si>
  <si>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</si>
  <si>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</si>
  <si>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</si>
  <si>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</si>
  <si>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</si>
  <si>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</si>
  <si>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</si>
  <si>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</si>
  <si>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</si>
  <si>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</si>
  <si>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</si>
  <si>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</si>
  <si>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</si>
  <si>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</si>
  <si>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</si>
  <si>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</si>
  <si>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</si>
  <si>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</si>
  <si>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</si>
  <si>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</si>
  <si>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</si>
  <si>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</si>
  <si>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</si>
  <si>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</si>
  <si>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</si>
  <si>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</si>
  <si>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</si>
  <si>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</si>
  <si>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</si>
  <si>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</si>
  <si>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</si>
  <si>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</si>
  <si>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</si>
  <si>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</si>
  <si>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</si>
  <si>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</si>
  <si>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</si>
  <si>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</si>
  <si>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</si>
  <si>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</si>
  <si>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</si>
  <si>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</si>
  <si>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</si>
  <si>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</si>
  <si>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</si>
  <si>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</si>
  <si>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</si>
  <si>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</si>
  <si>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</si>
  <si>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</si>
  <si>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</si>
  <si>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</si>
  <si>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</si>
  <si>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</si>
  <si>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</si>
  <si>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</si>
  <si>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</si>
  <si>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</si>
  <si>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</si>
  <si>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</si>
  <si>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</si>
  <si>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</si>
  <si>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</si>
  <si>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</si>
  <si>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</si>
  <si>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</si>
  <si>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</si>
  <si>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</si>
  <si>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</si>
  <si>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</si>
  <si>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</si>
  <si>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</si>
  <si>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</si>
  <si>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</si>
  <si>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</si>
  <si>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</si>
  <si>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</si>
  <si>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</si>
  <si>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</si>
  <si>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</si>
  <si>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</si>
  <si>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</si>
  <si>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</si>
  <si>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</si>
  <si>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</si>
  <si>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</si>
  <si>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</si>
  <si>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</si>
  <si>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</si>
  <si>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</si>
  <si>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</si>
  <si>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</si>
  <si>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</si>
  <si>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</si>
  <si>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</si>
  <si>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</si>
  <si>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</si>
  <si>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</si>
  <si>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</si>
  <si>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</si>
  <si>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</si>
  <si>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</si>
  <si>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</si>
  <si>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</si>
  <si>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</si>
  <si>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</si>
  <si>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</si>
  <si>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</si>
  <si>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</si>
  <si>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</si>
  <si>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</si>
  <si>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</si>
  <si>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</si>
  <si>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</si>
  <si>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</si>
  <si>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</si>
  <si>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</si>
  <si>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</si>
  <si>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</si>
  <si>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</si>
  <si>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</si>
  <si>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</si>
  <si>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</si>
  <si>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</si>
  <si>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</si>
  <si>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</si>
  <si>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</si>
  <si>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</si>
  <si>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</si>
  <si>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</si>
  <si>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</si>
  <si>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</si>
  <si>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</si>
  <si>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</si>
  <si>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</si>
  <si>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</si>
  <si>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</si>
  <si>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</si>
  <si>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</si>
  <si>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</si>
  <si>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</si>
  <si>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</si>
  <si>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</si>
  <si>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</si>
  <si>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</si>
  <si>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</si>
  <si>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</si>
  <si>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</si>
  <si>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</si>
  <si>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</si>
  <si>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</si>
  <si>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</si>
  <si>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</si>
  <si>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</si>
  <si>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</si>
  <si>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</si>
  <si>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</si>
  <si>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</si>
  <si>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</si>
  <si>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</si>
  <si>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</si>
  <si>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</si>
  <si>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</si>
  <si>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</si>
  <si>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</si>
  <si>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</si>
  <si>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</si>
  <si>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</si>
  <si>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</si>
  <si>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</si>
  <si>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</si>
  <si>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</si>
  <si>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</si>
  <si>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</si>
  <si>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</si>
  <si>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</si>
  <si>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</si>
  <si>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</si>
  <si>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</si>
  <si>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</si>
  <si>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</si>
  <si>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</si>
  <si>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</si>
  <si>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</si>
  <si>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</si>
  <si>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</si>
  <si>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</si>
  <si>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</si>
  <si>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</si>
  <si>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</si>
  <si>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</si>
  <si>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</si>
  <si>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</si>
  <si>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</si>
  <si>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</si>
  <si>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</si>
  <si>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</si>
  <si>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</si>
  <si>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</si>
  <si>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</si>
  <si>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</si>
  <si>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</si>
  <si>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</si>
  <si>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</si>
  <si>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</si>
  <si>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</si>
  <si>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</si>
  <si>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</si>
  <si>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</si>
  <si>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</si>
  <si>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</si>
  <si>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</si>
  <si>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</si>
  <si>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</si>
  <si>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</si>
  <si>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</si>
  <si>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</si>
  <si>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</si>
  <si>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</si>
  <si>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</si>
  <si>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</si>
  <si>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</si>
  <si>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</si>
  <si>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</si>
  <si>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</si>
  <si>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</si>
  <si>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</si>
  <si>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</si>
  <si>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</si>
  <si>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</si>
  <si>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</si>
  <si>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</si>
  <si>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</si>
  <si>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</si>
  <si>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</si>
  <si>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</si>
  <si>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</si>
  <si>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</si>
  <si>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</si>
  <si>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</si>
  <si>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</si>
  <si>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</si>
  <si>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</si>
  <si>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</si>
  <si>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</si>
  <si>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</si>
  <si>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</si>
  <si>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</si>
  <si>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</si>
  <si>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</si>
  <si>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</si>
  <si>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</si>
  <si>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</si>
  <si>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</si>
  <si>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</si>
  <si>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</si>
  <si>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</si>
  <si>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</si>
  <si>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</si>
  <si>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</si>
  <si>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</si>
  <si>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</si>
  <si>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</si>
  <si>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</si>
  <si>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</si>
  <si>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</si>
  <si>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</si>
  <si>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</si>
  <si>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</si>
  <si>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</si>
  <si>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</si>
  <si>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</si>
  <si>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</si>
  <si>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</si>
  <si>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</si>
  <si>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</si>
  <si>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</si>
  <si>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</si>
  <si>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</si>
  <si>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</si>
  <si>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</si>
  <si>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</si>
  <si>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</si>
  <si>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</si>
  <si>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</si>
  <si>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</si>
  <si>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</si>
  <si>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</si>
  <si>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</si>
  <si>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</si>
  <si>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</si>
  <si>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</si>
  <si>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</si>
  <si>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</si>
  <si>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</si>
  <si>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</si>
  <si>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</si>
  <si>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</si>
  <si>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</si>
  <si>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</si>
  <si>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</si>
  <si>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</si>
  <si>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</si>
  <si>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</si>
  <si>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</si>
  <si>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</si>
  <si>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</si>
  <si>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</si>
  <si>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</si>
  <si>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</si>
  <si>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</si>
  <si>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</si>
  <si>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</si>
  <si>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</si>
  <si>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</si>
  <si>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</si>
  <si>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</si>
  <si>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</si>
  <si>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</si>
  <si>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</si>
  <si>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</si>
  <si>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</si>
  <si>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</si>
  <si>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</si>
  <si>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</si>
  <si>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</si>
  <si>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</si>
  <si>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</si>
  <si>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</si>
  <si>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</si>
  <si>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</si>
  <si>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</si>
  <si>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</si>
  <si>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</si>
  <si>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</si>
  <si>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</si>
  <si>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</si>
  <si>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</si>
  <si>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</si>
  <si>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</si>
  <si>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</si>
  <si>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</si>
  <si>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</si>
  <si>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</si>
  <si>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</si>
  <si>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</si>
  <si>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</si>
  <si>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</si>
  <si>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</si>
  <si>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</si>
  <si>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</si>
  <si>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</si>
  <si>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</si>
  <si>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</si>
  <si>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</si>
  <si>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</si>
  <si>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</si>
  <si>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</si>
  <si>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</si>
  <si>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</si>
  <si>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</si>
  <si>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</si>
  <si>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</si>
  <si>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</si>
  <si>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</si>
  <si>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</si>
  <si>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</si>
  <si>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</si>
  <si>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</si>
  <si>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</si>
  <si>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</si>
  <si>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</si>
  <si>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</si>
  <si>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</si>
  <si>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</si>
  <si>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</si>
  <si>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</si>
  <si>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</si>
  <si>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</si>
  <si>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</si>
  <si>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</si>
  <si>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</si>
  <si>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</si>
  <si>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</si>
  <si>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</si>
  <si>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</si>
  <si>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</si>
  <si>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</si>
  <si>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</si>
  <si>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</si>
  <si>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</si>
  <si>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</si>
  <si>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</si>
  <si>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</si>
  <si>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</si>
  <si>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</si>
  <si>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</si>
  <si>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</si>
  <si>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</si>
  <si>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</si>
  <si>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</si>
  <si>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</si>
  <si>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</si>
  <si>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</si>
  <si>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</si>
  <si>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</si>
  <si>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</si>
  <si>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</si>
  <si>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</si>
  <si>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</si>
  <si>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</si>
  <si>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</si>
  <si>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</si>
  <si>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</si>
  <si>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</si>
  <si>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</si>
  <si>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</si>
  <si>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</si>
  <si>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</si>
  <si>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</si>
  <si>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</si>
  <si>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</si>
  <si>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</si>
  <si>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</si>
  <si>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</si>
  <si>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</si>
  <si>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</si>
  <si>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</si>
  <si>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</si>
  <si>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</si>
  <si>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</si>
  <si>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</si>
  <si>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</si>
  <si>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</si>
  <si>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</si>
  <si>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</si>
  <si>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</si>
  <si>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</si>
  <si>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</si>
  <si>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</si>
  <si>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</si>
  <si>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</si>
  <si>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</si>
  <si>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</si>
  <si>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</si>
  <si>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</si>
  <si>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</si>
  <si>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</si>
  <si>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</si>
  <si>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</si>
  <si>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</si>
  <si>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</si>
  <si>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</si>
  <si>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</si>
  <si>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</si>
  <si>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</si>
  <si>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</si>
  <si>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</si>
  <si>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</si>
  <si>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</si>
  <si>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</si>
  <si>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</si>
  <si>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</si>
  <si>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</si>
  <si>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</si>
  <si>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</si>
  <si>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</si>
  <si>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</si>
  <si>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</si>
  <si>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</si>
  <si>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</si>
  <si>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</si>
  <si>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</si>
  <si>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</si>
  <si>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</si>
  <si>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</si>
  <si>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</si>
  <si>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</si>
  <si>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</si>
  <si>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</si>
  <si>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</si>
  <si>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</si>
  <si>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</si>
  <si>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</si>
  <si>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</si>
  <si>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</si>
  <si>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</si>
  <si>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</si>
  <si>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</si>
  <si>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</si>
  <si>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</si>
  <si>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</si>
  <si>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</si>
  <si>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</si>
  <si>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</si>
  <si>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</si>
  <si>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</si>
  <si>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</si>
  <si>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</si>
  <si>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</si>
  <si>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</si>
  <si>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</si>
  <si>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</si>
  <si>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</si>
  <si>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</si>
  <si>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</si>
  <si>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</si>
  <si>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</si>
  <si>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</si>
  <si>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</si>
  <si>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</si>
  <si>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</si>
  <si>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</si>
  <si>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</si>
  <si>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</si>
  <si>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</si>
  <si>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</si>
  <si>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</si>
  <si>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</si>
  <si>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</si>
  <si>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</si>
  <si>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</si>
  <si>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</si>
  <si>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</si>
  <si>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</si>
  <si>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</si>
  <si>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</si>
  <si>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</si>
  <si>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</si>
  <si>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</si>
  <si>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</si>
  <si>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</si>
  <si>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</si>
  <si>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</si>
  <si>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</si>
  <si>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</si>
  <si>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</si>
  <si>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</si>
  <si>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</si>
  <si>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</si>
  <si>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</si>
  <si>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</si>
  <si>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</si>
  <si>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</si>
  <si>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</si>
  <si>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</si>
  <si>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</si>
  <si>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</si>
  <si>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</si>
  <si>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</si>
  <si>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</si>
  <si>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</si>
  <si>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</si>
  <si>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</si>
  <si>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</si>
  <si>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</si>
  <si>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</si>
  <si>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</si>
  <si>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</si>
  <si>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</si>
  <si>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</si>
  <si>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</si>
  <si>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</si>
  <si>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</si>
  <si>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</si>
  <si>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</si>
  <si>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</si>
  <si>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</si>
  <si>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</si>
  <si>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</si>
  <si>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</si>
  <si>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</si>
  <si>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</si>
  <si>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</si>
  <si>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</si>
  <si>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</si>
  <si>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</si>
  <si>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</si>
  <si>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</si>
  <si>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</si>
  <si>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</si>
  <si>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</si>
  <si>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</si>
  <si>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</si>
  <si>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</si>
  <si>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</si>
  <si>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</si>
  <si>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</si>
  <si>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</si>
  <si>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</si>
  <si>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</si>
  <si>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</si>
  <si>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</si>
  <si>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</si>
  <si>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</si>
  <si>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</si>
  <si>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</si>
  <si>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</si>
  <si>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</si>
  <si>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</si>
  <si>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</si>
  <si>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</si>
  <si>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</si>
  <si>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</si>
  <si>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</si>
  <si>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</si>
  <si>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</si>
  <si>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</si>
  <si>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</si>
  <si>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</si>
  <si>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</si>
  <si>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</si>
  <si>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</si>
  <si>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</si>
  <si>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</si>
  <si>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</si>
  <si>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</si>
  <si>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</si>
  <si>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</si>
  <si>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</si>
  <si>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</si>
  <si>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</si>
  <si>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</si>
  <si>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</si>
  <si>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</si>
  <si>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</si>
  <si>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</si>
  <si>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</si>
  <si>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</si>
  <si>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</si>
  <si>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</si>
  <si>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</si>
  <si>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</si>
  <si>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</si>
  <si>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</si>
  <si>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</si>
  <si>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</si>
  <si>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</si>
  <si>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</si>
  <si>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</si>
  <si>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</si>
  <si>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</si>
  <si>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</si>
  <si>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</si>
  <si>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</si>
  <si>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</si>
  <si>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</si>
  <si>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</si>
  <si>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</si>
  <si>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</si>
  <si>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</si>
  <si>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</si>
  <si>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</si>
  <si>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</si>
  <si>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</si>
  <si>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</si>
  <si>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</si>
  <si>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</si>
  <si>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</si>
  <si>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</si>
  <si>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</si>
  <si>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</si>
  <si>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</si>
  <si>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</si>
  <si>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</si>
  <si>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</si>
  <si>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</si>
  <si>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</si>
  <si>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</si>
  <si>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</si>
  <si>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</si>
  <si>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</si>
  <si>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</si>
  <si>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</si>
  <si>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</si>
  <si>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</si>
  <si>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</si>
  <si>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</si>
  <si>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</si>
  <si>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</si>
  <si>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</si>
  <si>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</si>
  <si>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</si>
  <si>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</si>
  <si>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</si>
  <si>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</si>
  <si>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</si>
  <si>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</si>
  <si>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</si>
  <si>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</si>
  <si>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</si>
  <si>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</si>
  <si>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</si>
  <si>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</si>
  <si>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</si>
  <si>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</si>
  <si>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</si>
  <si>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</si>
  <si>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</si>
  <si>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</si>
  <si>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</si>
  <si>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</si>
  <si>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</si>
  <si>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</si>
  <si>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</si>
  <si>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</si>
  <si>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</si>
  <si>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</si>
  <si>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</si>
  <si>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</si>
  <si>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</si>
  <si>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</si>
  <si>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</si>
  <si>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</si>
  <si>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</si>
  <si>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</si>
  <si>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</si>
  <si>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</si>
  <si>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</si>
  <si>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</si>
  <si>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</si>
  <si>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</si>
  <si>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</si>
  <si>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</si>
  <si>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</si>
  <si>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</si>
  <si>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</si>
  <si>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</si>
  <si>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</si>
  <si>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</si>
  <si>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</si>
  <si>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</si>
  <si>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</si>
  <si>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</si>
  <si>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</si>
  <si>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</si>
  <si>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</si>
  <si>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</si>
  <si>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</si>
  <si>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</si>
  <si>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</si>
  <si>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</si>
  <si>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</si>
  <si>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</si>
  <si>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</si>
  <si>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</si>
  <si>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</si>
  <si>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</si>
  <si>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</si>
  <si>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</si>
  <si>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</si>
  <si>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</si>
  <si>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</si>
  <si>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</si>
  <si>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</si>
  <si>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</si>
  <si>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</si>
  <si>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</si>
  <si>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</si>
  <si>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</si>
  <si>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</si>
  <si>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</si>
  <si>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</si>
  <si>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</si>
  <si>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</si>
  <si>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</si>
  <si>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</si>
  <si>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</si>
  <si>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</si>
  <si>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</si>
  <si>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</si>
  <si>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</si>
  <si>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</si>
  <si>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</si>
  <si>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</si>
  <si>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</si>
  <si>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</si>
  <si>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</si>
  <si>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</si>
  <si>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</si>
  <si>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</si>
  <si>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</si>
  <si>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</si>
  <si>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</si>
  <si>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</si>
  <si>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</si>
  <si>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</si>
  <si>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</si>
  <si>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</si>
  <si>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</si>
  <si>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</si>
  <si>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</si>
  <si>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</si>
  <si>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</si>
  <si>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</si>
  <si>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</si>
  <si>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</si>
  <si>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</si>
  <si>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</si>
  <si>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</si>
  <si>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</si>
  <si>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</si>
  <si>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</si>
  <si>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</si>
  <si>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</si>
  <si>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</si>
  <si>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</si>
  <si>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</si>
  <si>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</si>
  <si>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</si>
  <si>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</si>
  <si>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</si>
  <si>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</si>
  <si>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</si>
  <si>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</si>
  <si>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</si>
  <si>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</si>
  <si>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</si>
  <si>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</si>
  <si>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</si>
  <si>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</si>
  <si>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</si>
  <si>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</si>
  <si>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</si>
  <si>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</si>
  <si>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</si>
  <si>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</si>
  <si>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</si>
  <si>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</si>
  <si>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</si>
  <si>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</si>
  <si>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</si>
  <si>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</si>
  <si>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</si>
  <si>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</si>
  <si>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</si>
  <si>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</si>
  <si>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</si>
  <si>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</si>
  <si>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</si>
  <si>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</si>
  <si>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</si>
  <si>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</si>
  <si>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</si>
  <si>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</si>
  <si>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</si>
  <si>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</si>
  <si>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</si>
  <si>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</si>
  <si>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</si>
  <si>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</si>
  <si>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</si>
  <si>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</si>
  <si>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</si>
  <si>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</si>
  <si>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</si>
  <si>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</si>
  <si>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</si>
  <si>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</si>
  <si>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</si>
  <si>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</si>
  <si>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</si>
  <si>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</si>
  <si>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</si>
  <si>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</si>
  <si>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</si>
  <si>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</si>
  <si>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</si>
  <si>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</si>
  <si>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</si>
  <si>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</si>
  <si>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</si>
  <si>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</si>
  <si>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</si>
  <si>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</si>
  <si>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</si>
  <si>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</si>
  <si>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</si>
  <si>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</si>
  <si>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</si>
  <si>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</si>
  <si>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</si>
  <si>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</si>
  <si>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</si>
  <si>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</si>
  <si>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</si>
  <si>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</si>
  <si>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</si>
  <si>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</si>
  <si>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</si>
  <si>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</si>
  <si>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</si>
  <si>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</si>
  <si>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</si>
  <si>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</si>
  <si>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</si>
  <si>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</si>
  <si>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</si>
  <si>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</si>
  <si>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</si>
  <si>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</si>
  <si>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</si>
  <si>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</si>
  <si>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</si>
  <si>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</si>
  <si>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</si>
  <si>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</si>
  <si>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</si>
  <si>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</si>
  <si>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</si>
  <si>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</si>
  <si>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</si>
  <si>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</si>
  <si>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</si>
  <si>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</si>
  <si>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</si>
  <si>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</si>
  <si>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</si>
  <si>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</si>
  <si>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</si>
  <si>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</si>
  <si>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</si>
  <si>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</si>
  <si>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</si>
  <si>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</si>
  <si>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</si>
  <si>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</si>
  <si>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</si>
  <si>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</si>
  <si>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</si>
  <si>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</si>
  <si>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</si>
  <si>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</si>
  <si>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</si>
  <si>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</si>
  <si>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</si>
  <si>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</si>
  <si>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</si>
  <si>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</si>
  <si>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</si>
  <si>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</si>
  <si>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</si>
  <si>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</si>
  <si>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</si>
  <si>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</si>
  <si>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</si>
  <si>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</si>
  <si>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</si>
  <si>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</si>
  <si>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</si>
  <si>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</si>
  <si>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</si>
  <si>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</si>
  <si>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</si>
  <si>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</si>
  <si>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</si>
  <si>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</si>
  <si>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</si>
  <si>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</si>
  <si>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</si>
  <si>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</si>
  <si>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</si>
  <si>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</si>
  <si>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</si>
  <si>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</si>
  <si>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</si>
  <si>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</si>
  <si>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</si>
  <si>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</si>
  <si>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</si>
  <si>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</si>
  <si>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</si>
  <si>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</si>
  <si>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</si>
  <si>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</si>
  <si>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</si>
  <si>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</si>
  <si>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</si>
  <si>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</si>
  <si>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</si>
  <si>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</si>
  <si>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</si>
  <si>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</si>
  <si>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</si>
  <si>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</si>
  <si>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</si>
  <si>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</si>
  <si>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</si>
  <si>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</si>
  <si>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</si>
  <si>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</si>
  <si>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</si>
  <si>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</si>
  <si>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</si>
  <si>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</si>
  <si>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</si>
  <si>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</si>
  <si>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</si>
  <si>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</si>
  <si>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</si>
  <si>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</si>
  <si>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</si>
  <si>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</si>
  <si>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</si>
  <si>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</si>
  <si>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</si>
  <si>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</si>
  <si>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</si>
  <si>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</si>
  <si>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</si>
  <si>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</si>
  <si>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</si>
  <si>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</si>
  <si>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</si>
  <si>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</si>
  <si>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</si>
  <si>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</si>
  <si>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</si>
  <si>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</si>
  <si>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</si>
  <si>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</si>
  <si>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</si>
  <si>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</si>
  <si>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</si>
  <si>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</si>
  <si>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</si>
  <si>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</si>
  <si>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</si>
  <si>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</si>
  <si>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</si>
  <si>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</si>
  <si>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</si>
  <si>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</si>
  <si>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</si>
  <si>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</si>
  <si>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</si>
  <si>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</si>
  <si>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</si>
  <si>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</si>
  <si>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</si>
  <si>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</si>
  <si>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</si>
  <si>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</si>
  <si>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</si>
  <si>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</si>
  <si>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</si>
  <si>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</si>
  <si>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</si>
  <si>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</si>
  <si>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</si>
  <si>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</si>
  <si>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</si>
  <si>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</si>
  <si>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</si>
  <si>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</si>
  <si>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</si>
  <si>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</si>
  <si>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</si>
  <si>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</si>
  <si>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</si>
  <si>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</si>
  <si>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</si>
  <si>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</si>
  <si>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</si>
  <si>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</si>
  <si>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</si>
  <si>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</si>
  <si>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</si>
  <si>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</si>
  <si>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</si>
  <si>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</si>
  <si>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</si>
  <si>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</si>
  <si>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</si>
  <si>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</si>
  <si>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</si>
  <si>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</si>
  <si>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</si>
  <si>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</si>
  <si>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</si>
  <si>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</si>
  <si>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</si>
  <si>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</si>
  <si>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</si>
  <si>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</si>
  <si>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</si>
  <si>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</si>
  <si>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</si>
  <si>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</si>
  <si>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</si>
  <si>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</si>
  <si>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</si>
  <si>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</si>
  <si>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</si>
  <si>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</si>
  <si>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</si>
  <si>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</si>
  <si>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</si>
  <si>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</si>
  <si>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</si>
  <si>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</si>
  <si>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</si>
  <si>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</si>
  <si>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</si>
  <si>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</si>
  <si>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</si>
  <si>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</si>
  <si>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</si>
  <si>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</si>
  <si>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</si>
  <si>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</si>
  <si>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</si>
  <si>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</si>
  <si>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</si>
  <si>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</si>
  <si>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</si>
  <si>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</si>
  <si>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</si>
  <si>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</si>
  <si>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</si>
  <si>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</si>
  <si>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</si>
  <si>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</si>
  <si>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</si>
  <si>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</si>
  <si>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</si>
  <si>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</si>
  <si>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</si>
  <si>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</si>
  <si>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</si>
  <si>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</si>
  <si>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</si>
  <si>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</si>
  <si>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</si>
  <si>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</si>
  <si>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</si>
  <si>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</si>
  <si>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</si>
  <si>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</si>
  <si>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</si>
  <si>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</si>
  <si>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</si>
  <si>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</si>
  <si>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</si>
  <si>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</si>
  <si>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</si>
  <si>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</si>
  <si>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</si>
  <si>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</si>
  <si>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</si>
  <si>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</si>
  <si>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</si>
  <si>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</si>
  <si>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</si>
  <si>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</si>
  <si>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</si>
  <si>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</si>
  <si>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</si>
  <si>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</si>
  <si>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</si>
  <si>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</si>
  <si>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</si>
  <si>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</si>
  <si>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</si>
  <si>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</si>
  <si>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</si>
  <si>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</si>
  <si>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</si>
  <si>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</si>
  <si>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</si>
  <si>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</si>
  <si>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</si>
  <si>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</si>
  <si>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</si>
  <si>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</si>
  <si>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</si>
  <si>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</si>
  <si>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</si>
  <si>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</si>
  <si>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</si>
  <si>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</si>
  <si>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</si>
  <si>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</si>
  <si>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</si>
  <si>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</si>
  <si>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</si>
  <si>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</si>
  <si>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</si>
  <si>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</si>
  <si>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</si>
  <si>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</si>
  <si>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</si>
  <si>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</si>
  <si>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</si>
  <si>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</si>
  <si>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</si>
  <si>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</si>
  <si>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</si>
  <si>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</si>
  <si>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</si>
  <si>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</si>
  <si>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</si>
  <si>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</si>
  <si>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</si>
  <si>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</si>
  <si>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</si>
  <si>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</si>
  <si>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</si>
  <si>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</si>
  <si>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</si>
  <si>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</si>
  <si>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</si>
  <si>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</si>
  <si>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</si>
  <si>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</si>
  <si>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</si>
  <si>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</si>
  <si>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</si>
  <si>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</si>
  <si>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</si>
  <si>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</si>
  <si>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</si>
  <si>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</si>
  <si>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</si>
  <si>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</si>
  <si>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</si>
  <si>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</si>
  <si>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</si>
  <si>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</si>
  <si>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</si>
  <si>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</si>
  <si>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</si>
  <si>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</si>
  <si>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</si>
  <si>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</si>
  <si>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</si>
  <si>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</si>
  <si>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</si>
  <si>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</si>
  <si>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</si>
  <si>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</si>
  <si>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</si>
  <si>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</si>
  <si>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</si>
  <si>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</si>
  <si>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</si>
  <si>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</si>
  <si>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</si>
  <si>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</si>
  <si>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</si>
  <si>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</si>
  <si>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</si>
  <si>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</si>
  <si>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</si>
  <si>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</si>
  <si>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</si>
  <si>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</si>
  <si>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</si>
  <si>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</si>
  <si>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</si>
  <si>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</si>
  <si>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</si>
  <si>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</si>
  <si>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</si>
  <si>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</si>
  <si>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</si>
  <si>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</si>
  <si>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</si>
  <si>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</si>
  <si>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</si>
  <si>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</si>
  <si>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</si>
  <si>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</si>
  <si>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</si>
  <si>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</si>
  <si>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</si>
  <si>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</si>
  <si>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</si>
  <si>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</si>
  <si>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</si>
  <si>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</si>
  <si>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</si>
  <si>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</si>
  <si>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</si>
  <si>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</si>
  <si>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</si>
  <si>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</si>
  <si>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</si>
  <si>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</si>
  <si>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</si>
  <si>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</si>
  <si>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</si>
  <si>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</si>
  <si>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</si>
  <si>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</si>
  <si>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</si>
  <si>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</si>
  <si>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</si>
  <si>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</si>
  <si>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</si>
  <si>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</si>
  <si>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</si>
  <si>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</si>
  <si>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</si>
  <si>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</si>
  <si>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</si>
  <si>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</si>
  <si>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</si>
  <si>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</si>
  <si>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</si>
  <si>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</si>
  <si>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</si>
  <si>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</si>
  <si>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</si>
  <si>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</si>
  <si>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</si>
  <si>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</si>
  <si>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</si>
  <si>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</si>
  <si>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</si>
  <si>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</si>
  <si>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</si>
  <si>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</si>
  <si>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</si>
  <si>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</si>
  <si>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</si>
  <si>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</si>
  <si>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</si>
  <si>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</si>
  <si>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</si>
  <si>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</si>
  <si>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</si>
  <si>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</si>
  <si>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</si>
  <si>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</si>
  <si>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</si>
  <si>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</si>
  <si>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</si>
  <si>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</si>
  <si>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</si>
  <si>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</si>
  <si>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</si>
  <si>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</si>
  <si>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</si>
  <si>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</si>
  <si>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</si>
  <si>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</si>
  <si>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</si>
  <si>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</si>
  <si>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</si>
  <si>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</si>
  <si>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</si>
  <si>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</si>
  <si>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</si>
  <si>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</si>
  <si>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</si>
  <si>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</si>
  <si>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</si>
  <si>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</si>
  <si>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</si>
  <si>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</si>
  <si>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</si>
  <si>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</si>
  <si>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</si>
  <si>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</si>
  <si>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</si>
  <si>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</si>
  <si>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</si>
  <si>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</si>
  <si>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</si>
  <si>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</si>
  <si>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</si>
  <si>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</si>
  <si>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</si>
  <si>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</si>
  <si>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</si>
  <si>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</si>
  <si>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</si>
  <si>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</si>
  <si>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</si>
  <si>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</si>
  <si>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</si>
  <si>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</si>
  <si>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</si>
  <si>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</si>
  <si>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</si>
  <si>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</si>
  <si>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</si>
  <si>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</si>
  <si>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</si>
  <si>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</si>
  <si>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</si>
  <si>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</si>
  <si>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</si>
  <si>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</si>
  <si>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</si>
  <si>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</si>
  <si>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</si>
  <si>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</si>
  <si>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</si>
  <si>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</si>
  <si>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</si>
  <si>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</si>
  <si>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</si>
  <si>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</si>
  <si>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</si>
  <si>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</si>
  <si>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</si>
  <si>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</si>
  <si>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</si>
  <si>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</si>
  <si>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</si>
  <si>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</si>
  <si>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</si>
  <si>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</si>
  <si>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</si>
  <si>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</si>
  <si>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</si>
  <si>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</si>
  <si>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</si>
  <si>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</si>
  <si>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</si>
  <si>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</si>
  <si>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</si>
  <si>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</si>
  <si>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</si>
  <si>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</si>
  <si>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</si>
  <si>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</si>
  <si>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</si>
  <si>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</si>
  <si>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</si>
  <si>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</si>
  <si>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</si>
  <si>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</si>
  <si>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</si>
  <si>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</si>
  <si>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</si>
  <si>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</si>
  <si>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</si>
  <si>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</si>
  <si>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</si>
  <si>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</si>
  <si>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</si>
  <si>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</si>
  <si>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</si>
  <si>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</si>
  <si>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</si>
  <si>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</si>
  <si>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</si>
  <si>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</si>
  <si>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</si>
  <si>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</si>
  <si>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</si>
  <si>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</si>
  <si>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</si>
  <si>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</si>
  <si>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</si>
  <si>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</si>
  <si>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</si>
  <si>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</si>
  <si>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</si>
  <si>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</si>
  <si>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</si>
  <si>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</si>
  <si>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</si>
  <si>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</si>
  <si>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</si>
  <si>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</si>
  <si>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</si>
  <si>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</si>
  <si>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</si>
  <si>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</si>
  <si>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</si>
  <si>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</si>
  <si>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</si>
  <si>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</si>
  <si>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</si>
  <si>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</si>
  <si>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</si>
  <si>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</si>
  <si>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</si>
  <si>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</si>
  <si>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</si>
  <si>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</si>
  <si>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</si>
  <si>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</si>
  <si>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</si>
  <si>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</si>
  <si>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</si>
  <si>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</si>
  <si>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</si>
  <si>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</si>
  <si>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</si>
  <si>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</si>
  <si>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</si>
  <si>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</si>
  <si>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</si>
  <si>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</si>
  <si>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</si>
  <si>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</si>
  <si>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</si>
  <si>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</si>
  <si>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</si>
  <si>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</si>
  <si>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</si>
  <si>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</si>
  <si>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</si>
  <si>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</si>
  <si>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</si>
  <si>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</si>
  <si>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</si>
  <si>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</si>
  <si>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</si>
  <si>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</si>
  <si>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</si>
  <si>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</si>
  <si>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</si>
  <si>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</si>
  <si>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</si>
  <si>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</si>
  <si>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</si>
  <si>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</si>
  <si>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</si>
  <si>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</si>
  <si>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</si>
  <si>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</si>
  <si>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</si>
  <si>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</si>
  <si>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</si>
  <si>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</si>
  <si>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</si>
  <si>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</si>
  <si>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</si>
  <si>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</si>
  <si>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</si>
  <si>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</si>
  <si>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</si>
  <si>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</si>
  <si>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</si>
  <si>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</si>
  <si>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</si>
  <si>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</si>
  <si>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</si>
  <si>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</si>
  <si>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</si>
  <si>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</si>
  <si>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</si>
  <si>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</si>
  <si>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</si>
  <si>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</si>
  <si>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</si>
  <si>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</si>
  <si>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</si>
  <si>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</si>
  <si>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</si>
  <si>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</si>
  <si>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</si>
  <si>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</si>
  <si>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</si>
  <si>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</si>
  <si>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</si>
  <si>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</si>
  <si>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</si>
  <si>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</si>
  <si>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</si>
  <si>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</si>
  <si>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</si>
  <si>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</si>
  <si>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</si>
  <si>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</si>
  <si>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</si>
  <si>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</si>
  <si>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</si>
  <si>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</si>
  <si>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</si>
  <si>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</si>
  <si>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</si>
  <si>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</si>
  <si>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</si>
  <si>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</si>
  <si>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</si>
  <si>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</si>
  <si>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</si>
  <si>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</si>
  <si>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</si>
  <si>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</si>
  <si>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</si>
  <si>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</si>
  <si>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</si>
  <si>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</si>
  <si>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</si>
  <si>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</si>
  <si>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</si>
  <si>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</si>
  <si>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</si>
  <si>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</si>
  <si>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</si>
  <si>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</si>
  <si>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</si>
  <si>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</si>
  <si>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</si>
  <si>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</si>
  <si>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</si>
  <si>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</si>
  <si>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</si>
  <si>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</si>
  <si>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</si>
  <si>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</si>
  <si>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</si>
  <si>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</si>
  <si>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</si>
  <si>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</si>
  <si>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</si>
  <si>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</si>
  <si>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</si>
  <si>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</si>
  <si>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</si>
  <si>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</si>
  <si>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</si>
  <si>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</si>
  <si>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</si>
  <si>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</si>
  <si>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</si>
  <si>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</si>
  <si>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</si>
  <si>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</si>
  <si>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</si>
  <si>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</si>
  <si>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</si>
  <si>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</si>
  <si>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</si>
  <si>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</si>
  <si>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</si>
  <si>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</si>
  <si>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</si>
  <si>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</si>
  <si>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</si>
  <si>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</si>
  <si>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</si>
  <si>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</si>
  <si>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</si>
  <si>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</si>
  <si>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</si>
  <si>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</si>
  <si>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</si>
  <si>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</si>
  <si>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</si>
  <si>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</si>
  <si>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</si>
  <si>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</si>
  <si>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</si>
  <si>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</si>
  <si>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</si>
  <si>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</si>
  <si>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</si>
  <si>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</si>
  <si>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</si>
  <si>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</si>
  <si>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</si>
  <si>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</si>
  <si>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</si>
  <si>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</si>
  <si>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</si>
  <si>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</si>
  <si>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</si>
  <si>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</si>
  <si>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</si>
  <si>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</si>
  <si>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</si>
  <si>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</si>
  <si>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</si>
  <si>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</si>
  <si>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</si>
  <si>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</si>
  <si>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</si>
  <si>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</si>
  <si>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</si>
  <si>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</si>
  <si>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</si>
  <si>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</si>
  <si>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</si>
  <si>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</si>
  <si>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</si>
  <si>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</si>
  <si>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</si>
  <si>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</si>
  <si>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</si>
  <si>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</si>
  <si>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</si>
  <si>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</si>
  <si>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</si>
  <si>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</si>
  <si>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</si>
  <si>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</si>
  <si>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</si>
  <si>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</si>
  <si>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</si>
  <si>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</si>
  <si>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</si>
  <si>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</si>
  <si>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</si>
  <si>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</si>
  <si>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</si>
  <si>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</si>
  <si>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</si>
  <si>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</si>
  <si>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</si>
  <si>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</si>
  <si>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</si>
  <si>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</si>
  <si>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</si>
  <si>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</si>
  <si>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</si>
  <si>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</si>
  <si>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</si>
  <si>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</si>
  <si>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</si>
  <si>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</si>
  <si>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</si>
  <si>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</si>
  <si>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</si>
  <si>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</si>
  <si>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</si>
  <si>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</si>
  <si>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</si>
  <si>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</si>
  <si>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</si>
  <si>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</si>
  <si>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</si>
  <si>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</si>
  <si>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</si>
  <si>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</si>
  <si>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</si>
  <si>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</si>
  <si>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</si>
  <si>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</si>
  <si>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</si>
  <si>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</si>
  <si>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</si>
  <si>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</si>
  <si>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</si>
  <si>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</si>
  <si>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</si>
  <si>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</si>
  <si>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</si>
  <si>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</si>
  <si>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</si>
  <si>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</si>
  <si>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</si>
  <si>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</si>
  <si>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</si>
  <si>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</si>
  <si>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</si>
  <si>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</si>
  <si>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</si>
  <si>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</si>
  <si>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</si>
  <si>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</si>
  <si>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</si>
  <si>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</si>
  <si>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</si>
  <si>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</si>
  <si>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</si>
  <si>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</si>
  <si>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</si>
  <si>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</si>
  <si>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</si>
  <si>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</si>
  <si>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</si>
  <si>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</si>
  <si>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</si>
  <si>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</si>
  <si>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</si>
  <si>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</si>
  <si>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</si>
  <si>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</si>
  <si>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</si>
  <si>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</si>
  <si>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</si>
  <si>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</si>
  <si>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</si>
  <si>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</si>
  <si>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</si>
  <si>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</si>
  <si>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</si>
  <si>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</si>
  <si>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</si>
  <si>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</si>
  <si>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</si>
  <si>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</si>
  <si>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</si>
  <si>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</si>
  <si>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</si>
  <si>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</si>
  <si>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</si>
  <si>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</si>
  <si>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</si>
  <si>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</si>
  <si>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</si>
  <si>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</si>
  <si>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</si>
  <si>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</si>
  <si>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</si>
  <si>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</si>
  <si>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</si>
  <si>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</si>
  <si>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</si>
  <si>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</si>
  <si>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</si>
  <si>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</si>
  <si>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</si>
  <si>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</si>
  <si>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</si>
  <si>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</si>
  <si>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</si>
  <si>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</si>
  <si>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</si>
  <si>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</si>
  <si>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</si>
  <si>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</si>
  <si>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</si>
  <si>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</si>
  <si>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</si>
  <si>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</si>
  <si>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</si>
  <si>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</si>
  <si>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</si>
  <si>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</si>
  <si>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</si>
  <si>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</si>
  <si>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</si>
  <si>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</si>
  <si>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</si>
  <si>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</si>
  <si>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</si>
  <si>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</si>
  <si>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</si>
  <si>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</si>
  <si>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</si>
  <si>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</si>
  <si>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</si>
  <si>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</si>
  <si>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</si>
  <si>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</si>
  <si>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</si>
  <si>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</si>
  <si>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</si>
  <si>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</si>
  <si>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</si>
  <si>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</si>
  <si>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</si>
  <si>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</si>
  <si>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</si>
  <si>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</si>
  <si>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</si>
  <si>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</si>
  <si>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</si>
  <si>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</si>
  <si>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</si>
  <si>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</si>
  <si>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</si>
  <si>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</si>
  <si>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</si>
  <si>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</si>
  <si>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</si>
  <si>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</si>
  <si>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</si>
  <si>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</si>
  <si>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</si>
  <si>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</si>
  <si>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</si>
  <si>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</si>
  <si>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</si>
  <si>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</si>
  <si>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</si>
  <si>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</si>
  <si>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</si>
  <si>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</si>
  <si>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</si>
  <si>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</si>
  <si>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</si>
  <si>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</si>
  <si>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</si>
  <si>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</si>
  <si>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</si>
  <si>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</si>
  <si>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</si>
  <si>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</si>
  <si>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</si>
  <si>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</si>
  <si>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</si>
  <si>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</si>
  <si>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</si>
  <si>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</si>
  <si>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</si>
  <si>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</si>
  <si>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</si>
  <si>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</si>
  <si>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</si>
  <si>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</si>
  <si>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</si>
  <si>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</si>
  <si>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</si>
  <si>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</si>
  <si>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</si>
  <si>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</si>
  <si>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</si>
  <si>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</si>
  <si>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</si>
  <si>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</si>
  <si>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</si>
  <si>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</si>
  <si>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</si>
  <si>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</si>
  <si>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</si>
  <si>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</si>
  <si>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</si>
  <si>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</si>
  <si>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</si>
  <si>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</si>
  <si>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</si>
  <si>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</si>
  <si>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</si>
  <si>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</si>
  <si>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</si>
  <si>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</si>
  <si>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</si>
  <si>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</si>
  <si>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</si>
  <si>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</si>
  <si>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</si>
  <si>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</si>
  <si>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</si>
  <si>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</si>
  <si>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</si>
  <si>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</si>
  <si>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</si>
  <si>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</si>
  <si>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</si>
  <si>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</si>
  <si>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</si>
  <si>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</si>
  <si>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</si>
  <si>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</si>
  <si>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</si>
  <si>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</si>
  <si>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</si>
  <si>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</si>
  <si>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</si>
  <si>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</si>
  <si>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</si>
  <si>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</si>
  <si>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</si>
  <si>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</si>
  <si>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</si>
  <si>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</si>
  <si>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</si>
  <si>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</si>
  <si>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</si>
  <si>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</si>
  <si>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</si>
  <si>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</si>
  <si>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</si>
  <si>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</si>
  <si>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</si>
  <si>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</si>
  <si>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</si>
  <si>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</si>
  <si>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</si>
  <si>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</si>
  <si>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</si>
  <si>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</si>
  <si>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</si>
  <si>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</si>
  <si>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</si>
  <si>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</si>
  <si>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</si>
  <si>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</si>
  <si>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</si>
  <si>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</si>
  <si>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</si>
  <si>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</si>
  <si>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</si>
  <si>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</si>
  <si>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</si>
  <si>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</si>
  <si>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</si>
  <si>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</si>
  <si>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</si>
  <si>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</si>
  <si>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</si>
  <si>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</si>
  <si>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</si>
  <si>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</si>
  <si>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</si>
  <si>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</si>
  <si>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</si>
  <si>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</si>
  <si>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</si>
  <si>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</si>
  <si>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</si>
  <si>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</si>
  <si>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</si>
  <si>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</si>
  <si>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</si>
  <si>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</si>
  <si>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</si>
  <si>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</si>
  <si>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</si>
  <si>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</si>
  <si>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</si>
  <si>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</si>
  <si>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</si>
  <si>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</si>
  <si>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</si>
  <si>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</si>
  <si>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</si>
  <si>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</si>
  <si>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</si>
  <si>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</si>
  <si>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</si>
  <si>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</si>
  <si>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</si>
  <si>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</si>
  <si>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</si>
  <si>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</si>
  <si>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</si>
  <si>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</si>
  <si>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</si>
  <si>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</si>
  <si>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</si>
  <si>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</si>
  <si>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</si>
  <si>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</si>
  <si>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</si>
  <si>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</si>
  <si>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</si>
  <si>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</si>
  <si>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</si>
  <si>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</si>
  <si>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</si>
  <si>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</si>
  <si>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</si>
  <si>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</si>
  <si>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</si>
  <si>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</si>
  <si>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</si>
  <si>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</si>
  <si>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</si>
  <si>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</si>
  <si>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</si>
  <si>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</si>
  <si>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</si>
  <si>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</si>
  <si>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</si>
  <si>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</si>
  <si>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</si>
  <si>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</si>
  <si>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</si>
  <si>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</si>
  <si>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</si>
  <si>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</si>
  <si>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</si>
  <si>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</si>
  <si>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</si>
  <si>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</si>
  <si>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</si>
  <si>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</si>
  <si>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</si>
  <si>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</si>
  <si>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</si>
  <si>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</si>
  <si>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</si>
  <si>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</si>
  <si>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</si>
  <si>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</si>
  <si>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</si>
  <si>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</si>
  <si>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</si>
  <si>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</si>
  <si>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</si>
  <si>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</si>
  <si>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</si>
  <si>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</si>
  <si>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</si>
  <si>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</si>
  <si>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</si>
  <si>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</si>
  <si>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</si>
  <si>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</si>
  <si>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</si>
  <si>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</si>
  <si>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</si>
  <si>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</si>
  <si>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</si>
  <si>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</si>
  <si>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</si>
  <si>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</si>
  <si>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</si>
  <si>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</si>
  <si>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</si>
  <si>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</si>
  <si>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</si>
  <si>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</si>
  <si>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</si>
  <si>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</si>
  <si>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</si>
  <si>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</si>
  <si>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</si>
  <si>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</si>
  <si>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</si>
  <si>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</si>
  <si>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</si>
  <si>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</si>
  <si>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</si>
  <si>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</si>
  <si>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</si>
  <si>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</si>
  <si>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</si>
  <si>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</si>
  <si>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</si>
  <si>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</si>
  <si>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</si>
  <si>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</si>
  <si>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</si>
  <si>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</si>
  <si>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</si>
  <si>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</si>
  <si>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</si>
  <si>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</si>
  <si>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</si>
  <si>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</si>
  <si>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</si>
  <si>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</si>
  <si>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</si>
  <si>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</si>
  <si>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</si>
  <si>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</si>
  <si>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</si>
  <si>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</si>
  <si>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</si>
  <si>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</si>
  <si>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</si>
  <si>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</si>
  <si>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</si>
  <si>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</si>
  <si>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</si>
  <si>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</si>
  <si>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</si>
  <si>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</si>
  <si>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</si>
  <si>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</si>
  <si>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</si>
  <si>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</si>
  <si>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</si>
  <si>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</si>
  <si>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</si>
  <si>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</si>
  <si>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</si>
  <si>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</si>
  <si>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</si>
  <si>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</si>
  <si>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</si>
  <si>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</si>
  <si>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</si>
  <si>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</si>
  <si>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</si>
  <si>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</si>
  <si>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</si>
  <si>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</si>
  <si>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</si>
  <si>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</si>
  <si>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</si>
  <si>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</si>
  <si>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</si>
  <si>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</si>
  <si>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</si>
  <si>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</si>
  <si>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</si>
  <si>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</si>
  <si>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</si>
  <si>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</si>
  <si>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</si>
  <si>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</si>
  <si>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</si>
  <si>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</si>
  <si>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</si>
  <si>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</si>
  <si>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</si>
  <si>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</si>
  <si>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</si>
  <si>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</si>
  <si>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</si>
  <si>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</si>
  <si>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</si>
  <si>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</si>
  <si>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</si>
  <si>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</si>
  <si>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</si>
  <si>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</si>
  <si>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</si>
  <si>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</si>
  <si>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</si>
  <si>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</si>
  <si>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</si>
  <si>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</si>
  <si>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</si>
  <si>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</si>
  <si>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</si>
  <si>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</si>
  <si>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</si>
  <si>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</si>
  <si>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</si>
  <si>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</si>
  <si>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</si>
  <si>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</si>
  <si>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</si>
  <si>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</si>
  <si>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</si>
  <si>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</si>
  <si>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</si>
  <si>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</si>
  <si>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</si>
  <si>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</si>
  <si>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</si>
  <si>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</si>
  <si>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</si>
  <si>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</si>
  <si>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</si>
  <si>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</si>
  <si>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</si>
  <si>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</si>
  <si>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</si>
  <si>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</si>
  <si>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</si>
  <si>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</si>
  <si>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</si>
  <si>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</si>
  <si>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</si>
  <si>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</si>
  <si>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</si>
  <si>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</si>
  <si>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</si>
  <si>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</si>
  <si>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</si>
  <si>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</si>
  <si>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</si>
  <si>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</si>
  <si>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</si>
  <si>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</si>
  <si>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</si>
  <si>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</si>
  <si>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</si>
  <si>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</si>
  <si>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</si>
  <si>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</si>
  <si>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</si>
  <si>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</si>
  <si>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</si>
  <si>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</si>
  <si>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</si>
  <si>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</si>
  <si>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</si>
  <si>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</si>
  <si>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</si>
  <si>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</si>
  <si>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</si>
  <si>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</si>
  <si>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</si>
  <si>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</si>
  <si>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</si>
  <si>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</si>
  <si>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</si>
  <si>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</si>
  <si>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</si>
  <si>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</si>
  <si>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</si>
  <si>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</si>
  <si>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</si>
  <si>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</si>
  <si>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</si>
  <si>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</si>
  <si>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</si>
  <si>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</si>
  <si>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</si>
  <si>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</si>
  <si>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</si>
  <si>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</si>
  <si>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</si>
  <si>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</si>
  <si>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</si>
  <si>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</si>
  <si>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</si>
  <si>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</si>
  <si>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</si>
  <si>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</si>
  <si>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</si>
  <si>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</si>
  <si>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</si>
  <si>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</si>
  <si>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</si>
  <si>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</si>
  <si>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</si>
  <si>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</si>
  <si>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</si>
  <si>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</si>
  <si>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</si>
  <si>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</si>
  <si>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</si>
  <si>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</si>
  <si>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</si>
  <si>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</si>
  <si>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</si>
  <si>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</si>
  <si>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</si>
  <si>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</si>
  <si>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</si>
  <si>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</si>
  <si>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</si>
  <si>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</si>
  <si>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</si>
  <si>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</si>
  <si>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</si>
  <si>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</si>
  <si>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</si>
  <si>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</si>
  <si>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</si>
  <si>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</si>
  <si>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</si>
  <si>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</si>
  <si>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</si>
  <si>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</si>
  <si>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</si>
  <si>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</si>
  <si>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</si>
  <si>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</si>
  <si>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</si>
  <si>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</si>
  <si>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</si>
  <si>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</si>
  <si>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</si>
  <si>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</si>
  <si>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</si>
  <si>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</si>
  <si>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</si>
  <si>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</si>
  <si>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</si>
  <si>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</si>
  <si>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</si>
  <si>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</si>
  <si>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</si>
  <si>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</si>
  <si>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</si>
  <si>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</si>
  <si>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</si>
  <si>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</si>
  <si>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</si>
  <si>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</si>
  <si>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</si>
  <si>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</si>
  <si>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</si>
  <si>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</si>
  <si>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</si>
  <si>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</si>
  <si>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</si>
  <si>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</si>
  <si>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</si>
  <si>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</si>
  <si>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</si>
  <si>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</si>
  <si>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</si>
  <si>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</si>
  <si>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</si>
  <si>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</si>
  <si>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</si>
  <si>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</si>
  <si>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</si>
  <si>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</si>
  <si>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</si>
  <si>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</si>
  <si>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</si>
  <si>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</si>
  <si>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</si>
  <si>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</si>
  <si>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</si>
  <si>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</si>
  <si>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</si>
  <si>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</si>
  <si>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</si>
  <si>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</si>
  <si>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</si>
  <si>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</si>
  <si>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</si>
  <si>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</si>
  <si>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</si>
  <si>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</si>
  <si>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</si>
  <si>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</si>
  <si>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</si>
  <si>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</si>
  <si>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</si>
  <si>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</si>
  <si>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</si>
  <si>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</si>
  <si>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</si>
  <si>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</si>
  <si>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</si>
  <si>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</si>
  <si>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</si>
  <si>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</si>
  <si>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</si>
  <si>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</si>
  <si>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</si>
  <si>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</si>
  <si>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</si>
  <si>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</si>
  <si>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</si>
  <si>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</si>
  <si>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</si>
  <si>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</si>
  <si>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</si>
  <si>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</si>
  <si>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</si>
  <si>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</si>
  <si>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</si>
  <si>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</si>
  <si>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</si>
  <si>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</si>
  <si>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</si>
  <si>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</si>
  <si>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</si>
  <si>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</si>
  <si>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</si>
  <si>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</si>
  <si>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</si>
  <si>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</si>
  <si>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</si>
  <si>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</si>
  <si>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</si>
  <si>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</si>
  <si>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</si>
  <si>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</si>
  <si>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</si>
  <si>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</si>
  <si>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</si>
  <si>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</si>
  <si>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</si>
  <si>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</si>
  <si>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</si>
  <si>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</si>
  <si>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</si>
  <si>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</si>
  <si>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</si>
  <si>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</si>
  <si>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</si>
  <si>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</si>
  <si>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</si>
  <si>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</si>
  <si>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</si>
  <si>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</si>
  <si>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</si>
  <si>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</si>
  <si>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</si>
  <si>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</si>
  <si>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</si>
  <si>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</si>
  <si>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</si>
  <si>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</si>
  <si>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</si>
  <si>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</si>
  <si>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</si>
  <si>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</si>
  <si>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</si>
  <si>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</si>
  <si>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</si>
  <si>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</si>
  <si>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</si>
  <si>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</si>
  <si>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</si>
  <si>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</si>
  <si>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</si>
  <si>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</si>
  <si>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</si>
  <si>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</si>
  <si>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</si>
  <si>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</si>
  <si>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</si>
  <si>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</si>
  <si>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</si>
  <si>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</si>
  <si>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</si>
  <si>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</si>
  <si>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</si>
  <si>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</si>
  <si>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</si>
  <si>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</si>
  <si>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</si>
  <si>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</si>
  <si>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</si>
  <si>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</si>
  <si>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</si>
  <si>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</si>
  <si>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</si>
  <si>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</si>
  <si>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</si>
  <si>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</si>
  <si>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</si>
  <si>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</si>
  <si>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</si>
  <si>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</si>
  <si>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</si>
  <si>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</si>
  <si>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</si>
  <si>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</si>
  <si>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</si>
  <si>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</si>
  <si>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</si>
  <si>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</si>
  <si>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</si>
  <si>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</si>
  <si>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</si>
  <si>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</si>
  <si>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</si>
  <si>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</si>
  <si>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</si>
  <si>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</si>
  <si>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</si>
  <si>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</si>
  <si>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</si>
  <si>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</si>
  <si>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</si>
  <si>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</si>
  <si>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</si>
  <si>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</si>
  <si>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</si>
  <si>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</si>
  <si>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</si>
  <si>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</si>
  <si>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</si>
  <si>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</si>
  <si>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</si>
  <si>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</si>
  <si>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</si>
  <si>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</si>
  <si>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</si>
  <si>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</si>
  <si>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</si>
  <si>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</si>
  <si>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</si>
  <si>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</si>
  <si>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</si>
  <si>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</si>
  <si>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</si>
  <si>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</si>
  <si>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</si>
  <si>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</si>
  <si>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</si>
  <si>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</si>
  <si>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</si>
  <si>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</si>
  <si>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</si>
  <si>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</si>
  <si>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</si>
  <si>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</si>
  <si>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</si>
  <si>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</si>
  <si>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</si>
  <si>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</si>
  <si>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</si>
  <si>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</si>
  <si>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</si>
  <si>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</si>
  <si>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</si>
  <si>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</si>
  <si>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</si>
  <si>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</si>
  <si>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</si>
  <si>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</si>
  <si>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</si>
  <si>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</si>
  <si>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</si>
  <si>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</si>
  <si>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</si>
  <si>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</si>
  <si>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</si>
  <si>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</si>
  <si>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</si>
  <si>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</si>
  <si>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</si>
  <si>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</si>
  <si>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</si>
  <si>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</si>
  <si>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</si>
  <si>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</si>
  <si>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</si>
  <si>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</si>
  <si>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</si>
  <si>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</si>
  <si>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</si>
  <si>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</si>
  <si>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</si>
  <si>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</si>
  <si>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</si>
  <si>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</si>
  <si>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</si>
  <si>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</si>
  <si>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</si>
  <si>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</si>
  <si>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</si>
  <si>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</si>
  <si>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</si>
  <si>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</si>
  <si>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</si>
  <si>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</si>
  <si>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</si>
  <si>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</si>
  <si>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</si>
  <si>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</si>
  <si>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</si>
  <si>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</si>
  <si>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</si>
  <si>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</si>
  <si>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</si>
  <si>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</si>
  <si>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</si>
  <si>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</si>
  <si>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</si>
  <si>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</si>
  <si>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</si>
  <si>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</si>
  <si>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</si>
  <si>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</si>
  <si>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</si>
  <si>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</si>
  <si>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</si>
  <si>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</si>
  <si>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</si>
  <si>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</si>
  <si>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</si>
  <si>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</si>
  <si>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</si>
  <si>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</si>
  <si>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</si>
  <si>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</si>
  <si>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</si>
  <si>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</si>
  <si>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</si>
  <si>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</si>
  <si>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</si>
  <si>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</si>
  <si>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</si>
  <si>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</si>
  <si>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</si>
  <si>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</si>
  <si>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</si>
  <si>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</si>
  <si>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</si>
  <si>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</si>
  <si>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</si>
  <si>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</si>
  <si>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</si>
  <si>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</si>
  <si>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</si>
  <si>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</si>
  <si>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</si>
  <si>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</si>
  <si>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</si>
  <si>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</si>
  <si>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</si>
  <si>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</si>
  <si>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</si>
  <si>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</si>
  <si>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</si>
  <si>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</si>
  <si>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</si>
  <si>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</si>
  <si>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</si>
  <si>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</si>
  <si>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</si>
  <si>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</si>
  <si>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</si>
  <si>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</si>
  <si>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</si>
  <si>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</si>
  <si>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</si>
  <si>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</si>
  <si>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</si>
  <si>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</si>
  <si>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</si>
  <si>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</si>
  <si>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</si>
  <si>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</si>
  <si>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</si>
  <si>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</si>
  <si>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</si>
  <si>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</si>
  <si>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</si>
  <si>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</si>
  <si>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</si>
  <si>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</si>
  <si>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</si>
  <si>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</si>
  <si>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</si>
  <si>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</si>
  <si>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</si>
  <si>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</si>
  <si>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</si>
  <si>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</si>
  <si>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</si>
  <si>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</si>
  <si>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</si>
  <si>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</si>
  <si>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</si>
  <si>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</si>
  <si>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</si>
  <si>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</si>
  <si>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</si>
  <si>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</si>
  <si>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</si>
  <si>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</si>
  <si>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</si>
  <si>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</si>
  <si>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</si>
  <si>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</si>
  <si>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</si>
  <si>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</si>
  <si>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</si>
  <si>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</si>
  <si>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</si>
  <si>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</si>
  <si>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</si>
  <si>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</si>
  <si>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</si>
  <si>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</si>
  <si>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</si>
  <si>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</si>
  <si>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</si>
  <si>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</si>
  <si>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</si>
  <si>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</si>
  <si>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</si>
  <si>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</si>
  <si>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</si>
  <si>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</si>
  <si>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</si>
  <si>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</si>
  <si>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</si>
  <si>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</si>
  <si>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</si>
  <si>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</si>
  <si>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</si>
  <si>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</si>
  <si>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</si>
  <si>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</si>
  <si>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</si>
  <si>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</si>
  <si>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</si>
  <si>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</si>
  <si>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</si>
  <si>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</si>
  <si>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</si>
  <si>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</si>
  <si>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</si>
  <si>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</si>
  <si>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</si>
  <si>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</si>
  <si>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</si>
  <si>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</si>
  <si>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</si>
  <si>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</si>
  <si>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</si>
  <si>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</si>
  <si>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</si>
  <si>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</si>
  <si>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</si>
  <si>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</si>
  <si>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</si>
  <si>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</si>
  <si>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</si>
  <si>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</si>
  <si>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</si>
  <si>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</si>
  <si>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</si>
  <si>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</si>
  <si>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</si>
  <si>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</si>
  <si>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</si>
  <si>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</si>
  <si>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</si>
  <si>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</si>
  <si>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</si>
  <si>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</si>
  <si>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</si>
  <si>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</si>
  <si>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</si>
  <si>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</si>
  <si>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</si>
  <si>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</si>
  <si>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</si>
  <si>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</si>
  <si>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</si>
  <si>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</si>
  <si>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</si>
  <si>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</si>
  <si>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</si>
  <si>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</si>
  <si>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</si>
  <si>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</si>
  <si>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</si>
  <si>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</si>
  <si>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</si>
  <si>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</si>
  <si>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</si>
  <si>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</si>
  <si>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</si>
  <si>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</si>
  <si>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</si>
  <si>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</si>
  <si>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</si>
  <si>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</si>
  <si>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</si>
  <si>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</si>
  <si>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</si>
  <si>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</si>
  <si>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</si>
  <si>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</si>
  <si>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</si>
  <si>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</si>
  <si>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</si>
  <si>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</si>
  <si>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</si>
  <si>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</si>
  <si>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</si>
  <si>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</si>
  <si>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</si>
  <si>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</si>
  <si>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</si>
  <si>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</si>
  <si>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</si>
  <si>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</si>
  <si>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</si>
  <si>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</si>
  <si>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</si>
  <si>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</si>
  <si>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</si>
  <si>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</si>
  <si>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</si>
  <si>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</si>
  <si>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</si>
  <si>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</si>
  <si>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</si>
  <si>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</si>
  <si>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</si>
  <si>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</si>
  <si>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</si>
  <si>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</si>
  <si>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</si>
  <si>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</si>
  <si>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</si>
  <si>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</si>
  <si>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</si>
  <si>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</si>
  <si>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</si>
  <si>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</si>
  <si>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</si>
  <si>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</si>
  <si>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</si>
  <si>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</si>
  <si>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</si>
  <si>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</si>
  <si>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</si>
  <si>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</si>
  <si>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</si>
  <si>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</si>
  <si>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</si>
  <si>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</si>
  <si>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</si>
  <si>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</si>
  <si>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</si>
  <si>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</si>
  <si>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</si>
  <si>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</si>
  <si>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</si>
  <si>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</si>
  <si>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</si>
  <si>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</si>
  <si>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</si>
  <si>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</si>
  <si>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</si>
  <si>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</si>
  <si>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</si>
  <si>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</si>
  <si>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</si>
  <si>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</si>
  <si>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</si>
  <si>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</si>
  <si>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</si>
  <si>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</si>
  <si>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</si>
  <si>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</si>
  <si>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</si>
  <si>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</si>
  <si>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</si>
  <si>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</si>
  <si>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</si>
  <si>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</si>
  <si>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</si>
  <si>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</si>
  <si>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</si>
  <si>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</si>
  <si>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</si>
  <si>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</si>
  <si>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</si>
  <si>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</si>
  <si>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</si>
  <si>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</si>
  <si>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</si>
  <si>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</si>
  <si>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</si>
  <si>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</si>
  <si>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</si>
  <si>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</si>
  <si>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</si>
  <si>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</si>
  <si>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</si>
  <si>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</si>
  <si>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</si>
  <si>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</si>
  <si>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</si>
  <si>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</si>
  <si>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</si>
  <si>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</si>
  <si>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</si>
  <si>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</si>
  <si>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</si>
  <si>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</si>
  <si>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</si>
  <si>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</si>
  <si>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</si>
  <si>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</si>
  <si>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</si>
  <si>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</si>
  <si>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</si>
  <si>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</si>
  <si>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</si>
  <si>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</si>
  <si>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</si>
  <si>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</si>
  <si>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</si>
  <si>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</si>
  <si>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</si>
  <si>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</si>
  <si>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</si>
  <si>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</si>
  <si>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</si>
  <si>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</si>
  <si>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</si>
  <si>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</si>
  <si>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</si>
  <si>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</si>
  <si>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</si>
  <si>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</si>
  <si>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</si>
  <si>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</si>
  <si>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</si>
  <si>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</si>
  <si>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</si>
  <si>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</si>
  <si>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</si>
  <si>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</si>
  <si>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</si>
  <si>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</si>
  <si>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</si>
  <si>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</si>
  <si>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</si>
  <si>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</si>
  <si>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</si>
  <si>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</si>
  <si>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</si>
  <si>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</si>
  <si>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</si>
  <si>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</si>
  <si>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</si>
  <si>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</si>
  <si>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</si>
  <si>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</si>
  <si>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</si>
  <si>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</si>
  <si>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</si>
  <si>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</si>
  <si>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</si>
  <si>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</si>
  <si>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</si>
  <si>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</si>
  <si>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</si>
  <si>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</si>
  <si>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</si>
  <si>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</si>
  <si>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</si>
  <si>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</si>
  <si>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</si>
  <si>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</si>
  <si>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</si>
  <si>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</si>
  <si>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</si>
  <si>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</si>
  <si>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</si>
  <si>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</si>
  <si>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</si>
  <si>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</si>
  <si>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</si>
  <si>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</si>
  <si>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</si>
  <si>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</si>
  <si>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</si>
  <si>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</si>
  <si>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</si>
  <si>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</si>
  <si>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</si>
  <si>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</si>
  <si>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</si>
  <si>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</si>
  <si>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</si>
  <si>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</si>
  <si>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</si>
  <si>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</si>
  <si>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</si>
  <si>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</si>
  <si>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</si>
  <si>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</si>
  <si>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</si>
  <si>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</si>
  <si>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</si>
  <si>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</si>
  <si>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</si>
  <si>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</si>
  <si>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</si>
  <si>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</si>
  <si>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</si>
  <si>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</si>
  <si>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</si>
  <si>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</si>
  <si>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</si>
  <si>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</si>
  <si>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</si>
  <si>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</si>
  <si>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</si>
  <si>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</si>
  <si>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</si>
  <si>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</si>
  <si>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</si>
  <si>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</si>
  <si>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</si>
  <si>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</si>
  <si>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</si>
  <si>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</si>
  <si>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</si>
  <si>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</si>
  <si>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</si>
  <si>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</si>
  <si>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</si>
  <si>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</si>
  <si>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</si>
  <si>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</si>
  <si>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</si>
  <si>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</si>
  <si>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</si>
  <si>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</si>
  <si>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</si>
  <si>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</si>
  <si>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</si>
  <si>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</si>
  <si>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</si>
  <si>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</si>
  <si>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</si>
  <si>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</si>
  <si>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</si>
  <si>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</si>
  <si>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</si>
  <si>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</si>
  <si>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</si>
  <si>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</si>
  <si>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</si>
  <si>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</si>
  <si>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</si>
  <si>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</si>
  <si>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</si>
  <si>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</si>
  <si>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</si>
  <si>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</si>
  <si>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</si>
  <si>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</si>
  <si>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</si>
  <si>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</si>
  <si>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</si>
  <si>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</si>
  <si>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</si>
  <si>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</si>
  <si>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</si>
  <si>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</si>
  <si>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</si>
  <si>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</si>
  <si>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</si>
  <si>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</si>
  <si>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</si>
  <si>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</si>
  <si>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</si>
  <si>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</si>
  <si>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</si>
  <si>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</si>
  <si>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</si>
  <si>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</si>
  <si>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</si>
  <si>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</si>
  <si>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</si>
  <si>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</si>
  <si>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</si>
  <si>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</si>
  <si>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</si>
  <si>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</si>
  <si>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</si>
  <si>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</si>
  <si>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</si>
  <si>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</si>
  <si>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</si>
  <si>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</si>
  <si>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</si>
  <si>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</si>
  <si>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</si>
  <si>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</si>
  <si>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</si>
  <si>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</si>
  <si>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</si>
  <si>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</si>
  <si>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</si>
  <si>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</si>
  <si>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</si>
  <si>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</si>
  <si>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</si>
  <si>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</si>
  <si>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</si>
  <si>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</si>
  <si>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</si>
  <si>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</si>
  <si>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</si>
  <si>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</si>
  <si>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</si>
  <si>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</si>
  <si>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</si>
  <si>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</si>
  <si>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</si>
  <si>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</si>
  <si>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</si>
  <si>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</si>
  <si>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</si>
  <si>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</si>
  <si>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</si>
  <si>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</si>
  <si>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</si>
  <si>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</si>
  <si>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</si>
  <si>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</si>
  <si>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</si>
  <si>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</si>
  <si>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</si>
  <si>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</si>
  <si>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</si>
  <si>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</si>
  <si>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</si>
  <si>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</si>
  <si>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</si>
  <si>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</si>
  <si>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</si>
  <si>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</si>
  <si>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</si>
  <si>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</si>
  <si>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</si>
  <si>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</si>
  <si>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</si>
  <si>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</si>
  <si>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</si>
  <si>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</si>
  <si>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</si>
  <si>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</si>
  <si>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</si>
  <si>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</si>
  <si>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</si>
  <si>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</si>
  <si>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</si>
  <si>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</si>
  <si>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</si>
  <si>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</si>
  <si>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</si>
  <si>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</si>
  <si>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</si>
  <si>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</si>
  <si>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</si>
  <si>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</si>
  <si>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</si>
  <si>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</si>
  <si>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</si>
  <si>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</si>
  <si>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</si>
  <si>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</si>
  <si>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</si>
  <si>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</si>
  <si>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</si>
  <si>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</si>
  <si>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</si>
  <si>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</si>
  <si>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</si>
  <si>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</si>
  <si>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</si>
  <si>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</si>
  <si>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</si>
  <si>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</si>
  <si>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</si>
  <si>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</si>
  <si>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</si>
  <si>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</si>
  <si>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</si>
  <si>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</si>
  <si>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</si>
  <si>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</si>
  <si>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</si>
  <si>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</si>
  <si>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</si>
  <si>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</si>
  <si>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</si>
  <si>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</si>
  <si>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</si>
  <si>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</si>
  <si>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</si>
  <si>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</si>
  <si>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</si>
  <si>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</si>
  <si>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</si>
  <si>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</si>
  <si>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</si>
  <si>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</si>
  <si>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</si>
  <si>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</si>
  <si>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</si>
  <si>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</si>
  <si>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</si>
  <si>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</si>
  <si>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</si>
  <si>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</si>
  <si>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</si>
  <si>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</si>
  <si>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</si>
  <si>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</si>
  <si>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</si>
  <si>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</si>
  <si>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</si>
  <si>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</si>
  <si>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</si>
  <si>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</si>
  <si>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</si>
  <si>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</si>
  <si>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</si>
  <si>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</si>
  <si>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</si>
  <si>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</si>
  <si>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</si>
  <si>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</si>
  <si>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</si>
  <si>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</si>
  <si>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</si>
  <si>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</si>
  <si>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</si>
  <si>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</si>
  <si>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</si>
  <si>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</si>
  <si>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</si>
  <si>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</si>
  <si>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</si>
  <si>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</si>
  <si>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</si>
  <si>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</si>
  <si>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</si>
  <si>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</si>
  <si>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</si>
  <si>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</si>
  <si>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</si>
  <si>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</si>
  <si>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</si>
  <si>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</si>
  <si>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</si>
  <si>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</si>
  <si>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</si>
  <si>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</si>
  <si>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</si>
  <si>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</si>
  <si>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</si>
  <si>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</si>
  <si>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</si>
  <si>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</si>
  <si>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</si>
  <si>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</si>
  <si>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</si>
  <si>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</si>
  <si>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</si>
  <si>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</si>
  <si>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</si>
  <si>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</si>
  <si>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</si>
  <si>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</si>
  <si>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</si>
  <si>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</si>
  <si>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</si>
  <si>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</si>
  <si>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</si>
  <si>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</si>
  <si>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</si>
  <si>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</si>
  <si>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</si>
  <si>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</si>
  <si>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</si>
  <si>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</si>
  <si>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</si>
  <si>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</si>
  <si>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</si>
  <si>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</si>
  <si>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</si>
  <si>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</si>
  <si>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</si>
  <si>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</si>
  <si>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</si>
  <si>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</si>
  <si>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</si>
  <si>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</si>
  <si>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</si>
  <si>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</si>
  <si>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</si>
  <si>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</si>
  <si>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</si>
  <si>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</si>
  <si>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</si>
  <si>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</si>
  <si>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</si>
  <si>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</si>
  <si>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</si>
  <si>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</si>
  <si>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</si>
  <si>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</si>
  <si>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</si>
  <si>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</si>
  <si>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</si>
  <si>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</si>
  <si>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</si>
  <si>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</si>
  <si>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</si>
  <si>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</si>
  <si>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</si>
  <si>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</si>
  <si>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</si>
  <si>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</si>
  <si>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</si>
  <si>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</si>
  <si>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</si>
  <si>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</si>
  <si>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</si>
  <si>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</si>
  <si>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</si>
  <si>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</si>
  <si>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</si>
  <si>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</si>
  <si>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</si>
  <si>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</si>
  <si>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</si>
  <si>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</si>
  <si>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</si>
  <si>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</si>
  <si>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</si>
  <si>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</si>
  <si>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</si>
  <si>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</si>
  <si>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</si>
  <si>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</si>
  <si>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</si>
  <si>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</si>
  <si>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</si>
  <si>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</si>
  <si>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</si>
  <si>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</si>
  <si>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</si>
  <si>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</si>
  <si>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</si>
  <si>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</si>
  <si>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</si>
  <si>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</si>
  <si>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</si>
  <si>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</si>
  <si>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</si>
  <si>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</si>
  <si>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</si>
  <si>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</si>
  <si>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</si>
  <si>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</si>
  <si>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</si>
  <si>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</si>
  <si>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</si>
  <si>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</si>
  <si>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</si>
  <si>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</si>
  <si>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</si>
  <si>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</si>
  <si>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</si>
  <si>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</si>
  <si>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</si>
  <si>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</si>
  <si>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</si>
  <si>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</si>
  <si>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</si>
  <si>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</si>
  <si>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</si>
  <si>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</si>
  <si>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</si>
  <si>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</si>
  <si>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</si>
  <si>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</si>
  <si>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</si>
  <si>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</si>
  <si>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</si>
  <si>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</si>
  <si>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</si>
  <si>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</si>
  <si>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</si>
  <si>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</si>
  <si>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</si>
  <si>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</si>
  <si>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</si>
  <si>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</si>
  <si>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</si>
  <si>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</si>
  <si>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</si>
  <si>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</si>
  <si>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</si>
  <si>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</si>
  <si>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</si>
  <si>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</si>
  <si>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</si>
  <si>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</si>
  <si>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</si>
  <si>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</si>
  <si>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</si>
  <si>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</si>
  <si>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</si>
  <si>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</si>
  <si>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</si>
  <si>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</si>
  <si>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</si>
  <si>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</si>
  <si>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</si>
  <si>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</si>
  <si>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</si>
  <si>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</si>
  <si>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</si>
  <si>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</si>
  <si>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</si>
  <si>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</si>
  <si>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</si>
  <si>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</si>
  <si>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</si>
  <si>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</si>
  <si>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</si>
  <si>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</si>
  <si>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</si>
  <si>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</si>
  <si>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</si>
  <si>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</si>
  <si>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</si>
  <si>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</si>
  <si>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</si>
  <si>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</si>
  <si>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</si>
  <si>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</si>
  <si>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</si>
  <si>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</si>
  <si>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</si>
  <si>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</si>
  <si>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</si>
  <si>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</si>
  <si>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</si>
  <si>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</si>
  <si>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</si>
  <si>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</si>
  <si>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</si>
  <si>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</si>
  <si>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</si>
  <si>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</si>
  <si>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</si>
  <si>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</si>
  <si>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</si>
  <si>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</si>
  <si>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</si>
  <si>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</si>
  <si>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</si>
  <si>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</si>
  <si>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</si>
  <si>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</si>
  <si>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</si>
  <si>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</si>
  <si>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</si>
  <si>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</si>
  <si>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</si>
  <si>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</si>
  <si>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</si>
  <si>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</si>
  <si>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</si>
  <si>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</si>
  <si>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</si>
  <si>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</si>
  <si>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</si>
  <si>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</si>
  <si>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</si>
  <si>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</si>
  <si>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</si>
  <si>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</si>
  <si>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</si>
  <si>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</si>
  <si>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</si>
  <si>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</si>
  <si>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</si>
  <si>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</si>
  <si>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</si>
  <si>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</si>
  <si>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</si>
  <si>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</si>
  <si>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</si>
  <si>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</si>
  <si>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</si>
  <si>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</si>
  <si>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</si>
  <si>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</si>
  <si>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</si>
  <si>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</si>
  <si>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</si>
  <si>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</si>
  <si>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</si>
  <si>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</si>
  <si>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</si>
  <si>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</si>
  <si>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</si>
  <si>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</si>
  <si>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</si>
  <si>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</si>
  <si>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</si>
  <si>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</si>
  <si>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</si>
  <si>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</si>
  <si>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</si>
  <si>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</si>
  <si>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</si>
  <si>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</si>
  <si>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</si>
  <si>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</si>
  <si>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</si>
  <si>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</si>
  <si>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</si>
  <si>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</si>
  <si>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</si>
  <si>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</si>
  <si>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</si>
  <si>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</si>
  <si>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</si>
  <si>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</si>
  <si>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</si>
  <si>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</si>
  <si>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</si>
  <si>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</si>
  <si>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</si>
  <si>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</si>
  <si>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</si>
  <si>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</si>
  <si>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</si>
  <si>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</si>
  <si>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</si>
  <si>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</si>
  <si>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</si>
  <si>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</si>
  <si>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</si>
  <si>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</si>
  <si>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</si>
  <si>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</si>
  <si>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</si>
  <si>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</si>
  <si>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</si>
  <si>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</si>
  <si>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</si>
  <si>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</si>
  <si>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</si>
  <si>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</si>
  <si>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</si>
  <si>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</si>
  <si>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</si>
  <si>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</si>
  <si>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</si>
  <si>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</si>
  <si>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</si>
  <si>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</si>
  <si>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</si>
  <si>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</si>
  <si>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</si>
  <si>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</si>
  <si>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</si>
  <si>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</si>
  <si>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</si>
  <si>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</si>
  <si>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</si>
  <si>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</si>
  <si>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</si>
  <si>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</si>
  <si>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</si>
  <si>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</si>
  <si>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</si>
  <si>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</si>
  <si>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</si>
  <si>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</si>
  <si>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</si>
  <si>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</si>
  <si>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</si>
  <si>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</si>
  <si>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</si>
  <si>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</si>
  <si>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</si>
  <si>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</si>
  <si>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</si>
  <si>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</si>
  <si>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</si>
  <si>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</si>
  <si>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</si>
  <si>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</si>
  <si>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</si>
  <si>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</si>
  <si>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</si>
  <si>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</si>
  <si>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</si>
  <si>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</si>
  <si>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</si>
  <si>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</si>
  <si>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</si>
  <si>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</si>
  <si>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</si>
  <si>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</si>
  <si>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</si>
  <si>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</si>
  <si>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</si>
  <si>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</si>
  <si>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</si>
  <si>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</si>
  <si>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</si>
  <si>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</si>
  <si>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</si>
  <si>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</si>
  <si>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</si>
  <si>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</si>
  <si>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</si>
  <si>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</si>
  <si>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</si>
  <si>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</si>
  <si>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</si>
  <si>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</si>
  <si>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</si>
  <si>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</si>
  <si>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</si>
  <si>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</si>
  <si>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</si>
  <si>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</si>
  <si>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</si>
  <si>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</si>
  <si>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</si>
  <si>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</si>
  <si>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</si>
  <si>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</si>
  <si>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</si>
  <si>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</si>
  <si>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</si>
  <si>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</si>
  <si>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</si>
  <si>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</si>
  <si>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</si>
  <si>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</si>
  <si>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</si>
  <si>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</si>
  <si>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</si>
  <si>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</si>
  <si>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</si>
  <si>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</si>
  <si>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</si>
  <si>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</si>
  <si>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</si>
  <si>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</si>
  <si>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</si>
  <si>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</si>
  <si>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</si>
  <si>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</si>
  <si>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</si>
  <si>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</si>
  <si>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</si>
  <si>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</si>
  <si>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</si>
  <si>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</si>
  <si>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</si>
  <si>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</si>
  <si>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</si>
  <si>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</si>
  <si>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</si>
  <si>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</si>
  <si>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</si>
  <si>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</si>
  <si>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</si>
  <si>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</si>
  <si>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</si>
  <si>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</si>
  <si>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</si>
  <si>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</si>
  <si>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</si>
  <si>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</si>
  <si>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</si>
  <si>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</si>
  <si>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</si>
  <si>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</si>
  <si>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</si>
  <si>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</si>
  <si>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</si>
  <si>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</si>
  <si>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</si>
  <si>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</si>
  <si>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</si>
  <si>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</si>
  <si>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</si>
  <si>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</si>
  <si>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</si>
  <si>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</si>
  <si>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</si>
  <si>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</si>
  <si>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</si>
  <si>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</si>
  <si>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</si>
  <si>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</si>
  <si>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</si>
  <si>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</si>
  <si>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</si>
  <si>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</si>
  <si>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</si>
  <si>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</si>
  <si>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</si>
  <si>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</si>
  <si>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</si>
  <si>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</si>
  <si>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</si>
  <si>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</si>
  <si>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</si>
  <si>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</si>
  <si>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</si>
  <si>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</si>
  <si>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</si>
  <si>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</si>
  <si>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</si>
  <si>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</si>
  <si>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</si>
  <si>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</si>
  <si>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</si>
  <si>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</si>
  <si>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</si>
  <si>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</si>
  <si>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</si>
  <si>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</si>
  <si>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</si>
  <si>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</si>
  <si>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</si>
  <si>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</si>
  <si>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</si>
  <si>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</si>
  <si>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</si>
  <si>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</si>
  <si>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</si>
  <si>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</si>
  <si>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</si>
  <si>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</si>
  <si>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</si>
  <si>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</si>
  <si>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</si>
  <si>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</si>
  <si>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</si>
  <si>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</si>
  <si>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</si>
  <si>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</si>
  <si>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</si>
  <si>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</si>
  <si>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</si>
  <si>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</si>
  <si>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</si>
  <si>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</si>
  <si>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</si>
  <si>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</si>
  <si>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</si>
  <si>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</si>
  <si>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</si>
  <si>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</si>
  <si>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</si>
  <si>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</si>
  <si>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</si>
  <si>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</si>
  <si>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</si>
  <si>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</si>
  <si>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</si>
  <si>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</si>
  <si>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</si>
  <si>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</si>
  <si>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</si>
  <si>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</si>
  <si>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</si>
  <si>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</si>
  <si>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</si>
  <si>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</si>
  <si>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</si>
  <si>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</si>
  <si>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</si>
  <si>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</si>
  <si>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</si>
  <si>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</si>
  <si>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</si>
  <si>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</si>
  <si>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</si>
  <si>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</si>
  <si>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</si>
  <si>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</si>
  <si>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</si>
  <si>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</si>
  <si>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</si>
  <si>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</si>
  <si>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</si>
  <si>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</si>
  <si>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</si>
  <si>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</si>
  <si>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</si>
  <si>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</si>
  <si>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</si>
  <si>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</si>
  <si>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</si>
  <si>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</si>
  <si>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</si>
  <si>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</si>
  <si>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</si>
  <si>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</si>
  <si>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</si>
  <si>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</si>
  <si>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</si>
  <si>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</si>
  <si>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</si>
  <si>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</si>
  <si>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</si>
  <si>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</si>
  <si>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</si>
  <si>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</si>
  <si>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</si>
  <si>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</si>
  <si>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</si>
  <si>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</si>
  <si>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</si>
  <si>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</si>
  <si>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</si>
  <si>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</si>
  <si>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</si>
  <si>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</si>
  <si>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</si>
  <si>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</si>
  <si>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</si>
  <si>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</si>
  <si>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</si>
  <si>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</si>
  <si>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</si>
  <si>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</si>
  <si>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</si>
  <si>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</si>
  <si>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</si>
  <si>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</si>
  <si>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</si>
  <si>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</si>
  <si>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</si>
  <si>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</si>
  <si>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</si>
  <si>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</si>
  <si>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</si>
  <si>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</si>
  <si>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</si>
  <si>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</si>
  <si>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</si>
  <si>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</si>
  <si>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</si>
  <si>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</si>
  <si>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</si>
  <si>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</si>
  <si>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</si>
  <si>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</si>
  <si>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</si>
  <si>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</si>
  <si>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</si>
  <si>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</si>
  <si>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</si>
  <si>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</si>
  <si>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</si>
  <si>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</si>
  <si>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</si>
  <si>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</si>
  <si>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</si>
  <si>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</si>
  <si>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</si>
  <si>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</si>
  <si>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</si>
  <si>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</si>
  <si>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</si>
  <si>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</si>
  <si>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</si>
  <si>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</si>
  <si>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</si>
  <si>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</si>
  <si>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</si>
  <si>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</si>
  <si>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</si>
  <si>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</si>
  <si>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</si>
  <si>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</si>
  <si>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</si>
  <si>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</si>
  <si>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</si>
  <si>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</si>
  <si>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</si>
  <si>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</si>
  <si>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</si>
  <si>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</si>
  <si>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</si>
  <si>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</si>
  <si>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</si>
  <si>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</si>
  <si>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</si>
  <si>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</si>
  <si>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</si>
  <si>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</si>
  <si>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</si>
  <si>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</si>
  <si>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</si>
  <si>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</si>
  <si>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</si>
  <si>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</si>
  <si>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</si>
  <si>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</si>
  <si>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</si>
  <si>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</si>
  <si>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</si>
  <si>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</si>
  <si>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</si>
  <si>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</si>
  <si>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</si>
  <si>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</si>
  <si>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</si>
  <si>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</si>
  <si>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</si>
  <si>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</si>
  <si>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</si>
  <si>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</si>
  <si>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</si>
  <si>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</si>
  <si>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</si>
  <si>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</si>
  <si>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</si>
  <si>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</si>
  <si>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</si>
  <si>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</si>
  <si>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</si>
  <si>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</si>
  <si>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</si>
  <si>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</si>
  <si>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</si>
  <si>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</si>
  <si>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</si>
  <si>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</si>
  <si>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</si>
  <si>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</si>
  <si>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</si>
  <si>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</si>
  <si>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</si>
  <si>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</si>
  <si>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</si>
  <si>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</si>
  <si>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</si>
  <si>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</si>
  <si>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</si>
  <si>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</si>
  <si>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</si>
  <si>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</si>
  <si>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</si>
  <si>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</si>
  <si>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</si>
  <si>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</si>
  <si>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</si>
  <si>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</si>
  <si>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</si>
  <si>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</si>
  <si>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</si>
  <si>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</si>
  <si>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</si>
  <si>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</si>
  <si>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</si>
  <si>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</si>
  <si>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</si>
  <si>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</si>
  <si>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</si>
  <si>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</si>
  <si>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</si>
  <si>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</si>
  <si>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</si>
  <si>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</si>
  <si>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</si>
  <si>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</si>
  <si>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</si>
  <si>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</si>
  <si>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</si>
  <si>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</si>
  <si>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</si>
  <si>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</si>
  <si>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</si>
  <si>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</si>
  <si>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</si>
  <si>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</si>
  <si>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</si>
  <si>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</si>
  <si>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</si>
  <si>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</si>
  <si>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</si>
  <si>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</si>
  <si>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</si>
  <si>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</si>
  <si>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</si>
  <si>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</si>
  <si>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</si>
  <si>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</si>
  <si>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</si>
  <si>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</si>
  <si>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</si>
  <si>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</si>
  <si>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</si>
  <si>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</si>
  <si>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</si>
  <si>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</si>
  <si>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</si>
  <si>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</si>
  <si>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</si>
  <si>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</si>
  <si>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</si>
  <si>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</si>
  <si>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</si>
  <si>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</si>
  <si>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</si>
  <si>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</si>
  <si>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</si>
  <si>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</si>
  <si>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</si>
  <si>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</si>
  <si>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</si>
  <si>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</si>
  <si>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</si>
  <si>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</si>
  <si>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</si>
  <si>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</si>
  <si>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</si>
  <si>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</si>
  <si>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</si>
  <si>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</si>
  <si>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</si>
  <si>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</si>
  <si>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</si>
  <si>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</si>
  <si>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</si>
  <si>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</si>
  <si>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</si>
  <si>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</si>
  <si>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</si>
  <si>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</si>
  <si>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</si>
  <si>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</si>
  <si>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</si>
  <si>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</si>
  <si>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</si>
  <si>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</si>
  <si>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</si>
  <si>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</si>
  <si>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</si>
  <si>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</si>
  <si>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</si>
  <si>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</si>
  <si>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</si>
  <si>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</si>
  <si>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</si>
  <si>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</si>
  <si>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</si>
  <si>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</si>
  <si>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</si>
  <si>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</si>
  <si>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</si>
  <si>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</si>
  <si>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</si>
  <si>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</si>
  <si>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</si>
  <si>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</si>
  <si>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</si>
  <si>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</si>
  <si>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</si>
  <si>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</si>
  <si>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</si>
  <si>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</si>
  <si>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</si>
  <si>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</si>
  <si>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</si>
  <si>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</si>
  <si>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</si>
  <si>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</si>
  <si>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</si>
  <si>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</si>
  <si>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</si>
  <si>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</si>
  <si>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</si>
  <si>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</si>
  <si>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</si>
  <si>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</si>
  <si>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</si>
  <si>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</si>
  <si>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</si>
  <si>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</si>
  <si>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</si>
  <si>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</si>
  <si>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</si>
  <si>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</si>
  <si>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</si>
  <si>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</si>
  <si>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</si>
  <si>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</si>
  <si>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</si>
  <si>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</si>
  <si>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</si>
  <si>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</si>
  <si>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</si>
  <si>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</si>
  <si>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</si>
  <si>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</si>
  <si>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</si>
  <si>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</si>
  <si>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</si>
  <si>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</si>
  <si>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</si>
  <si>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</si>
  <si>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</si>
  <si>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</si>
  <si>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</si>
  <si>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</si>
  <si>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Net Sales</t>
  </si>
  <si>
    <t>Sum of Total Sales</t>
  </si>
  <si>
    <t>Sum of Discount Amount</t>
  </si>
  <si>
    <t>Sum of Profit Amount</t>
  </si>
  <si>
    <t>Row Labels</t>
  </si>
  <si>
    <t>Grand Total</t>
  </si>
  <si>
    <t>Average of Discount %</t>
  </si>
  <si>
    <t>Average of Profit Margin %</t>
  </si>
  <si>
    <t>Sum of Net Sales2</t>
  </si>
  <si>
    <t>Sum of Quantity Sold</t>
  </si>
  <si>
    <t>Jan</t>
  </si>
  <si>
    <t>Feb</t>
  </si>
  <si>
    <t>Mar</t>
  </si>
  <si>
    <t>Apr</t>
  </si>
  <si>
    <t>May</t>
  </si>
  <si>
    <t>Jun</t>
  </si>
  <si>
    <t>Jul</t>
  </si>
  <si>
    <t>Aug</t>
  </si>
  <si>
    <t>Sep</t>
  </si>
  <si>
    <t>Oct</t>
  </si>
  <si>
    <t>Nov</t>
  </si>
  <si>
    <t>Dec</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</si>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</sst>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5" x14ac:knownFonts="1">
    <font>
      <sz val="11"/>
      <color theme="1"/>
      <name val="Times New Roman"/>
      <family val="2"/>
    </font>
    <font>
      <sz val="11"/>
      <color theme="1"/>
      <name val="Times New Roman"/>
      <family val="2"/>
    </font>
    <font>
      <b/>
      <sz val="11"/>
      <color theme="1"/>
      <name val="Times New Roman"/>
      <family val="2"/>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0" fontId="4" fillId="0" borderId="0"/>
  </cellStyleXfs>
  <cellXfs count="16">
    <xf numFmtId="0" fontId="0" fillId="0" borderId="0" xfId="0"/>
    <xf numFmtId="0" fontId="3" fillId="0" borderId="1" xfId="0" applyFont="1" applyBorder="1" applyAlignment="1">
      <alignment horizontal="center" vertical="center"/>
    </xf>
    <xf numFmtId="164" fontId="3" fillId="0" borderId="1" xfId="0" applyNumberFormat="1" applyFont="1" applyBorder="1" applyAlignment="1">
      <alignment horizontal="center" vertical="center"/>
    </xf>
    <xf numFmtId="9" fontId="3"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0" fontId="2" fillId="2" borderId="2" xfId="0" applyFont="1" applyFill="1" applyBorder="1"/>
    <xf numFmtId="0" fontId="0" fillId="0" borderId="0" xfId="0" pivotButton="1"/>
    <xf numFmtId="0" fontId="0" fillId="0" borderId="0" xfId="0" applyAlignment="1">
      <alignment horizontal="left"/>
    </xf>
    <xf numFmtId="0" fontId="2" fillId="2" borderId="3" xfId="0" applyFont="1" applyFill="1" applyBorder="1" applyAlignment="1">
      <alignment horizontal="left"/>
    </xf>
    <xf numFmtId="0" fontId="2" fillId="2" borderId="3" xfId="0" applyFont="1" applyFill="1" applyBorder="1" applyAlignment="1">
      <alignment horizontal="right" vertical="center"/>
    </xf>
    <xf numFmtId="0" fontId="2" fillId="2" borderId="3" xfId="0" applyFont="1" applyFill="1" applyBorder="1" applyAlignment="1">
      <alignment horizontal="right"/>
    </xf>
    <xf numFmtId="9" fontId="0" fillId="0" borderId="0" xfId="0" applyNumberFormat="1"/>
    <xf numFmtId="10" fontId="0" fillId="0" borderId="0" xfId="0" applyNumberFormat="1"/>
    <xf numFmtId="10" fontId="2" fillId="2" borderId="3" xfId="0" applyNumberFormat="1" applyFont="1" applyFill="1" applyBorder="1" applyAlignment="1">
      <alignment horizontal="right" vertical="center"/>
    </xf>
  </cellXfs>
  <cellStyles count="3">
    <cellStyle name="Normal" xfId="0" builtinId="0"/>
    <cellStyle name="Normal 2" xfId="2" xr:uid="{D283ADAD-6E83-4681-B2C2-EAA8E7B1A83A}"/>
    <cellStyle name="Percent" xfId="1" builtinId="5"/>
  </cellStyles>
  <dxfs count="0"/>
  <tableStyles count="0" defaultTableStyle="TableStyleMedium2" defaultPivotStyle="PivotStyleLight16"/>
  <colors>
    <mruColors>
      <color rgb="FFFEC200"/>
      <color rgb="FFD09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Sales.xlsx]KPI!Regionsales</c:name>
    <c:fmtId val="1"/>
  </c:pivotSource>
  <c:chart>
    <c:title>
      <c:tx>
        <c:strRef>
          <c:f>KPI!$H$5</c:f>
          <c:strCache>
            <c:ptCount val="1"/>
            <c:pt idx="0">
              <c:v>27889226.23</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4716207599801512E-2"/>
              <c:y val="-9.730400364095992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756650909212511E-2"/>
              <c:y val="-0.101047542352097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1865906107477962E-2"/>
              <c:y val="-8.232984879640808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818016553743114E-2"/>
              <c:y val="-9.356046492982197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7566509092125221E-2"/>
              <c:y val="-7.8586310085270145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KPI!$H$5</c:f>
              <c:strCache>
                <c:ptCount val="1"/>
                <c:pt idx="0">
                  <c:v>Sum of Net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KPI!$H$5</c:f>
              <c:strCache>
                <c:ptCount val="5"/>
                <c:pt idx="0">
                  <c:v>Central</c:v>
                </c:pt>
                <c:pt idx="1">
                  <c:v>East</c:v>
                </c:pt>
                <c:pt idx="2">
                  <c:v>North</c:v>
                </c:pt>
                <c:pt idx="3">
                  <c:v>South</c:v>
                </c:pt>
                <c:pt idx="4">
                  <c:v>West</c:v>
                </c:pt>
              </c:strCache>
            </c:strRef>
          </c:cat>
          <c:val>
            <c:numRef>
              <c:f>KPI!$H$5</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A705-4D4F-889D-E7EA264ACBFA}"/>
            </c:ext>
          </c:extLst>
        </c:ser>
        <c:dLbls>
          <c:showLegendKey val="0"/>
          <c:showVal val="1"/>
          <c:showCatName val="0"/>
          <c:showSerName val="0"/>
          <c:showPercent val="0"/>
          <c:showBubbleSize val="0"/>
        </c:dLbls>
        <c:gapWidth val="219"/>
        <c:overlap val="-27"/>
        <c:axId val="558292400"/>
        <c:axId val="558289040"/>
      </c:barChart>
      <c:lineChart>
        <c:grouping val="stacked"/>
        <c:varyColors val="0"/>
        <c:ser>
          <c:idx val="1"/>
          <c:order val="1"/>
          <c:tx>
            <c:strRef>
              <c:f>KPI!$H$5</c:f>
              <c:strCache>
                <c:ptCount val="1"/>
                <c:pt idx="0">
                  <c:v>Sum of Profit Amount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30A-444E-A91C-4E02B1F3462C}"/>
              </c:ext>
            </c:extLst>
          </c:dPt>
          <c:dPt>
            <c:idx val="1"/>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30A-444E-A91C-4E02B1F3462C}"/>
              </c:ext>
            </c:extLst>
          </c:dPt>
          <c:dPt>
            <c:idx val="2"/>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30A-444E-A91C-4E02B1F3462C}"/>
              </c:ext>
            </c:extLst>
          </c:dPt>
          <c:dPt>
            <c:idx val="3"/>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30A-444E-A91C-4E02B1F3462C}"/>
              </c:ext>
            </c:extLst>
          </c:dPt>
          <c:dPt>
            <c:idx val="4"/>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30A-444E-A91C-4E02B1F3462C}"/>
              </c:ext>
            </c:extLst>
          </c:dPt>
          <c:dLbls>
            <c:dLbl>
              <c:idx val="0"/>
              <c:layout>
                <c:manualLayout>
                  <c:x val="-6.4716207599801512E-2"/>
                  <c:y val="-9.73040036409599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0A-444E-A91C-4E02B1F3462C}"/>
                </c:ext>
              </c:extLst>
            </c:dLbl>
            <c:dLbl>
              <c:idx val="1"/>
              <c:layout>
                <c:manualLayout>
                  <c:x val="-6.756650909212511E-2"/>
                  <c:y val="-0.101047542352097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0A-444E-A91C-4E02B1F3462C}"/>
                </c:ext>
              </c:extLst>
            </c:dLbl>
            <c:dLbl>
              <c:idx val="2"/>
              <c:layout>
                <c:manualLayout>
                  <c:x val="-6.1865906107477962E-2"/>
                  <c:y val="-8.23298487964080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0A-444E-A91C-4E02B1F3462C}"/>
                </c:ext>
              </c:extLst>
            </c:dLbl>
            <c:dLbl>
              <c:idx val="3"/>
              <c:layout>
                <c:manualLayout>
                  <c:x val="-8.1818016553743114E-2"/>
                  <c:y val="-9.35604649298219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0A-444E-A91C-4E02B1F3462C}"/>
                </c:ext>
              </c:extLst>
            </c:dLbl>
            <c:dLbl>
              <c:idx val="4"/>
              <c:layout>
                <c:manualLayout>
                  <c:x val="-6.7566509092125221E-2"/>
                  <c:y val="-7.85863100852701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0A-444E-A91C-4E02B1F3462C}"/>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KPI!$H$5</c:f>
              <c:strCache>
                <c:ptCount val="5"/>
                <c:pt idx="0">
                  <c:v>Central</c:v>
                </c:pt>
                <c:pt idx="1">
                  <c:v>East</c:v>
                </c:pt>
                <c:pt idx="2">
                  <c:v>North</c:v>
                </c:pt>
                <c:pt idx="3">
                  <c:v>South</c:v>
                </c:pt>
                <c:pt idx="4">
                  <c:v>West</c:v>
                </c:pt>
              </c:strCache>
            </c:strRef>
          </c:cat>
          <c:val>
            <c:numRef>
              <c:f>KPI!$H$5</c:f>
              <c:numCache>
                <c:formatCode>0.00%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A705-4D4F-889D-E7EA264ACBFA}"/>
            </c:ext>
          </c:extLst>
        </c:ser>
        <c:dLbls>
          <c:showLegendKey val="0"/>
          <c:showVal val="1"/>
          <c:showCatName val="0"/>
          <c:showSerName val="0"/>
          <c:showPercent val="0"/>
          <c:showBubbleSize val="0"/>
        </c:dLbls>
        <c:marker val="1"/>
        <c:smooth val="0"/>
        <c:axId val="456688288"/>
        <c:axId val="456689728"/>
      </c:lineChart>
      <c:catAx>
        <c:axId val="558292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89040"/>
        <c:crosses val="autoZero"/>
        <c:auto val="1"/>
        <c:lblAlgn val="ctr"/>
        <c:lblOffset val="100"/>
        <c:noMultiLvlLbl val="0"/>
      </c:catAx>
      <c:valAx>
        <c:axId val="55828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2400"/>
        <c:crosses val="autoZero"/>
        <c:crossBetween val="between"/>
      </c:valAx>
      <c:valAx>
        <c:axId val="4566897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688288"/>
        <c:crosses val="max"/>
        <c:crossBetween val="between"/>
      </c:valAx>
      <c:catAx>
        <c:axId val="456688288"/>
        <c:scaling>
          <c:orientation val="minMax"/>
        </c:scaling>
        <c:delete val="1"/>
        <c:axPos val="b"/>
        <c:numFmt formatCode="General" sourceLinked="1"/>
        <c:majorTickMark val="none"/>
        <c:minorTickMark val="none"/>
        <c:tickLblPos val="nextTo"/>
        <c:crossAx val="45668972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Sales.xlsx]KPI!CitySale</c:name>
    <c:fmtId val="1"/>
  </c:pivotSource>
  <c:chart>
    <c:autoTitleDeleted val="1"/>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FEC200"/>
            </a:solidFill>
            <a:round/>
          </a:ln>
          <a:effectLst/>
        </c:spPr>
        <c:marker>
          <c:symbol val="circle"/>
          <c:size val="5"/>
          <c:spPr>
            <a:solidFill>
              <a:schemeClr val="bg2">
                <a:lumMod val="1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KPI!$N$6</c:f>
              <c:strCache>
                <c:ptCount val="1"/>
                <c:pt idx="0">
                  <c:v>Sum of Total Sales</c:v>
                </c:pt>
              </c:strCache>
            </c:strRef>
          </c:tx>
          <c:spPr>
            <a:solidFill>
              <a:schemeClr val="bg2">
                <a:lumMod val="5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KPI!$M$7:$M$22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KPI!$N$7:$N$22</c:f>
              <c:numCache>
                <c:formatCode>General</c:formatCode>
                <c:ptCount val="15"/>
                <c:pt idx="0">
                  <c:v>2062526.0100000016</c:v>
                </c:pt>
                <c:pt idx="1">
                  <c:v>1920489.8500000008</c:v>
                </c:pt>
                <c:pt idx="2">
                  <c:v>1951693.6599999997</c:v>
                </c:pt>
                <c:pt idx="3">
                  <c:v>2078680.8</c:v>
                </c:pt>
                <c:pt idx="4">
                  <c:v>1935349.1899999995</c:v>
                </c:pt>
                <c:pt idx="5">
                  <c:v>2016903.5600000005</c:v>
                </c:pt>
                <c:pt idx="6">
                  <c:v>1951110.6899999972</c:v>
                </c:pt>
                <c:pt idx="7">
                  <c:v>1884429.7700000003</c:v>
                </c:pt>
                <c:pt idx="8">
                  <c:v>2120965.9899999993</c:v>
                </c:pt>
                <c:pt idx="9">
                  <c:v>2149364.129999999</c:v>
                </c:pt>
                <c:pt idx="10">
                  <c:v>2070789.8399999999</c:v>
                </c:pt>
                <c:pt idx="11">
                  <c:v>1983775.8799999976</c:v>
                </c:pt>
                <c:pt idx="12">
                  <c:v>1952685.2499999991</c:v>
                </c:pt>
                <c:pt idx="13">
                  <c:v>2249045.5299999993</c:v>
                </c:pt>
                <c:pt idx="14">
                  <c:v>2264750.3499999973</c:v>
                </c:pt>
              </c:numCache>
            </c:numRef>
          </c:val>
          <c:extLst>
            <c:ext xmlns:c16="http://schemas.microsoft.com/office/drawing/2014/chart" uri="{C3380CC4-5D6E-409C-BE32-E72D297353CC}">
              <c16:uniqueId val="{00000000-AFA5-4262-B9EB-5D5CA1A17218}"/>
            </c:ext>
          </c:extLst>
        </c:ser>
        <c:dLbls>
          <c:showLegendKey val="0"/>
          <c:showVal val="1"/>
          <c:showCatName val="0"/>
          <c:showSerName val="0"/>
          <c:showPercent val="0"/>
          <c:showBubbleSize val="0"/>
        </c:dLbls>
        <c:axId val="1272735343"/>
        <c:axId val="1272730063"/>
      </c:areaChart>
      <c:lineChart>
        <c:grouping val="standard"/>
        <c:varyColors val="0"/>
        <c:ser>
          <c:idx val="1"/>
          <c:order val="1"/>
          <c:tx>
            <c:strRef>
              <c:f>KPI!$O$6</c:f>
              <c:strCache>
                <c:ptCount val="1"/>
                <c:pt idx="0">
                  <c:v>Sum of Profit Amount</c:v>
                </c:pt>
              </c:strCache>
            </c:strRef>
          </c:tx>
          <c:spPr>
            <a:ln w="28575" cap="rnd">
              <a:solidFill>
                <a:srgbClr val="FEC200"/>
              </a:solidFill>
              <a:round/>
            </a:ln>
            <a:effectLst/>
          </c:spPr>
          <c:marker>
            <c:symbol val="circle"/>
            <c:size val="5"/>
            <c:spPr>
              <a:solidFill>
                <a:schemeClr val="bg2">
                  <a:lumMod val="10000"/>
                </a:schemeClr>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KPI!$M$7:$M$22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KPI!$O$7:$O$22</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AFA5-4262-B9EB-5D5CA1A17218}"/>
            </c:ext>
          </c:extLst>
        </c:ser>
        <c:dLbls>
          <c:showLegendKey val="0"/>
          <c:showVal val="1"/>
          <c:showCatName val="0"/>
          <c:showSerName val="0"/>
          <c:showPercent val="0"/>
          <c:showBubbleSize val="0"/>
        </c:dLbls>
        <c:marker val="1"/>
        <c:smooth val="0"/>
        <c:axId val="1272693583"/>
        <c:axId val="1272687343"/>
      </c:lineChart>
      <c:catAx>
        <c:axId val="1272735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730063"/>
        <c:crosses val="autoZero"/>
        <c:auto val="1"/>
        <c:lblAlgn val="ctr"/>
        <c:lblOffset val="100"/>
        <c:noMultiLvlLbl val="0"/>
      </c:catAx>
      <c:valAx>
        <c:axId val="12727300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735343"/>
        <c:crosses val="autoZero"/>
        <c:crossBetween val="between"/>
      </c:valAx>
      <c:valAx>
        <c:axId val="127268734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93583"/>
        <c:crosses val="max"/>
        <c:crossBetween val="between"/>
      </c:valAx>
      <c:catAx>
        <c:axId val="1272693583"/>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87343"/>
        <c:crosses val="max"/>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For Sales.xlsx]KPI!Modeofsale</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Online/Offline</a:t>
            </a:r>
          </a:p>
        </c:rich>
      </c:tx>
      <c:layout>
        <c:manualLayout>
          <c:xMode val="edge"/>
          <c:yMode val="edge"/>
          <c:x val="2.5797341814377137E-2"/>
          <c:y val="2.78545295297859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6354164852521741"/>
              <c:y val="-3.1326858483430919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7841821745357017"/>
              <c:y val="-2.6698225013747006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manualLayout>
          <c:layoutTarget val="inner"/>
          <c:xMode val="edge"/>
          <c:yMode val="edge"/>
          <c:x val="0.23295898313213628"/>
          <c:y val="0.10378848165870308"/>
          <c:w val="0.59533176412588129"/>
          <c:h val="0.84319683475395224"/>
        </c:manualLayout>
      </c:layout>
      <c:pieChart>
        <c:varyColors val="1"/>
        <c:ser>
          <c:idx val="0"/>
          <c:order val="0"/>
          <c:tx>
            <c:strRef>
              <c:f>KPI!$V$7</c:f>
              <c:strCache>
                <c:ptCount val="1"/>
                <c:pt idx="0">
                  <c:v>Sum of Net Sales</c:v>
                </c:pt>
              </c:strCache>
            </c:strRef>
          </c:tx>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3-F809-42AB-876C-7E781E4A18FE}"/>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4-F809-42AB-876C-7E781E4A18FE}"/>
              </c:ext>
            </c:extLst>
          </c:dPt>
          <c:dLbls>
            <c:dLbl>
              <c:idx val="0"/>
              <c:layout>
                <c:manualLayout>
                  <c:x val="-0.16354164852521741"/>
                  <c:y val="-3.1326858483430919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09-42AB-876C-7E781E4A18FE}"/>
                </c:ext>
              </c:extLst>
            </c:dLbl>
            <c:dLbl>
              <c:idx val="1"/>
              <c:layout>
                <c:manualLayout>
                  <c:x val="0.17841821745357017"/>
                  <c:y val="-2.6698225013747006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809-42AB-876C-7E781E4A18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KPI!$U$8:$U$10</c:f>
              <c:strCache>
                <c:ptCount val="2"/>
                <c:pt idx="0">
                  <c:v>Offline</c:v>
                </c:pt>
                <c:pt idx="1">
                  <c:v>Online</c:v>
                </c:pt>
              </c:strCache>
            </c:strRef>
          </c:cat>
          <c:val>
            <c:numRef>
              <c:f>KPI!$V$8:$V$10</c:f>
              <c:numCache>
                <c:formatCode>General</c:formatCode>
                <c:ptCount val="2"/>
                <c:pt idx="0">
                  <c:v>13988129.739999978</c:v>
                </c:pt>
                <c:pt idx="1">
                  <c:v>13901096.49000006</c:v>
                </c:pt>
              </c:numCache>
            </c:numRef>
          </c:val>
          <c:extLst>
            <c:ext xmlns:c16="http://schemas.microsoft.com/office/drawing/2014/chart" uri="{C3380CC4-5D6E-409C-BE32-E72D297353CC}">
              <c16:uniqueId val="{00000000-F809-42AB-876C-7E781E4A18FE}"/>
            </c:ext>
          </c:extLst>
        </c:ser>
        <c:ser>
          <c:idx val="1"/>
          <c:order val="1"/>
          <c:tx>
            <c:strRef>
              <c:f>KPI!$W$7</c:f>
              <c:strCache>
                <c:ptCount val="1"/>
                <c:pt idx="0">
                  <c:v>Average of Discount %</c:v>
                </c:pt>
              </c:strCache>
            </c:strRef>
          </c:tx>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5-EC57-4F2C-950D-12B278881BC8}"/>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7-EC57-4F2C-950D-12B278881B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KPI!$U$8:$U$10</c:f>
              <c:strCache>
                <c:ptCount val="2"/>
                <c:pt idx="0">
                  <c:v>Offline</c:v>
                </c:pt>
                <c:pt idx="1">
                  <c:v>Online</c:v>
                </c:pt>
              </c:strCache>
            </c:strRef>
          </c:cat>
          <c:val>
            <c:numRef>
              <c:f>KPI!$W$8:$W$10</c:f>
              <c:numCache>
                <c:formatCode>0%</c:formatCode>
                <c:ptCount val="2"/>
                <c:pt idx="0">
                  <c:v>8.8731971153847886E-2</c:v>
                </c:pt>
                <c:pt idx="1">
                  <c:v>8.8158945686902773E-2</c:v>
                </c:pt>
              </c:numCache>
            </c:numRef>
          </c:val>
          <c:extLst>
            <c:ext xmlns:c16="http://schemas.microsoft.com/office/drawing/2014/chart" uri="{C3380CC4-5D6E-409C-BE32-E72D297353CC}">
              <c16:uniqueId val="{00000001-F809-42AB-876C-7E781E4A18FE}"/>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Sales.xlsx]KPI!subcatagory</c:name>
    <c:fmtId val="1"/>
  </c:pivotSource>
  <c:chart>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dLbl>
          <c:idx val="0"/>
          <c:layout>
            <c:manualLayout>
              <c:x val="-2.0724876850230643E-3"/>
              <c:y val="-0.1994621757466818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dLbl>
          <c:idx val="0"/>
          <c:layout>
            <c:manualLayout>
              <c:x val="-1.9258571333949229E-3"/>
              <c:y val="-0.1499501708225208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dLbl>
          <c:idx val="0"/>
          <c:layout>
            <c:manualLayout>
              <c:x val="-2.9723990513600132E-3"/>
              <c:y val="-0.2245878325534273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dLbl>
          <c:idx val="0"/>
          <c:layout>
            <c:manualLayout>
              <c:x val="0"/>
              <c:y val="-7.2447687920460441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dLbl>
          <c:idx val="0"/>
          <c:layout>
            <c:manualLayout>
              <c:x val="0"/>
              <c:y val="-0.1340282226528518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dLbl>
          <c:idx val="0"/>
          <c:layout>
            <c:manualLayout>
              <c:x val="-1.4861995256800066E-3"/>
              <c:y val="-0.3296369800380949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dLbl>
          <c:idx val="0"/>
          <c:layout>
            <c:manualLayout>
              <c:x val="1.4861995256800066E-3"/>
              <c:y val="-0.1267834538608057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dLbl>
          <c:idx val="0"/>
          <c:layout>
            <c:manualLayout>
              <c:x val="-1.0898670619280368E-16"/>
              <c:y val="-0.1956087573852431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dLbl>
          <c:idx val="0"/>
          <c:layout>
            <c:manualLayout>
              <c:x val="-1.0898670619280368E-16"/>
              <c:y val="-7.9692456712506465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dLbl>
          <c:idx val="0"/>
          <c:layout>
            <c:manualLayout>
              <c:x val="-1.0898670619280368E-16"/>
              <c:y val="-0.1231610694647826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KPI!$AJ$16</c:f>
              <c:strCache>
                <c:ptCount val="1"/>
                <c:pt idx="0">
                  <c:v>Sum of Net Sales</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KPI!$AI$17:$AI$29</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KPI!$AJ$17:$AJ$29</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01F2-42F0-8105-AFED529E5F8C}"/>
            </c:ext>
          </c:extLst>
        </c:ser>
        <c:dLbls>
          <c:showLegendKey val="0"/>
          <c:showVal val="1"/>
          <c:showCatName val="0"/>
          <c:showSerName val="0"/>
          <c:showPercent val="0"/>
          <c:showBubbleSize val="0"/>
        </c:dLbls>
        <c:gapWidth val="29"/>
        <c:overlap val="-27"/>
        <c:axId val="1027132623"/>
        <c:axId val="1027138863"/>
      </c:barChart>
      <c:barChart>
        <c:barDir val="col"/>
        <c:grouping val="clustered"/>
        <c:varyColors val="0"/>
        <c:ser>
          <c:idx val="1"/>
          <c:order val="1"/>
          <c:tx>
            <c:strRef>
              <c:f>KPI!$AK$16</c:f>
              <c:strCache>
                <c:ptCount val="1"/>
                <c:pt idx="0">
                  <c:v>Sum of Quantity Sold</c:v>
                </c:pt>
              </c:strCache>
            </c:strRef>
          </c:tx>
          <c:spPr>
            <a:solidFill>
              <a:srgbClr val="FFFF00"/>
            </a:solidFill>
            <a:ln>
              <a:noFill/>
            </a:ln>
            <a:effectLst/>
          </c:spPr>
          <c:invertIfNegative val="0"/>
          <c:dPt>
            <c:idx val="0"/>
            <c:invertIfNegative val="0"/>
            <c:bubble3D val="0"/>
            <c:extLst>
              <c:ext xmlns:c16="http://schemas.microsoft.com/office/drawing/2014/chart" uri="{C3380CC4-5D6E-409C-BE32-E72D297353CC}">
                <c16:uniqueId val="{00000001-8A9D-4B64-9624-1AF245DE5502}"/>
              </c:ext>
            </c:extLst>
          </c:dPt>
          <c:dPt>
            <c:idx val="1"/>
            <c:invertIfNegative val="0"/>
            <c:bubble3D val="0"/>
            <c:extLst>
              <c:ext xmlns:c16="http://schemas.microsoft.com/office/drawing/2014/chart" uri="{C3380CC4-5D6E-409C-BE32-E72D297353CC}">
                <c16:uniqueId val="{00000003-01F2-42F0-8105-AFED529E5F8C}"/>
              </c:ext>
            </c:extLst>
          </c:dPt>
          <c:dPt>
            <c:idx val="2"/>
            <c:invertIfNegative val="0"/>
            <c:bubble3D val="0"/>
            <c:spPr>
              <a:solidFill>
                <a:srgbClr val="FFFF00"/>
              </a:solidFill>
              <a:ln>
                <a:noFill/>
              </a:ln>
              <a:effectLst/>
            </c:spPr>
            <c:extLst>
              <c:ext xmlns:c16="http://schemas.microsoft.com/office/drawing/2014/chart" uri="{C3380CC4-5D6E-409C-BE32-E72D297353CC}">
                <c16:uniqueId val="{00000004-01F2-42F0-8105-AFED529E5F8C}"/>
              </c:ext>
            </c:extLst>
          </c:dPt>
          <c:dPt>
            <c:idx val="3"/>
            <c:invertIfNegative val="0"/>
            <c:bubble3D val="0"/>
            <c:extLst>
              <c:ext xmlns:c16="http://schemas.microsoft.com/office/drawing/2014/chart" uri="{C3380CC4-5D6E-409C-BE32-E72D297353CC}">
                <c16:uniqueId val="{00000005-01F2-42F0-8105-AFED529E5F8C}"/>
              </c:ext>
            </c:extLst>
          </c:dPt>
          <c:dPt>
            <c:idx val="4"/>
            <c:invertIfNegative val="0"/>
            <c:bubble3D val="0"/>
            <c:extLst>
              <c:ext xmlns:c16="http://schemas.microsoft.com/office/drawing/2014/chart" uri="{C3380CC4-5D6E-409C-BE32-E72D297353CC}">
                <c16:uniqueId val="{00000006-01F2-42F0-8105-AFED529E5F8C}"/>
              </c:ext>
            </c:extLst>
          </c:dPt>
          <c:dPt>
            <c:idx val="6"/>
            <c:invertIfNegative val="0"/>
            <c:bubble3D val="0"/>
            <c:extLst>
              <c:ext xmlns:c16="http://schemas.microsoft.com/office/drawing/2014/chart" uri="{C3380CC4-5D6E-409C-BE32-E72D297353CC}">
                <c16:uniqueId val="{00000007-01F2-42F0-8105-AFED529E5F8C}"/>
              </c:ext>
            </c:extLst>
          </c:dPt>
          <c:dPt>
            <c:idx val="7"/>
            <c:invertIfNegative val="0"/>
            <c:bubble3D val="0"/>
            <c:extLst>
              <c:ext xmlns:c16="http://schemas.microsoft.com/office/drawing/2014/chart" uri="{C3380CC4-5D6E-409C-BE32-E72D297353CC}">
                <c16:uniqueId val="{00000008-01F2-42F0-8105-AFED529E5F8C}"/>
              </c:ext>
            </c:extLst>
          </c:dPt>
          <c:dPt>
            <c:idx val="8"/>
            <c:invertIfNegative val="0"/>
            <c:bubble3D val="0"/>
            <c:extLst>
              <c:ext xmlns:c16="http://schemas.microsoft.com/office/drawing/2014/chart" uri="{C3380CC4-5D6E-409C-BE32-E72D297353CC}">
                <c16:uniqueId val="{00000009-01F2-42F0-8105-AFED529E5F8C}"/>
              </c:ext>
            </c:extLst>
          </c:dPt>
          <c:dPt>
            <c:idx val="9"/>
            <c:invertIfNegative val="0"/>
            <c:bubble3D val="0"/>
            <c:extLst>
              <c:ext xmlns:c16="http://schemas.microsoft.com/office/drawing/2014/chart" uri="{C3380CC4-5D6E-409C-BE32-E72D297353CC}">
                <c16:uniqueId val="{0000000A-01F2-42F0-8105-AFED529E5F8C}"/>
              </c:ext>
            </c:extLst>
          </c:dPt>
          <c:dPt>
            <c:idx val="10"/>
            <c:invertIfNegative val="0"/>
            <c:bubble3D val="0"/>
            <c:extLst>
              <c:ext xmlns:c16="http://schemas.microsoft.com/office/drawing/2014/chart" uri="{C3380CC4-5D6E-409C-BE32-E72D297353CC}">
                <c16:uniqueId val="{0000000B-01F2-42F0-8105-AFED529E5F8C}"/>
              </c:ext>
            </c:extLst>
          </c:dPt>
          <c:dPt>
            <c:idx val="11"/>
            <c:invertIfNegative val="0"/>
            <c:bubble3D val="0"/>
            <c:extLst>
              <c:ext xmlns:c16="http://schemas.microsoft.com/office/drawing/2014/chart" uri="{C3380CC4-5D6E-409C-BE32-E72D297353CC}">
                <c16:uniqueId val="{0000000C-01F2-42F0-8105-AFED529E5F8C}"/>
              </c:ext>
            </c:extLst>
          </c:dPt>
          <c:dLbls>
            <c:dLbl>
              <c:idx val="1"/>
              <c:layout>
                <c:manualLayout>
                  <c:x val="-2.0724876850230643E-3"/>
                  <c:y val="-0.1994621757466818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F2-42F0-8105-AFED529E5F8C}"/>
                </c:ext>
              </c:extLst>
            </c:dLbl>
            <c:dLbl>
              <c:idx val="2"/>
              <c:layout>
                <c:manualLayout>
                  <c:x val="-1.9258571333949229E-3"/>
                  <c:y val="-0.1499501708225208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F2-42F0-8105-AFED529E5F8C}"/>
                </c:ext>
              </c:extLst>
            </c:dLbl>
            <c:dLbl>
              <c:idx val="3"/>
              <c:layout>
                <c:manualLayout>
                  <c:x val="-2.9723990513600132E-3"/>
                  <c:y val="-0.2245878325534273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F2-42F0-8105-AFED529E5F8C}"/>
                </c:ext>
              </c:extLst>
            </c:dLbl>
            <c:dLbl>
              <c:idx val="4"/>
              <c:layout>
                <c:manualLayout>
                  <c:x val="0"/>
                  <c:y val="-7.24476879204604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1F2-42F0-8105-AFED529E5F8C}"/>
                </c:ext>
              </c:extLst>
            </c:dLbl>
            <c:dLbl>
              <c:idx val="6"/>
              <c:layout>
                <c:manualLayout>
                  <c:x val="0"/>
                  <c:y val="-0.1340282226528518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1F2-42F0-8105-AFED529E5F8C}"/>
                </c:ext>
              </c:extLst>
            </c:dLbl>
            <c:dLbl>
              <c:idx val="7"/>
              <c:layout>
                <c:manualLayout>
                  <c:x val="-1.4861995256800066E-3"/>
                  <c:y val="-0.3296369800380949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1F2-42F0-8105-AFED529E5F8C}"/>
                </c:ext>
              </c:extLst>
            </c:dLbl>
            <c:dLbl>
              <c:idx val="8"/>
              <c:layout>
                <c:manualLayout>
                  <c:x val="1.4861995256800066E-3"/>
                  <c:y val="-0.1267834538608057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1F2-42F0-8105-AFED529E5F8C}"/>
                </c:ext>
              </c:extLst>
            </c:dLbl>
            <c:dLbl>
              <c:idx val="9"/>
              <c:layout>
                <c:manualLayout>
                  <c:x val="-1.0898670619280368E-16"/>
                  <c:y val="-0.1956087573852431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1F2-42F0-8105-AFED529E5F8C}"/>
                </c:ext>
              </c:extLst>
            </c:dLbl>
            <c:dLbl>
              <c:idx val="10"/>
              <c:layout>
                <c:manualLayout>
                  <c:x val="-1.0898670619280368E-16"/>
                  <c:y val="-7.96924567125064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1F2-42F0-8105-AFED529E5F8C}"/>
                </c:ext>
              </c:extLst>
            </c:dLbl>
            <c:dLbl>
              <c:idx val="11"/>
              <c:layout>
                <c:manualLayout>
                  <c:x val="-1.0898670619280368E-16"/>
                  <c:y val="-0.1231610694647826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1F2-42F0-8105-AFED529E5F8C}"/>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KPI!$AI$17:$AI$29</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KPI!$AK$17:$AK$29</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01F2-42F0-8105-AFED529E5F8C}"/>
            </c:ext>
          </c:extLst>
        </c:ser>
        <c:dLbls>
          <c:showLegendKey val="0"/>
          <c:showVal val="1"/>
          <c:showCatName val="0"/>
          <c:showSerName val="0"/>
          <c:showPercent val="0"/>
          <c:showBubbleSize val="0"/>
        </c:dLbls>
        <c:gapWidth val="233"/>
        <c:overlap val="-27"/>
        <c:axId val="1027154703"/>
        <c:axId val="1027151823"/>
      </c:barChart>
      <c:catAx>
        <c:axId val="102713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138863"/>
        <c:crosses val="autoZero"/>
        <c:auto val="1"/>
        <c:lblAlgn val="ctr"/>
        <c:lblOffset val="100"/>
        <c:noMultiLvlLbl val="0"/>
      </c:catAx>
      <c:valAx>
        <c:axId val="102713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132623"/>
        <c:crosses val="autoZero"/>
        <c:crossBetween val="between"/>
      </c:valAx>
      <c:valAx>
        <c:axId val="102715182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154703"/>
        <c:crosses val="max"/>
        <c:crossBetween val="between"/>
      </c:valAx>
      <c:catAx>
        <c:axId val="1027154703"/>
        <c:scaling>
          <c:orientation val="minMax"/>
        </c:scaling>
        <c:delete val="1"/>
        <c:axPos val="b"/>
        <c:numFmt formatCode="General" sourceLinked="1"/>
        <c:majorTickMark val="out"/>
        <c:minorTickMark val="none"/>
        <c:tickLblPos val="nextTo"/>
        <c:crossAx val="102715182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For Sales.xlsx]KPI!MaymentMode</c:name>
    <c:fmtId val="3"/>
  </c:pivotSource>
  <c:chart>
    <c:autoTitleDeleted val="1"/>
    <c:pivotFmts>
      <c:pivotFmt>
        <c:idx val="0"/>
        <c:spPr>
          <a:solidFill>
            <a:schemeClr val="accent4"/>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2"/>
        <c:spPr>
          <a:solidFill>
            <a:schemeClr val="accent4">
              <a:shade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3"/>
        <c:spPr>
          <a:solidFill>
            <a:schemeClr val="accent4">
              <a:tint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4"/>
        <c:spPr>
          <a:solidFill>
            <a:schemeClr val="accent4">
              <a:tint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s>
    <c:plotArea>
      <c:layout/>
      <c:doughnutChart>
        <c:varyColors val="1"/>
        <c:ser>
          <c:idx val="0"/>
          <c:order val="0"/>
          <c:tx>
            <c:strRef>
              <c:f>KPI!$AF$7</c:f>
              <c:strCache>
                <c:ptCount val="1"/>
                <c:pt idx="0">
                  <c:v>Total</c:v>
                </c:pt>
              </c:strCache>
            </c:strRef>
          </c:tx>
          <c:spPr>
            <a:ln>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c:spPr>
          <c:explosion val="5"/>
          <c:dPt>
            <c:idx val="0"/>
            <c:bubble3D val="0"/>
            <c:spPr>
              <a:solidFill>
                <a:schemeClr val="accent4">
                  <a:shade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8375-40D8-8926-AA1DA203A1E8}"/>
              </c:ext>
            </c:extLst>
          </c:dPt>
          <c:dPt>
            <c:idx val="1"/>
            <c:bubble3D val="0"/>
            <c:spPr>
              <a:solidFill>
                <a:schemeClr val="accent4">
                  <a:shade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8375-40D8-8926-AA1DA203A1E8}"/>
              </c:ext>
            </c:extLst>
          </c:dPt>
          <c:dPt>
            <c:idx val="2"/>
            <c:bubble3D val="0"/>
            <c:spPr>
              <a:solidFill>
                <a:schemeClr val="accent4">
                  <a:tint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8375-40D8-8926-AA1DA203A1E8}"/>
              </c:ext>
            </c:extLst>
          </c:dPt>
          <c:dPt>
            <c:idx val="3"/>
            <c:bubble3D val="0"/>
            <c:spPr>
              <a:solidFill>
                <a:schemeClr val="accent4">
                  <a:tint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8375-40D8-8926-AA1DA203A1E8}"/>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KPI!$AE$8:$AE$12</c:f>
              <c:strCache>
                <c:ptCount val="4"/>
                <c:pt idx="0">
                  <c:v>Card</c:v>
                </c:pt>
                <c:pt idx="1">
                  <c:v>COD</c:v>
                </c:pt>
                <c:pt idx="2">
                  <c:v>UPI</c:v>
                </c:pt>
                <c:pt idx="3">
                  <c:v>Wallet</c:v>
                </c:pt>
              </c:strCache>
            </c:strRef>
          </c:cat>
          <c:val>
            <c:numRef>
              <c:f>KPI!$AF$8:$AF$12</c:f>
              <c:numCache>
                <c:formatCode>0%</c:formatCode>
                <c:ptCount val="4"/>
                <c:pt idx="0">
                  <c:v>0.23475120385232431</c:v>
                </c:pt>
                <c:pt idx="1">
                  <c:v>0.23539701257861292</c:v>
                </c:pt>
                <c:pt idx="2">
                  <c:v>0.23431917427550258</c:v>
                </c:pt>
                <c:pt idx="3">
                  <c:v>0.23558282208588663</c:v>
                </c:pt>
              </c:numCache>
            </c:numRef>
          </c:val>
          <c:extLst>
            <c:ext xmlns:c16="http://schemas.microsoft.com/office/drawing/2014/chart" uri="{C3380CC4-5D6E-409C-BE32-E72D297353CC}">
              <c16:uniqueId val="{00000000-856D-4227-83FA-B75FC96D0862}"/>
            </c:ext>
          </c:extLst>
        </c:ser>
        <c:dLbls>
          <c:showLegendKey val="0"/>
          <c:showVal val="0"/>
          <c:showCatName val="0"/>
          <c:showSerName val="0"/>
          <c:showPercent val="0"/>
          <c:showBubbleSize val="0"/>
          <c:showLeaderLines val="1"/>
        </c:dLbls>
        <c:firstSliceAng val="45"/>
        <c:holeSize val="3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Sales.xlsx]KPI!Monthlysale</c:name>
    <c:fmtId val="1"/>
  </c:pivotSource>
  <c:chart>
    <c:title>
      <c:tx>
        <c:strRef>
          <c:f>KPI!$AR$8</c:f>
          <c:strCache>
            <c:ptCount val="1"/>
            <c:pt idx="0">
              <c:v>27889226.23</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78383995449866E-2"/>
          <c:y val="0.13376621163801797"/>
          <c:w val="0.84928047355461589"/>
          <c:h val="0.82656195422830192"/>
        </c:manualLayout>
      </c:layout>
      <c:barChart>
        <c:barDir val="bar"/>
        <c:grouping val="clustered"/>
        <c:varyColors val="0"/>
        <c:ser>
          <c:idx val="0"/>
          <c:order val="0"/>
          <c:tx>
            <c:strRef>
              <c:f>KPI!$AR$8</c:f>
              <c:strCache>
                <c:ptCount val="1"/>
                <c:pt idx="0">
                  <c:v>Total</c:v>
                </c:pt>
              </c:strCache>
            </c:strRef>
          </c:tx>
          <c:spPr>
            <a:solidFill>
              <a:schemeClr val="accent1">
                <a:lumMod val="75000"/>
              </a:schemeClr>
            </a:solidFill>
            <a:ln>
              <a:noFill/>
            </a:ln>
            <a:effectLst/>
          </c:spPr>
          <c:invertIfNegative val="0"/>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KPI!$AR$8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KPI!$AR$8</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149B-4BAE-9229-7E3714728238}"/>
            </c:ext>
          </c:extLst>
        </c:ser>
        <c:dLbls>
          <c:dLblPos val="outEnd"/>
          <c:showLegendKey val="0"/>
          <c:showVal val="1"/>
          <c:showCatName val="0"/>
          <c:showSerName val="0"/>
          <c:showPercent val="0"/>
          <c:showBubbleSize val="0"/>
        </c:dLbls>
        <c:gapWidth val="182"/>
        <c:axId val="1272687823"/>
        <c:axId val="1272679183"/>
      </c:barChart>
      <c:catAx>
        <c:axId val="12726878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79183"/>
        <c:crosses val="autoZero"/>
        <c:auto val="1"/>
        <c:lblAlgn val="ctr"/>
        <c:lblOffset val="100"/>
        <c:noMultiLvlLbl val="0"/>
      </c:catAx>
      <c:valAx>
        <c:axId val="1272679183"/>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87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Sales.xlsx]KPI!Regionsales</c:name>
    <c:fmtId val="10"/>
  </c:pivotSource>
  <c:chart>
    <c:title>
      <c:tx>
        <c:strRef>
          <c:f>KPI!$H$5</c:f>
          <c:strCache>
            <c:ptCount val="1"/>
            <c:pt idx="0">
              <c:v>27889226.23</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4716207599801512E-2"/>
              <c:y val="-9.730400364095992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756650909212511E-2"/>
              <c:y val="-0.101047542352097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1865906107477962E-2"/>
              <c:y val="-8.232984879640808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818016553743114E-2"/>
              <c:y val="-9.356046492982197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7566509092125221E-2"/>
              <c:y val="-7.8586310085270145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4716207599801512E-2"/>
              <c:y val="-9.730400364095992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756650909212511E-2"/>
              <c:y val="-0.101047542352097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1865906107477962E-2"/>
              <c:y val="-8.232984879640808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818016553743114E-2"/>
              <c:y val="-9.356046492982197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7566509092125221E-2"/>
              <c:y val="-7.8586310085270145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7"/>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8"/>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9"/>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0"/>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1"/>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KPI!$H$5</c:f>
              <c:strCache>
                <c:ptCount val="1"/>
                <c:pt idx="0">
                  <c:v>Sum of Net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KPI!$H$5</c:f>
              <c:strCache>
                <c:ptCount val="5"/>
                <c:pt idx="0">
                  <c:v>Central</c:v>
                </c:pt>
                <c:pt idx="1">
                  <c:v>East</c:v>
                </c:pt>
                <c:pt idx="2">
                  <c:v>North</c:v>
                </c:pt>
                <c:pt idx="3">
                  <c:v>South</c:v>
                </c:pt>
                <c:pt idx="4">
                  <c:v>West</c:v>
                </c:pt>
              </c:strCache>
            </c:strRef>
          </c:cat>
          <c:val>
            <c:numRef>
              <c:f>KPI!$H$5</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3FE1-4CF6-9CCF-59D46A25ED0B}"/>
            </c:ext>
          </c:extLst>
        </c:ser>
        <c:dLbls>
          <c:showLegendKey val="0"/>
          <c:showVal val="1"/>
          <c:showCatName val="0"/>
          <c:showSerName val="0"/>
          <c:showPercent val="0"/>
          <c:showBubbleSize val="0"/>
        </c:dLbls>
        <c:gapWidth val="219"/>
        <c:overlap val="-27"/>
        <c:axId val="558292400"/>
        <c:axId val="558289040"/>
      </c:barChart>
      <c:lineChart>
        <c:grouping val="stacked"/>
        <c:varyColors val="0"/>
        <c:ser>
          <c:idx val="1"/>
          <c:order val="1"/>
          <c:tx>
            <c:strRef>
              <c:f>KPI!$H$5</c:f>
              <c:strCache>
                <c:ptCount val="1"/>
                <c:pt idx="0">
                  <c:v>Sum of Profit Amount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E1-4CF6-9CCF-59D46A25ED0B}"/>
              </c:ext>
            </c:extLst>
          </c:dPt>
          <c:dPt>
            <c:idx val="1"/>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FE1-4CF6-9CCF-59D46A25ED0B}"/>
              </c:ext>
            </c:extLst>
          </c:dPt>
          <c:dPt>
            <c:idx val="2"/>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E1-4CF6-9CCF-59D46A25ED0B}"/>
              </c:ext>
            </c:extLst>
          </c:dPt>
          <c:dPt>
            <c:idx val="3"/>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FE1-4CF6-9CCF-59D46A25ED0B}"/>
              </c:ext>
            </c:extLst>
          </c:dPt>
          <c:dPt>
            <c:idx val="4"/>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E1-4CF6-9CCF-59D46A25ED0B}"/>
              </c:ext>
            </c:extLst>
          </c:dPt>
          <c:dLbls>
            <c:delete val="1"/>
          </c:dLbls>
          <c:cat>
            <c:strRef>
              <c:f>KPI!$H$5</c:f>
              <c:strCache>
                <c:ptCount val="5"/>
                <c:pt idx="0">
                  <c:v>Central</c:v>
                </c:pt>
                <c:pt idx="1">
                  <c:v>East</c:v>
                </c:pt>
                <c:pt idx="2">
                  <c:v>North</c:v>
                </c:pt>
                <c:pt idx="3">
                  <c:v>South</c:v>
                </c:pt>
                <c:pt idx="4">
                  <c:v>West</c:v>
                </c:pt>
              </c:strCache>
            </c:strRef>
          </c:cat>
          <c:val>
            <c:numRef>
              <c:f>KPI!$H$5</c:f>
              <c:numCache>
                <c:formatCode>0.00%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6-3FE1-4CF6-9CCF-59D46A25ED0B}"/>
            </c:ext>
          </c:extLst>
        </c:ser>
        <c:dLbls>
          <c:showLegendKey val="0"/>
          <c:showVal val="1"/>
          <c:showCatName val="0"/>
          <c:showSerName val="0"/>
          <c:showPercent val="0"/>
          <c:showBubbleSize val="0"/>
        </c:dLbls>
        <c:marker val="1"/>
        <c:smooth val="0"/>
        <c:axId val="456688288"/>
        <c:axId val="456689728"/>
      </c:lineChart>
      <c:catAx>
        <c:axId val="558292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89040"/>
        <c:crosses val="autoZero"/>
        <c:auto val="1"/>
        <c:lblAlgn val="ctr"/>
        <c:lblOffset val="100"/>
        <c:noMultiLvlLbl val="0"/>
      </c:catAx>
      <c:valAx>
        <c:axId val="55828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92400"/>
        <c:crosses val="autoZero"/>
        <c:crossBetween val="between"/>
      </c:valAx>
      <c:valAx>
        <c:axId val="4566897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688288"/>
        <c:crosses val="max"/>
        <c:crossBetween val="between"/>
      </c:valAx>
      <c:catAx>
        <c:axId val="456688288"/>
        <c:scaling>
          <c:orientation val="minMax"/>
        </c:scaling>
        <c:delete val="1"/>
        <c:axPos val="b"/>
        <c:numFmt formatCode="General" sourceLinked="1"/>
        <c:majorTickMark val="none"/>
        <c:minorTickMark val="none"/>
        <c:tickLblPos val="nextTo"/>
        <c:crossAx val="45668972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Sales.xlsx]KPI!CitySale</c:name>
    <c:fmtId val="9"/>
  </c:pivotSource>
  <c:chart>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EC200"/>
            </a:solidFill>
            <a:round/>
          </a:ln>
          <a:effectLst/>
        </c:spPr>
        <c:marker>
          <c:symbol val="circle"/>
          <c:size val="5"/>
          <c:spPr>
            <a:solidFill>
              <a:schemeClr val="bg2">
                <a:lumMod val="1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EC200"/>
            </a:solidFill>
            <a:round/>
          </a:ln>
          <a:effectLst/>
        </c:spPr>
        <c:marker>
          <c:symbol val="circle"/>
          <c:size val="5"/>
          <c:spPr>
            <a:solidFill>
              <a:schemeClr val="bg2">
                <a:lumMod val="1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marker>
          <c:symbol val="none"/>
        </c:marker>
      </c:pivotFmt>
      <c:pivotFmt>
        <c:idx val="5"/>
        <c:spPr>
          <a:ln w="28575" cap="rnd">
            <a:solidFill>
              <a:schemeClr val="accent6">
                <a:lumMod val="60000"/>
                <a:lumOff val="40000"/>
              </a:schemeClr>
            </a:solidFill>
            <a:round/>
            <a:headEnd type="none" w="sm" len="sm"/>
          </a:ln>
          <a:effectLst/>
        </c:spPr>
        <c:marker>
          <c:symbol val="circle"/>
          <c:size val="5"/>
          <c:spPr>
            <a:solidFill>
              <a:schemeClr val="bg2">
                <a:lumMod val="10000"/>
              </a:schemeClr>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14606158981224E-2"/>
          <c:y val="0.18458750286669987"/>
          <c:w val="0.80951627645049307"/>
          <c:h val="0.51965985987700192"/>
        </c:manualLayout>
      </c:layout>
      <c:areaChart>
        <c:grouping val="stacked"/>
        <c:varyColors val="0"/>
        <c:ser>
          <c:idx val="0"/>
          <c:order val="0"/>
          <c:tx>
            <c:strRef>
              <c:f>KPI!$N$6</c:f>
              <c:strCache>
                <c:ptCount val="1"/>
                <c:pt idx="0">
                  <c:v>Sum of Total Sales</c:v>
                </c:pt>
              </c:strCache>
            </c:strRef>
          </c:tx>
          <c:spPr>
            <a:solidFill>
              <a:schemeClr val="accent1">
                <a:lumMod val="20000"/>
                <a:lumOff val="80000"/>
              </a:schemeClr>
            </a:solidFill>
            <a:ln>
              <a:noFill/>
            </a:ln>
            <a:effectLst/>
          </c:spPr>
          <c:dLbls>
            <c:delete val="1"/>
          </c:dLbls>
          <c:cat>
            <c:strRef>
              <c:f>KPI!$M$7:$M$22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KPI!$N$7:$N$22</c:f>
              <c:numCache>
                <c:formatCode>General</c:formatCode>
                <c:ptCount val="15"/>
                <c:pt idx="0">
                  <c:v>2062526.0100000016</c:v>
                </c:pt>
                <c:pt idx="1">
                  <c:v>1920489.8500000008</c:v>
                </c:pt>
                <c:pt idx="2">
                  <c:v>1951693.6599999997</c:v>
                </c:pt>
                <c:pt idx="3">
                  <c:v>2078680.8</c:v>
                </c:pt>
                <c:pt idx="4">
                  <c:v>1935349.1899999995</c:v>
                </c:pt>
                <c:pt idx="5">
                  <c:v>2016903.5600000005</c:v>
                </c:pt>
                <c:pt idx="6">
                  <c:v>1951110.6899999972</c:v>
                </c:pt>
                <c:pt idx="7">
                  <c:v>1884429.7700000003</c:v>
                </c:pt>
                <c:pt idx="8">
                  <c:v>2120965.9899999993</c:v>
                </c:pt>
                <c:pt idx="9">
                  <c:v>2149364.129999999</c:v>
                </c:pt>
                <c:pt idx="10">
                  <c:v>2070789.8399999999</c:v>
                </c:pt>
                <c:pt idx="11">
                  <c:v>1983775.8799999976</c:v>
                </c:pt>
                <c:pt idx="12">
                  <c:v>1952685.2499999991</c:v>
                </c:pt>
                <c:pt idx="13">
                  <c:v>2249045.5299999993</c:v>
                </c:pt>
                <c:pt idx="14">
                  <c:v>2264750.3499999973</c:v>
                </c:pt>
              </c:numCache>
            </c:numRef>
          </c:val>
          <c:extLst>
            <c:ext xmlns:c16="http://schemas.microsoft.com/office/drawing/2014/chart" uri="{C3380CC4-5D6E-409C-BE32-E72D297353CC}">
              <c16:uniqueId val="{00000000-6668-4BB8-9144-C251B6C7FDF7}"/>
            </c:ext>
          </c:extLst>
        </c:ser>
        <c:dLbls>
          <c:showLegendKey val="0"/>
          <c:showVal val="1"/>
          <c:showCatName val="0"/>
          <c:showSerName val="0"/>
          <c:showPercent val="0"/>
          <c:showBubbleSize val="0"/>
        </c:dLbls>
        <c:axId val="1272735343"/>
        <c:axId val="1272730063"/>
      </c:areaChart>
      <c:lineChart>
        <c:grouping val="standard"/>
        <c:varyColors val="0"/>
        <c:ser>
          <c:idx val="1"/>
          <c:order val="1"/>
          <c:tx>
            <c:strRef>
              <c:f>KPI!$O$6</c:f>
              <c:strCache>
                <c:ptCount val="1"/>
                <c:pt idx="0">
                  <c:v>Sum of Profit Amount</c:v>
                </c:pt>
              </c:strCache>
            </c:strRef>
          </c:tx>
          <c:spPr>
            <a:ln w="28575" cap="rnd">
              <a:solidFill>
                <a:schemeClr val="accent6">
                  <a:lumMod val="60000"/>
                  <a:lumOff val="40000"/>
                </a:schemeClr>
              </a:solidFill>
              <a:round/>
              <a:headEnd type="none" w="sm" len="sm"/>
            </a:ln>
            <a:effectLst/>
          </c:spPr>
          <c:marker>
            <c:symbol val="circle"/>
            <c:size val="5"/>
            <c:spPr>
              <a:solidFill>
                <a:schemeClr val="bg2">
                  <a:lumMod val="10000"/>
                </a:schemeClr>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KPI!$M$7:$M$22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KPI!$O$7:$O$22</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1"/>
          <c:extLst>
            <c:ext xmlns:c16="http://schemas.microsoft.com/office/drawing/2014/chart" uri="{C3380CC4-5D6E-409C-BE32-E72D297353CC}">
              <c16:uniqueId val="{00000001-6668-4BB8-9144-C251B6C7FDF7}"/>
            </c:ext>
          </c:extLst>
        </c:ser>
        <c:dLbls>
          <c:showLegendKey val="0"/>
          <c:showVal val="1"/>
          <c:showCatName val="0"/>
          <c:showSerName val="0"/>
          <c:showPercent val="0"/>
          <c:showBubbleSize val="0"/>
        </c:dLbls>
        <c:marker val="1"/>
        <c:smooth val="0"/>
        <c:axId val="756064608"/>
        <c:axId val="756001728"/>
      </c:lineChart>
      <c:catAx>
        <c:axId val="1272735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730063"/>
        <c:crosses val="autoZero"/>
        <c:auto val="1"/>
        <c:lblAlgn val="ctr"/>
        <c:lblOffset val="100"/>
        <c:noMultiLvlLbl val="0"/>
      </c:catAx>
      <c:valAx>
        <c:axId val="12727300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735343"/>
        <c:crosses val="autoZero"/>
        <c:crossBetween val="between"/>
      </c:valAx>
      <c:valAx>
        <c:axId val="75600172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064608"/>
        <c:crosses val="max"/>
        <c:crossBetween val="between"/>
      </c:valAx>
      <c:catAx>
        <c:axId val="756064608"/>
        <c:scaling>
          <c:orientation val="minMax"/>
        </c:scaling>
        <c:delete val="1"/>
        <c:axPos val="b"/>
        <c:numFmt formatCode="General" sourceLinked="1"/>
        <c:majorTickMark val="out"/>
        <c:minorTickMark val="none"/>
        <c:tickLblPos val="nextTo"/>
        <c:crossAx val="756001728"/>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For Sales.xlsx]KPI!Modeofsale</c:name>
    <c:fmtId val="10"/>
  </c:pivotSource>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Online/Offline</a:t>
            </a:r>
          </a:p>
        </c:rich>
      </c:tx>
      <c:layout>
        <c:manualLayout>
          <c:xMode val="edge"/>
          <c:yMode val="edge"/>
          <c:x val="2.5797341814377137E-2"/>
          <c:y val="2.7854529529785947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dLbl>
          <c:idx val="0"/>
          <c:layout>
            <c:manualLayout>
              <c:x val="-0.16354164852521741"/>
              <c:y val="-3.1326858483430919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dLbl>
          <c:idx val="0"/>
          <c:layout>
            <c:manualLayout>
              <c:x val="0.17841821745357017"/>
              <c:y val="-2.6698225013747006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6354164852521741"/>
              <c:y val="-3.1326858483430919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7841821745357017"/>
              <c:y val="-2.6698225013747006E-2"/>
            </c:manualLayout>
          </c:layout>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20858693339008302"/>
              <c:y val="-2.6670845613572046E-2"/>
            </c:manualLayout>
          </c:layout>
          <c:spPr>
            <a:noFill/>
            <a:ln>
              <a:noFill/>
            </a:ln>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5324324324324319"/>
                  <c:h val="0.22923649906890126"/>
                </c:manualLayout>
              </c15:layout>
            </c:ext>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7841845782790661"/>
              <c:y val="-1.738661857211991E-2"/>
            </c:manualLayout>
          </c:layout>
          <c:spPr>
            <a:noFill/>
            <a:ln>
              <a:noFill/>
            </a:ln>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9918918918918913"/>
                  <c:h val="0.27579143389199257"/>
                </c:manualLayout>
              </c15:layout>
            </c:ext>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manualLayout>
          <c:layoutTarget val="inner"/>
          <c:xMode val="edge"/>
          <c:yMode val="edge"/>
          <c:x val="0.17937639124223395"/>
          <c:y val="0.17061657032755298"/>
          <c:w val="0.59533176412588129"/>
          <c:h val="0.84319683475395224"/>
        </c:manualLayout>
      </c:layout>
      <c:pieChart>
        <c:varyColors val="1"/>
        <c:ser>
          <c:idx val="0"/>
          <c:order val="0"/>
          <c:tx>
            <c:strRef>
              <c:f>KPI!$V$7</c:f>
              <c:strCache>
                <c:ptCount val="1"/>
                <c:pt idx="0">
                  <c:v>Sum of Net Sales</c:v>
                </c:pt>
              </c:strCache>
            </c:strRef>
          </c:tx>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1-45E5-406D-A8FB-BB3B41BD9D68}"/>
              </c:ext>
            </c:extLst>
          </c:dPt>
          <c:dPt>
            <c:idx val="1"/>
            <c:bubble3D val="0"/>
            <c:explosion val="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3-45E5-406D-A8FB-BB3B41BD9D68}"/>
              </c:ext>
            </c:extLst>
          </c:dPt>
          <c:dLbls>
            <c:dLbl>
              <c:idx val="0"/>
              <c:layout>
                <c:manualLayout>
                  <c:x val="-0.20858693339008302"/>
                  <c:y val="-2.6670845613572046E-2"/>
                </c:manualLayout>
              </c:layout>
              <c:spPr>
                <a:noFill/>
                <a:ln>
                  <a:noFill/>
                </a:ln>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5324324324324319"/>
                      <c:h val="0.22923649906890126"/>
                    </c:manualLayout>
                  </c15:layout>
                </c:ext>
                <c:ext xmlns:c16="http://schemas.microsoft.com/office/drawing/2014/chart" uri="{C3380CC4-5D6E-409C-BE32-E72D297353CC}">
                  <c16:uniqueId val="{00000001-45E5-406D-A8FB-BB3B41BD9D68}"/>
                </c:ext>
              </c:extLst>
            </c:dLbl>
            <c:dLbl>
              <c:idx val="1"/>
              <c:layout>
                <c:manualLayout>
                  <c:x val="0.17841845782790661"/>
                  <c:y val="-1.738661857211991E-2"/>
                </c:manualLayout>
              </c:layout>
              <c:spPr>
                <a:noFill/>
                <a:ln>
                  <a:noFill/>
                </a:ln>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9918918918918913"/>
                      <c:h val="0.27579143389199257"/>
                    </c:manualLayout>
                  </c15:layout>
                </c:ext>
                <c:ext xmlns:c16="http://schemas.microsoft.com/office/drawing/2014/chart" uri="{C3380CC4-5D6E-409C-BE32-E72D297353CC}">
                  <c16:uniqueId val="{00000003-45E5-406D-A8FB-BB3B41BD9D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KPI!$U$8:$U$10</c:f>
              <c:strCache>
                <c:ptCount val="2"/>
                <c:pt idx="0">
                  <c:v>Offline</c:v>
                </c:pt>
                <c:pt idx="1">
                  <c:v>Online</c:v>
                </c:pt>
              </c:strCache>
            </c:strRef>
          </c:cat>
          <c:val>
            <c:numRef>
              <c:f>KPI!$V$8:$V$10</c:f>
              <c:numCache>
                <c:formatCode>General</c:formatCode>
                <c:ptCount val="2"/>
                <c:pt idx="0">
                  <c:v>13988129.739999978</c:v>
                </c:pt>
                <c:pt idx="1">
                  <c:v>13901096.49000006</c:v>
                </c:pt>
              </c:numCache>
            </c:numRef>
          </c:val>
          <c:extLst>
            <c:ext xmlns:c16="http://schemas.microsoft.com/office/drawing/2014/chart" uri="{C3380CC4-5D6E-409C-BE32-E72D297353CC}">
              <c16:uniqueId val="{00000004-45E5-406D-A8FB-BB3B41BD9D68}"/>
            </c:ext>
          </c:extLst>
        </c:ser>
        <c:ser>
          <c:idx val="1"/>
          <c:order val="1"/>
          <c:tx>
            <c:strRef>
              <c:f>KPI!$W$7</c:f>
              <c:strCache>
                <c:ptCount val="1"/>
                <c:pt idx="0">
                  <c:v>Average of Discount %</c:v>
                </c:pt>
              </c:strCache>
            </c:strRef>
          </c:tx>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6-45E5-406D-A8FB-BB3B41BD9D68}"/>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8-45E5-406D-A8FB-BB3B41BD9D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KPI!$U$8:$U$10</c:f>
              <c:strCache>
                <c:ptCount val="2"/>
                <c:pt idx="0">
                  <c:v>Offline</c:v>
                </c:pt>
                <c:pt idx="1">
                  <c:v>Online</c:v>
                </c:pt>
              </c:strCache>
            </c:strRef>
          </c:cat>
          <c:val>
            <c:numRef>
              <c:f>KPI!$W$8:$W$10</c:f>
              <c:numCache>
                <c:formatCode>0%</c:formatCode>
                <c:ptCount val="2"/>
                <c:pt idx="0">
                  <c:v>8.8731971153847886E-2</c:v>
                </c:pt>
                <c:pt idx="1">
                  <c:v>8.8158945686902773E-2</c:v>
                </c:pt>
              </c:numCache>
            </c:numRef>
          </c:val>
          <c:extLst>
            <c:ext xmlns:c16="http://schemas.microsoft.com/office/drawing/2014/chart" uri="{C3380CC4-5D6E-409C-BE32-E72D297353CC}">
              <c16:uniqueId val="{00000009-45E5-406D-A8FB-BB3B41BD9D6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For Sales.xlsx]KPI!MaymentMode</c:name>
    <c:fmtId val="14"/>
  </c:pivotSource>
  <c:chart>
    <c:autoTitleDeleted val="1"/>
    <c:pivotFmts>
      <c:pivotFmt>
        <c:idx val="0"/>
        <c:spPr>
          <a:solidFill>
            <a:schemeClr val="accent4"/>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hade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4"/>
        <c:spPr>
          <a:solidFill>
            <a:schemeClr val="accent4">
              <a:tint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5"/>
        <c:spPr>
          <a:solidFill>
            <a:schemeClr val="accent4">
              <a:tint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6"/>
        <c:spPr>
          <a:solidFill>
            <a:schemeClr val="accent4"/>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9"/>
        <c:spPr>
          <a:solidFill>
            <a:schemeClr val="accent4">
              <a:tint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
        <c:idx val="10"/>
        <c:spPr>
          <a:solidFill>
            <a:schemeClr val="accent4">
              <a:tint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pivotFmt>
    </c:pivotFmts>
    <c:plotArea>
      <c:layout/>
      <c:doughnutChart>
        <c:varyColors val="1"/>
        <c:ser>
          <c:idx val="0"/>
          <c:order val="0"/>
          <c:tx>
            <c:strRef>
              <c:f>KPI!$AF$7</c:f>
              <c:strCache>
                <c:ptCount val="1"/>
                <c:pt idx="0">
                  <c:v>Total</c:v>
                </c:pt>
              </c:strCache>
            </c:strRef>
          </c:tx>
          <c:spPr>
            <a:ln>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c:spPr>
          <c:explosion val="5"/>
          <c:dPt>
            <c:idx val="0"/>
            <c:bubble3D val="0"/>
            <c:spPr>
              <a:solidFill>
                <a:schemeClr val="accent4">
                  <a:shade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AA22-4790-B5D8-98C157FAE23F}"/>
              </c:ext>
            </c:extLst>
          </c:dPt>
          <c:dPt>
            <c:idx val="1"/>
            <c:bubble3D val="0"/>
            <c:spPr>
              <a:solidFill>
                <a:schemeClr val="accent4">
                  <a:shade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AA22-4790-B5D8-98C157FAE23F}"/>
              </c:ext>
            </c:extLst>
          </c:dPt>
          <c:dPt>
            <c:idx val="2"/>
            <c:bubble3D val="0"/>
            <c:spPr>
              <a:solidFill>
                <a:schemeClr val="accent4">
                  <a:tint val="86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AA22-4790-B5D8-98C157FAE23F}"/>
              </c:ext>
            </c:extLst>
          </c:dPt>
          <c:dPt>
            <c:idx val="3"/>
            <c:bubble3D val="0"/>
            <c:spPr>
              <a:solidFill>
                <a:schemeClr val="accent4">
                  <a:tint val="58000"/>
                </a:schemeClr>
              </a:solidFill>
              <a:ln w="19050">
                <a:gradFill flip="none" rotWithShape="1">
                  <a:gsLst>
                    <a:gs pos="0">
                      <a:schemeClr val="accent4">
                        <a:lumMod val="0"/>
                        <a:lumOff val="100000"/>
                      </a:schemeClr>
                    </a:gs>
                    <a:gs pos="0">
                      <a:schemeClr val="accent4">
                        <a:lumMod val="4000"/>
                        <a:lumOff val="96000"/>
                      </a:schemeClr>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AA22-4790-B5D8-98C157FAE23F}"/>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KPI!$AE$8:$AE$12</c:f>
              <c:strCache>
                <c:ptCount val="4"/>
                <c:pt idx="0">
                  <c:v>Card</c:v>
                </c:pt>
                <c:pt idx="1">
                  <c:v>COD</c:v>
                </c:pt>
                <c:pt idx="2">
                  <c:v>UPI</c:v>
                </c:pt>
                <c:pt idx="3">
                  <c:v>Wallet</c:v>
                </c:pt>
              </c:strCache>
            </c:strRef>
          </c:cat>
          <c:val>
            <c:numRef>
              <c:f>KPI!$AF$8:$AF$12</c:f>
              <c:numCache>
                <c:formatCode>0%</c:formatCode>
                <c:ptCount val="4"/>
                <c:pt idx="0">
                  <c:v>0.23475120385232431</c:v>
                </c:pt>
                <c:pt idx="1">
                  <c:v>0.23539701257861292</c:v>
                </c:pt>
                <c:pt idx="2">
                  <c:v>0.23431917427550258</c:v>
                </c:pt>
                <c:pt idx="3">
                  <c:v>0.23558282208588663</c:v>
                </c:pt>
              </c:numCache>
            </c:numRef>
          </c:val>
          <c:extLst>
            <c:ext xmlns:c16="http://schemas.microsoft.com/office/drawing/2014/chart" uri="{C3380CC4-5D6E-409C-BE32-E72D297353CC}">
              <c16:uniqueId val="{00000008-AA22-4790-B5D8-98C157FAE23F}"/>
            </c:ext>
          </c:extLst>
        </c:ser>
        <c:dLbls>
          <c:showLegendKey val="0"/>
          <c:showVal val="0"/>
          <c:showCatName val="0"/>
          <c:showSerName val="0"/>
          <c:showPercent val="0"/>
          <c:showBubbleSize val="0"/>
          <c:showLeaderLines val="1"/>
        </c:dLbls>
        <c:firstSliceAng val="45"/>
        <c:holeSize val="3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Sales.xlsx]KPI!Monthlysale</c:name>
    <c:fmtId val="5"/>
  </c:pivotSource>
  <c:chart>
    <c:title>
      <c:tx>
        <c:strRef>
          <c:f>KPI!$AR$8</c:f>
          <c:strCache>
            <c:ptCount val="1"/>
            <c:pt idx="0">
              <c:v>27889226.23</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78383995449866E-2"/>
          <c:y val="0.13376621163801797"/>
          <c:w val="0.84928047355461589"/>
          <c:h val="0.82656195422830192"/>
        </c:manualLayout>
      </c:layout>
      <c:barChart>
        <c:barDir val="bar"/>
        <c:grouping val="clustered"/>
        <c:varyColors val="0"/>
        <c:ser>
          <c:idx val="0"/>
          <c:order val="0"/>
          <c:tx>
            <c:strRef>
              <c:f>KPI!$AR$8</c:f>
              <c:strCache>
                <c:ptCount val="1"/>
                <c:pt idx="0">
                  <c:v>Total</c:v>
                </c:pt>
              </c:strCache>
            </c:strRef>
          </c:tx>
          <c:spPr>
            <a:solidFill>
              <a:schemeClr val="accent1">
                <a:lumMod val="75000"/>
              </a:schemeClr>
            </a:solidFill>
            <a:ln>
              <a:noFill/>
            </a:ln>
            <a:effectLst/>
          </c:spPr>
          <c:invertIfNegative val="0"/>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KPI!$AR$8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KPI!$AR$8</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C341-4D14-8EAE-852E6D2498F3}"/>
            </c:ext>
          </c:extLst>
        </c:ser>
        <c:dLbls>
          <c:dLblPos val="outEnd"/>
          <c:showLegendKey val="0"/>
          <c:showVal val="1"/>
          <c:showCatName val="0"/>
          <c:showSerName val="0"/>
          <c:showPercent val="0"/>
          <c:showBubbleSize val="0"/>
        </c:dLbls>
        <c:gapWidth val="182"/>
        <c:axId val="1272687823"/>
        <c:axId val="1272679183"/>
      </c:barChart>
      <c:catAx>
        <c:axId val="12726878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79183"/>
        <c:crosses val="autoZero"/>
        <c:auto val="1"/>
        <c:lblAlgn val="ctr"/>
        <c:lblOffset val="100"/>
        <c:noMultiLvlLbl val="0"/>
      </c:catAx>
      <c:valAx>
        <c:axId val="1272679183"/>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87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Sales.xlsx]KPI!subcatagory</c:name>
    <c:fmtId val="13"/>
  </c:pivotSource>
  <c:chart>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dLbl>
          <c:idx val="0"/>
          <c:layout>
            <c:manualLayout>
              <c:x val="-2.0724876850230643E-3"/>
              <c:y val="-0.1994621757466818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dLbl>
          <c:idx val="0"/>
          <c:layout>
            <c:manualLayout>
              <c:x val="-1.9258571333949229E-3"/>
              <c:y val="-0.1499501708225208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dLbl>
          <c:idx val="0"/>
          <c:layout>
            <c:manualLayout>
              <c:x val="-2.9723990513600132E-3"/>
              <c:y val="-0.2245878325534273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dLbl>
          <c:idx val="0"/>
          <c:layout>
            <c:manualLayout>
              <c:x val="0"/>
              <c:y val="-7.2447687920460441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dLbl>
          <c:idx val="0"/>
          <c:layout>
            <c:manualLayout>
              <c:x val="0"/>
              <c:y val="-0.1340282226528518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dLbl>
          <c:idx val="0"/>
          <c:layout>
            <c:manualLayout>
              <c:x val="-1.4861995256800066E-3"/>
              <c:y val="-0.3296369800380949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dLbl>
          <c:idx val="0"/>
          <c:layout>
            <c:manualLayout>
              <c:x val="1.4861995256800066E-3"/>
              <c:y val="-0.1267834538608057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dLbl>
          <c:idx val="0"/>
          <c:layout>
            <c:manualLayout>
              <c:x val="-1.0898670619280368E-16"/>
              <c:y val="-0.1956087573852431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dLbl>
          <c:idx val="0"/>
          <c:layout>
            <c:manualLayout>
              <c:x val="-1.0898670619280368E-16"/>
              <c:y val="-7.9692456712506465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dLbl>
          <c:idx val="0"/>
          <c:layout>
            <c:manualLayout>
              <c:x val="-1.0898670619280368E-16"/>
              <c:y val="-0.1231610694647826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a:noFill/>
          </a:ln>
          <a:effectLst/>
        </c:spPr>
        <c:dLbl>
          <c:idx val="0"/>
          <c:layout>
            <c:manualLayout>
              <c:x val="-2.0724876850230643E-3"/>
              <c:y val="-0.1994621757466818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dLbl>
          <c:idx val="0"/>
          <c:layout>
            <c:manualLayout>
              <c:x val="-1.9258571333949229E-3"/>
              <c:y val="-0.1499501708225208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FF00"/>
          </a:solidFill>
          <a:ln>
            <a:noFill/>
          </a:ln>
          <a:effectLst/>
        </c:spPr>
        <c:dLbl>
          <c:idx val="0"/>
          <c:layout>
            <c:manualLayout>
              <c:x val="-2.9723990513600132E-3"/>
              <c:y val="-0.2245878325534273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FF00"/>
          </a:solidFill>
          <a:ln>
            <a:noFill/>
          </a:ln>
          <a:effectLst/>
        </c:spPr>
        <c:dLbl>
          <c:idx val="0"/>
          <c:layout>
            <c:manualLayout>
              <c:x val="0"/>
              <c:y val="-7.2447687920460441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FF00"/>
          </a:solidFill>
          <a:ln>
            <a:noFill/>
          </a:ln>
          <a:effectLst/>
        </c:spPr>
        <c:dLbl>
          <c:idx val="0"/>
          <c:layout>
            <c:manualLayout>
              <c:x val="0"/>
              <c:y val="-0.1340282226528518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FF00"/>
          </a:solidFill>
          <a:ln>
            <a:noFill/>
          </a:ln>
          <a:effectLst/>
        </c:spPr>
        <c:dLbl>
          <c:idx val="0"/>
          <c:layout>
            <c:manualLayout>
              <c:x val="-1.4861995256800066E-3"/>
              <c:y val="-0.3296369800380949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FF00"/>
          </a:solidFill>
          <a:ln>
            <a:noFill/>
          </a:ln>
          <a:effectLst/>
        </c:spPr>
        <c:dLbl>
          <c:idx val="0"/>
          <c:layout>
            <c:manualLayout>
              <c:x val="1.4861995256800066E-3"/>
              <c:y val="-0.1267834538608057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FF00"/>
          </a:solidFill>
          <a:ln>
            <a:noFill/>
          </a:ln>
          <a:effectLst/>
        </c:spPr>
        <c:dLbl>
          <c:idx val="0"/>
          <c:layout>
            <c:manualLayout>
              <c:x val="-1.0898670619280368E-16"/>
              <c:y val="-0.1956087573852431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FF00"/>
          </a:solidFill>
          <a:ln>
            <a:noFill/>
          </a:ln>
          <a:effectLst/>
        </c:spPr>
        <c:dLbl>
          <c:idx val="0"/>
          <c:layout>
            <c:manualLayout>
              <c:x val="-1.0898670619280368E-16"/>
              <c:y val="-7.9692456712506465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FF00"/>
          </a:solidFill>
          <a:ln>
            <a:noFill/>
          </a:ln>
          <a:effectLst/>
        </c:spPr>
        <c:dLbl>
          <c:idx val="0"/>
          <c:layout>
            <c:manualLayout>
              <c:x val="-1.0898670619280368E-16"/>
              <c:y val="-0.1231610694647826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bg2">
              <a:lumMod val="50000"/>
            </a:schemeClr>
          </a:solidFill>
          <a:ln>
            <a:noFill/>
          </a:ln>
          <a:effectLst/>
        </c:spPr>
        <c:marker>
          <c:symbol val="none"/>
        </c:marker>
      </c:pivotFmt>
      <c:pivotFmt>
        <c:idx val="25"/>
        <c:spPr>
          <a:solidFill>
            <a:srgbClr val="FFFF00"/>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FF00"/>
          </a:solidFill>
          <a:ln>
            <a:noFill/>
          </a:ln>
          <a:effectLst/>
        </c:spPr>
      </c:pivotFmt>
      <c:pivotFmt>
        <c:idx val="27"/>
        <c:spPr>
          <a:solidFill>
            <a:srgbClr val="FFFF00"/>
          </a:solidFill>
          <a:ln>
            <a:noFill/>
          </a:ln>
          <a:effectLst/>
        </c:spPr>
      </c:pivotFmt>
      <c:pivotFmt>
        <c:idx val="28"/>
        <c:spPr>
          <a:solidFill>
            <a:srgbClr val="FFFF00"/>
          </a:solidFill>
          <a:ln>
            <a:noFill/>
          </a:ln>
          <a:effectLst/>
        </c:spPr>
      </c:pivotFmt>
      <c:pivotFmt>
        <c:idx val="29"/>
        <c:spPr>
          <a:solidFill>
            <a:srgbClr val="FFFF00"/>
          </a:solidFill>
          <a:ln>
            <a:noFill/>
          </a:ln>
          <a:effectLst/>
        </c:spPr>
      </c:pivotFmt>
      <c:pivotFmt>
        <c:idx val="30"/>
        <c:spPr>
          <a:solidFill>
            <a:srgbClr val="FFFF00"/>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FFFF00"/>
          </a:solidFill>
          <a:ln>
            <a:noFill/>
          </a:ln>
          <a:effectLst/>
        </c:spPr>
      </c:pivotFmt>
      <c:pivotFmt>
        <c:idx val="34"/>
        <c:spPr>
          <a:solidFill>
            <a:srgbClr val="FFFF00"/>
          </a:solidFill>
          <a:ln>
            <a:noFill/>
          </a:ln>
          <a:effectLst/>
        </c:spPr>
      </c:pivotFmt>
      <c:pivotFmt>
        <c:idx val="35"/>
        <c:spPr>
          <a:solidFill>
            <a:srgbClr val="FFFF00"/>
          </a:solidFill>
          <a:ln>
            <a:noFill/>
          </a:ln>
          <a:effectLst/>
        </c:spPr>
      </c:pivotFmt>
    </c:pivotFmts>
    <c:plotArea>
      <c:layout/>
      <c:barChart>
        <c:barDir val="col"/>
        <c:grouping val="clustered"/>
        <c:varyColors val="0"/>
        <c:ser>
          <c:idx val="0"/>
          <c:order val="0"/>
          <c:tx>
            <c:strRef>
              <c:f>KPI!$AJ$16</c:f>
              <c:strCache>
                <c:ptCount val="1"/>
                <c:pt idx="0">
                  <c:v>Sum of Net Sales</c:v>
                </c:pt>
              </c:strCache>
            </c:strRef>
          </c:tx>
          <c:spPr>
            <a:solidFill>
              <a:schemeClr val="bg2">
                <a:lumMod val="50000"/>
              </a:schemeClr>
            </a:solidFill>
            <a:ln>
              <a:noFill/>
            </a:ln>
            <a:effectLst/>
          </c:spPr>
          <c:invertIfNegative val="0"/>
          <c:dLbls>
            <c:delete val="1"/>
          </c:dLbls>
          <c:cat>
            <c:strRef>
              <c:f>KPI!$AI$17:$AI$29</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KPI!$AJ$17:$AJ$29</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8131-4E49-84A7-8013974769B6}"/>
            </c:ext>
          </c:extLst>
        </c:ser>
        <c:dLbls>
          <c:showLegendKey val="0"/>
          <c:showVal val="1"/>
          <c:showCatName val="0"/>
          <c:showSerName val="0"/>
          <c:showPercent val="0"/>
          <c:showBubbleSize val="0"/>
        </c:dLbls>
        <c:gapWidth val="29"/>
        <c:overlap val="-27"/>
        <c:axId val="1027132623"/>
        <c:axId val="1027138863"/>
      </c:barChart>
      <c:barChart>
        <c:barDir val="col"/>
        <c:grouping val="clustered"/>
        <c:varyColors val="0"/>
        <c:ser>
          <c:idx val="1"/>
          <c:order val="1"/>
          <c:tx>
            <c:strRef>
              <c:f>KPI!$AK$16</c:f>
              <c:strCache>
                <c:ptCount val="1"/>
                <c:pt idx="0">
                  <c:v>Sum of Quantity Sold</c:v>
                </c:pt>
              </c:strCache>
            </c:strRef>
          </c:tx>
          <c:spPr>
            <a:solidFill>
              <a:srgbClr val="FFFF00"/>
            </a:solidFill>
            <a:ln>
              <a:noFill/>
            </a:ln>
            <a:effectLst/>
          </c:spPr>
          <c:invertIfNegative val="0"/>
          <c:dPt>
            <c:idx val="0"/>
            <c:invertIfNegative val="0"/>
            <c:bubble3D val="0"/>
            <c:extLst>
              <c:ext xmlns:c16="http://schemas.microsoft.com/office/drawing/2014/chart" uri="{C3380CC4-5D6E-409C-BE32-E72D297353CC}">
                <c16:uniqueId val="{00000001-0BB7-42DA-A84F-82D95494847A}"/>
              </c:ext>
            </c:extLst>
          </c:dPt>
          <c:dPt>
            <c:idx val="1"/>
            <c:invertIfNegative val="0"/>
            <c:bubble3D val="0"/>
            <c:spPr>
              <a:solidFill>
                <a:srgbClr val="FFFF00"/>
              </a:solidFill>
              <a:ln>
                <a:noFill/>
              </a:ln>
              <a:effectLst/>
            </c:spPr>
            <c:extLst>
              <c:ext xmlns:c16="http://schemas.microsoft.com/office/drawing/2014/chart" uri="{C3380CC4-5D6E-409C-BE32-E72D297353CC}">
                <c16:uniqueId val="{00000001-8131-4E49-84A7-8013974769B6}"/>
              </c:ext>
            </c:extLst>
          </c:dPt>
          <c:dPt>
            <c:idx val="2"/>
            <c:invertIfNegative val="0"/>
            <c:bubble3D val="0"/>
            <c:spPr>
              <a:solidFill>
                <a:srgbClr val="FFFF00"/>
              </a:solidFill>
              <a:ln>
                <a:noFill/>
              </a:ln>
              <a:effectLst/>
            </c:spPr>
            <c:extLst>
              <c:ext xmlns:c16="http://schemas.microsoft.com/office/drawing/2014/chart" uri="{C3380CC4-5D6E-409C-BE32-E72D297353CC}">
                <c16:uniqueId val="{00000002-8131-4E49-84A7-8013974769B6}"/>
              </c:ext>
            </c:extLst>
          </c:dPt>
          <c:dPt>
            <c:idx val="3"/>
            <c:invertIfNegative val="0"/>
            <c:bubble3D val="0"/>
            <c:spPr>
              <a:solidFill>
                <a:srgbClr val="FFFF00"/>
              </a:solidFill>
              <a:ln>
                <a:noFill/>
              </a:ln>
              <a:effectLst/>
            </c:spPr>
            <c:extLst>
              <c:ext xmlns:c16="http://schemas.microsoft.com/office/drawing/2014/chart" uri="{C3380CC4-5D6E-409C-BE32-E72D297353CC}">
                <c16:uniqueId val="{00000003-8131-4E49-84A7-8013974769B6}"/>
              </c:ext>
            </c:extLst>
          </c:dPt>
          <c:dPt>
            <c:idx val="4"/>
            <c:invertIfNegative val="0"/>
            <c:bubble3D val="0"/>
            <c:spPr>
              <a:solidFill>
                <a:srgbClr val="FFFF00"/>
              </a:solidFill>
              <a:ln>
                <a:noFill/>
              </a:ln>
              <a:effectLst/>
            </c:spPr>
            <c:extLst>
              <c:ext xmlns:c16="http://schemas.microsoft.com/office/drawing/2014/chart" uri="{C3380CC4-5D6E-409C-BE32-E72D297353CC}">
                <c16:uniqueId val="{00000004-8131-4E49-84A7-8013974769B6}"/>
              </c:ext>
            </c:extLst>
          </c:dPt>
          <c:dPt>
            <c:idx val="6"/>
            <c:invertIfNegative val="0"/>
            <c:bubble3D val="0"/>
            <c:spPr>
              <a:solidFill>
                <a:srgbClr val="FFFF00"/>
              </a:solidFill>
              <a:ln>
                <a:noFill/>
              </a:ln>
              <a:effectLst/>
            </c:spPr>
            <c:extLst>
              <c:ext xmlns:c16="http://schemas.microsoft.com/office/drawing/2014/chart" uri="{C3380CC4-5D6E-409C-BE32-E72D297353CC}">
                <c16:uniqueId val="{00000005-8131-4E49-84A7-8013974769B6}"/>
              </c:ext>
            </c:extLst>
          </c:dPt>
          <c:dPt>
            <c:idx val="7"/>
            <c:invertIfNegative val="0"/>
            <c:bubble3D val="0"/>
            <c:spPr>
              <a:solidFill>
                <a:srgbClr val="FFFF00"/>
              </a:solidFill>
              <a:ln>
                <a:noFill/>
              </a:ln>
              <a:effectLst/>
            </c:spPr>
            <c:extLst>
              <c:ext xmlns:c16="http://schemas.microsoft.com/office/drawing/2014/chart" uri="{C3380CC4-5D6E-409C-BE32-E72D297353CC}">
                <c16:uniqueId val="{00000006-8131-4E49-84A7-8013974769B6}"/>
              </c:ext>
            </c:extLst>
          </c:dPt>
          <c:dPt>
            <c:idx val="8"/>
            <c:invertIfNegative val="0"/>
            <c:bubble3D val="0"/>
            <c:spPr>
              <a:solidFill>
                <a:srgbClr val="FFFF00"/>
              </a:solidFill>
              <a:ln>
                <a:noFill/>
              </a:ln>
              <a:effectLst/>
            </c:spPr>
            <c:extLst>
              <c:ext xmlns:c16="http://schemas.microsoft.com/office/drawing/2014/chart" uri="{C3380CC4-5D6E-409C-BE32-E72D297353CC}">
                <c16:uniqueId val="{00000007-8131-4E49-84A7-8013974769B6}"/>
              </c:ext>
            </c:extLst>
          </c:dPt>
          <c:dPt>
            <c:idx val="9"/>
            <c:invertIfNegative val="0"/>
            <c:bubble3D val="0"/>
            <c:spPr>
              <a:solidFill>
                <a:srgbClr val="FFFF00"/>
              </a:solidFill>
              <a:ln>
                <a:noFill/>
              </a:ln>
              <a:effectLst/>
            </c:spPr>
            <c:extLst>
              <c:ext xmlns:c16="http://schemas.microsoft.com/office/drawing/2014/chart" uri="{C3380CC4-5D6E-409C-BE32-E72D297353CC}">
                <c16:uniqueId val="{00000008-8131-4E49-84A7-8013974769B6}"/>
              </c:ext>
            </c:extLst>
          </c:dPt>
          <c:dPt>
            <c:idx val="10"/>
            <c:invertIfNegative val="0"/>
            <c:bubble3D val="0"/>
            <c:spPr>
              <a:solidFill>
                <a:srgbClr val="FFFF00"/>
              </a:solidFill>
              <a:ln>
                <a:noFill/>
              </a:ln>
              <a:effectLst/>
            </c:spPr>
            <c:extLst>
              <c:ext xmlns:c16="http://schemas.microsoft.com/office/drawing/2014/chart" uri="{C3380CC4-5D6E-409C-BE32-E72D297353CC}">
                <c16:uniqueId val="{00000009-8131-4E49-84A7-8013974769B6}"/>
              </c:ext>
            </c:extLst>
          </c:dPt>
          <c:dPt>
            <c:idx val="11"/>
            <c:invertIfNegative val="0"/>
            <c:bubble3D val="0"/>
            <c:spPr>
              <a:solidFill>
                <a:srgbClr val="FFFF00"/>
              </a:solidFill>
              <a:ln>
                <a:noFill/>
              </a:ln>
              <a:effectLst/>
            </c:spPr>
            <c:extLst>
              <c:ext xmlns:c16="http://schemas.microsoft.com/office/drawing/2014/chart" uri="{C3380CC4-5D6E-409C-BE32-E72D297353CC}">
                <c16:uniqueId val="{0000000A-8131-4E49-84A7-8013974769B6}"/>
              </c:ext>
            </c:extLst>
          </c:dPt>
          <c:dLbls>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KPI!$AI$17:$AI$29</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KPI!$AK$17:$AK$29</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B-8131-4E49-84A7-8013974769B6}"/>
            </c:ext>
          </c:extLst>
        </c:ser>
        <c:dLbls>
          <c:showLegendKey val="0"/>
          <c:showVal val="1"/>
          <c:showCatName val="0"/>
          <c:showSerName val="0"/>
          <c:showPercent val="0"/>
          <c:showBubbleSize val="0"/>
        </c:dLbls>
        <c:gapWidth val="233"/>
        <c:overlap val="-27"/>
        <c:axId val="1027154703"/>
        <c:axId val="1027151823"/>
      </c:barChart>
      <c:catAx>
        <c:axId val="102713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138863"/>
        <c:crosses val="autoZero"/>
        <c:auto val="1"/>
        <c:lblAlgn val="ctr"/>
        <c:lblOffset val="100"/>
        <c:noMultiLvlLbl val="0"/>
      </c:catAx>
      <c:valAx>
        <c:axId val="102713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132623"/>
        <c:crosses val="autoZero"/>
        <c:crossBetween val="between"/>
      </c:valAx>
      <c:valAx>
        <c:axId val="102715182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154703"/>
        <c:crosses val="max"/>
        <c:crossBetween val="between"/>
      </c:valAx>
      <c:catAx>
        <c:axId val="1027154703"/>
        <c:scaling>
          <c:orientation val="minMax"/>
        </c:scaling>
        <c:delete val="1"/>
        <c:axPos val="b"/>
        <c:numFmt formatCode="General" sourceLinked="1"/>
        <c:majorTickMark val="out"/>
        <c:minorTickMark val="none"/>
        <c:tickLblPos val="nextTo"/>
        <c:crossAx val="102715182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data id="1">
      <cx:strDim type="cat">
        <cx:f>_xlchart.v1.5</cx:f>
      </cx:strDim>
      <cx:numDim type="size">
        <cx:f>_xlchart.v1.9</cx:f>
      </cx:numDim>
    </cx:data>
  </cx:chartData>
  <cx:chart>
    <cx:plotArea>
      <cx:plotAreaRegion>
        <cx:series layoutId="sunburst" uniqueId="{5FCED9E2-5272-42EE-BC31-99DAE16DA756}" formatIdx="0">
          <cx:tx>
            <cx:txData>
              <cx:f>_xlchart.v1.6</cx:f>
              <cx:v>Sum of Net Sales</cx:v>
            </cx:txData>
          </cx:tx>
          <cx:dataLabels pos="inEnd">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overlapping"/>
          </cx:layoutPr>
        </cx:series>
        <cx:series layoutId="sunburst" hidden="1" uniqueId="{9D8D3F3D-3534-407D-9AE9-FA97A8849C24}" formatIdx="1">
          <cx:tx>
            <cx:txData>
              <cx:f>_xlchart.v1.8</cx:f>
              <cx:v>Average of Profit Margin %</cx:v>
            </cx:txData>
          </cx:tx>
          <cx:dataLabels pos="inEnd">
            <cx:visibility seriesName="0" categoryName="1" value="0"/>
          </cx:dataLabels>
          <cx:dataId val="1"/>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chartData>
  <cx:chart>
    <cx:plotArea>
      <cx:plotAreaRegion>
        <cx:series layoutId="treemap" uniqueId="{BD27D4EE-AE46-426D-A3E6-E8258BEF5270}" formatIdx="0">
          <cx:tx>
            <cx:txData>
              <cx:f>_xlchart.v1.1</cx:f>
              <cx:v>Sum of Net Sales</cx:v>
            </cx:txData>
          </cx:tx>
          <cx:dataPt idx="0">
            <cx:spPr>
              <a:solidFill>
                <a:sysClr val="windowText" lastClr="000000">
                  <a:lumMod val="95000"/>
                  <a:lumOff val="5000"/>
                </a:sysClr>
              </a:solidFill>
            </cx:spPr>
          </cx:dataPt>
          <cx:dataPt idx="1">
            <cx:spPr>
              <a:solidFill>
                <a:srgbClr val="0070C0"/>
              </a:solidFill>
            </cx:spPr>
          </cx:dataPt>
          <cx:dataLabels pos="inEnd">
            <cx:visibility seriesName="0" categoryName="1" value="1"/>
            <cx:separator>, </cx:separator>
          </cx:dataLabels>
          <cx:dataId val="0"/>
          <cx:layoutPr>
            <cx:parentLabelLayout val="overlapping"/>
          </cx:layoutPr>
        </cx:series>
        <cx:series layoutId="treemap" hidden="1" uniqueId="{8071C858-8665-4CC4-93E2-812F86E941A3}" formatIdx="1">
          <cx:tx>
            <cx:txData>
              <cx:f>_xlchart.v1.3</cx:f>
              <cx:v>Sum of Net Sales2</cx:v>
            </cx:txData>
          </cx:tx>
          <cx:dataLabels pos="inEnd">
            <cx:visibility seriesName="0" categoryName="1" value="0"/>
          </cx:dataLabels>
          <cx:dataId val="1"/>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_xlchart.v1.12</cx:f>
      </cx:numDim>
    </cx:data>
    <cx:data id="1">
      <cx:strDim type="cat">
        <cx:f>_xlchart.v1.10</cx:f>
      </cx:strDim>
      <cx:numDim type="size">
        <cx:f>_xlchart.v1.14</cx:f>
      </cx:numDim>
    </cx:data>
  </cx:chartData>
  <cx:chart>
    <cx:plotArea>
      <cx:plotAreaRegion>
        <cx:series layoutId="sunburst" uniqueId="{5FCED9E2-5272-42EE-BC31-99DAE16DA756}" formatIdx="0">
          <cx:tx>
            <cx:txData>
              <cx:f>_xlchart.v1.11</cx:f>
              <cx:v>Sum of Net Sales</cx:v>
            </cx:txData>
          </cx:tx>
          <cx:dataLabels pos="inEnd">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overlapping"/>
          </cx:layoutPr>
        </cx:series>
        <cx:series layoutId="sunburst" hidden="1" uniqueId="{9D8D3F3D-3534-407D-9AE9-FA97A8849C24}" formatIdx="1">
          <cx:tx>
            <cx:txData>
              <cx:f>_xlchart.v1.13</cx:f>
              <cx:v>Average of Profit Margin %</cx:v>
            </cx:txData>
          </cx:tx>
          <cx:dataLabels pos="inEnd">
            <cx:visibility seriesName="0" categoryName="1" value="0"/>
          </cx:dataLabels>
          <cx:dataId val="1"/>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data id="1">
      <cx:strDim type="cat">
        <cx:f>_xlchart.v1.15</cx:f>
      </cx:strDim>
      <cx:numDim type="size">
        <cx:f>_xlchart.v1.19</cx:f>
      </cx:numDim>
    </cx:data>
  </cx:chartData>
  <cx:chart>
    <cx:plotArea>
      <cx:plotAreaRegion>
        <cx:series layoutId="treemap" uniqueId="{BD27D4EE-AE46-426D-A3E6-E8258BEF5270}" formatIdx="0">
          <cx:tx>
            <cx:txData>
              <cx:f>_xlchart.v1.16</cx:f>
              <cx:v>Sum of Net Sales</cx:v>
            </cx:txData>
          </cx:tx>
          <cx:dataPt idx="0">
            <cx:spPr>
              <a:solidFill>
                <a:sysClr val="windowText" lastClr="000000">
                  <a:lumMod val="95000"/>
                  <a:lumOff val="5000"/>
                </a:sysClr>
              </a:solidFill>
            </cx:spPr>
          </cx:dataPt>
          <cx:dataPt idx="1">
            <cx:spPr>
              <a:solidFill>
                <a:srgbClr val="0070C0"/>
              </a:solidFill>
            </cx:spPr>
          </cx:dataPt>
          <cx:dataLabels pos="inEnd">
            <cx:visibility seriesName="0" categoryName="1" value="1"/>
            <cx:separator>, </cx:separator>
          </cx:dataLabels>
          <cx:dataId val="0"/>
          <cx:layoutPr>
            <cx:parentLabelLayout val="overlapping"/>
          </cx:layoutPr>
        </cx:series>
        <cx:series layoutId="treemap" hidden="1" uniqueId="{8071C858-8665-4CC4-93E2-812F86E941A3}" formatIdx="1">
          <cx:tx>
            <cx:txData>
              <cx:f>_xlchart.v1.18</cx:f>
              <cx:v>Sum of Net Sales2</cx:v>
            </cx:txData>
          </cx:tx>
          <cx:dataLabels pos="inEnd">
            <cx:visibility seriesName="0" categoryName="1" value="0"/>
          </cx:dataLabels>
          <cx:dataId val="1"/>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openxmlformats.org/officeDocument/2006/relationships/chart" Target="../charts/chart11.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4.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2</xdr:col>
      <xdr:colOff>305205</xdr:colOff>
      <xdr:row>49</xdr:row>
      <xdr:rowOff>141307</xdr:rowOff>
    </xdr:from>
    <xdr:to>
      <xdr:col>3</xdr:col>
      <xdr:colOff>1520134</xdr:colOff>
      <xdr:row>58</xdr:row>
      <xdr:rowOff>132513</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C019617E-38B4-4414-75B4-D79DCBE042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21798" y="8757769"/>
              <a:ext cx="1826204" cy="1573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429090</xdr:colOff>
      <xdr:row>76</xdr:row>
      <xdr:rowOff>104434</xdr:rowOff>
    </xdr:from>
    <xdr:to>
      <xdr:col>19</xdr:col>
      <xdr:colOff>5914</xdr:colOff>
      <xdr:row>81</xdr:row>
      <xdr:rowOff>111650</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D6027AF5-8E61-EC4D-CF9E-6714B0F71096}"/>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4873595" y="13468742"/>
              <a:ext cx="1829330" cy="886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345677</xdr:colOff>
      <xdr:row>66</xdr:row>
      <xdr:rowOff>152010</xdr:rowOff>
    </xdr:from>
    <xdr:to>
      <xdr:col>3</xdr:col>
      <xdr:colOff>1567082</xdr:colOff>
      <xdr:row>74</xdr:row>
      <xdr:rowOff>54429</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57DC962B-2D64-4708-CC5F-0EDA8720F87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062270" y="11757856"/>
              <a:ext cx="1832680" cy="13091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272537</xdr:colOff>
      <xdr:row>58</xdr:row>
      <xdr:rowOff>149786</xdr:rowOff>
    </xdr:from>
    <xdr:to>
      <xdr:col>8</xdr:col>
      <xdr:colOff>1002758</xdr:colOff>
      <xdr:row>72</xdr:row>
      <xdr:rowOff>48821</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CF3C716F-6A07-D325-5CB9-5963DEEAB657}"/>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6418779" y="10348863"/>
              <a:ext cx="1803664" cy="23608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470290</xdr:colOff>
      <xdr:row>78</xdr:row>
      <xdr:rowOff>45207</xdr:rowOff>
    </xdr:from>
    <xdr:to>
      <xdr:col>27</xdr:col>
      <xdr:colOff>132827</xdr:colOff>
      <xdr:row>86</xdr:row>
      <xdr:rowOff>43839</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4AC310CA-06F3-6CE3-D312-4A3B19F9F52B}"/>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21764422" y="13761207"/>
              <a:ext cx="1806124" cy="140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322923</xdr:colOff>
      <xdr:row>78</xdr:row>
      <xdr:rowOff>174113</xdr:rowOff>
    </xdr:from>
    <xdr:to>
      <xdr:col>32</xdr:col>
      <xdr:colOff>376451</xdr:colOff>
      <xdr:row>86</xdr:row>
      <xdr:rowOff>141917</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644B9010-BF1C-071B-E2F4-97D751CD4F94}"/>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8475055" y="13890113"/>
              <a:ext cx="1814637" cy="1374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22888</xdr:colOff>
      <xdr:row>50</xdr:row>
      <xdr:rowOff>110560</xdr:rowOff>
    </xdr:from>
    <xdr:to>
      <xdr:col>2</xdr:col>
      <xdr:colOff>180724</xdr:colOff>
      <xdr:row>73</xdr:row>
      <xdr:rowOff>90714</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958BDEFF-42CF-A415-4118-8840782A0BD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2888" y="8791573"/>
              <a:ext cx="1847526" cy="397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996461</xdr:colOff>
      <xdr:row>14</xdr:row>
      <xdr:rowOff>105089</xdr:rowOff>
    </xdr:from>
    <xdr:to>
      <xdr:col>58</xdr:col>
      <xdr:colOff>167473</xdr:colOff>
      <xdr:row>24</xdr:row>
      <xdr:rowOff>150724</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4F9DCA93-0608-05A1-34F2-BB86AA77A8B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8709384" y="2566935"/>
              <a:ext cx="4521758" cy="180409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5</xdr:row>
      <xdr:rowOff>115747</xdr:rowOff>
    </xdr:from>
    <xdr:to>
      <xdr:col>0</xdr:col>
      <xdr:colOff>1128532</xdr:colOff>
      <xdr:row>8</xdr:row>
      <xdr:rowOff>115747</xdr:rowOff>
    </xdr:to>
    <xdr:sp macro="" textlink="$A$2">
      <xdr:nvSpPr>
        <xdr:cNvPr id="12" name="TextBox 11">
          <a:extLst>
            <a:ext uri="{FF2B5EF4-FFF2-40B4-BE49-F238E27FC236}">
              <a16:creationId xmlns:a16="http://schemas.microsoft.com/office/drawing/2014/main" id="{D09502CD-29B5-F16E-E9C5-BA7170C45FC5}"/>
            </a:ext>
          </a:extLst>
        </xdr:cNvPr>
        <xdr:cNvSpPr txBox="1"/>
      </xdr:nvSpPr>
      <xdr:spPr>
        <a:xfrm>
          <a:off x="0" y="983848"/>
          <a:ext cx="1128532" cy="520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22F014-42AB-4345-9FDF-033B43AA4EEE}" type="TxLink">
            <a:rPr lang="en-US" sz="1100" b="0" i="0" u="none" strike="noStrike">
              <a:solidFill>
                <a:srgbClr val="000000"/>
              </a:solidFill>
              <a:latin typeface="Times New Roman"/>
              <a:cs typeface="Times New Roman"/>
            </a:rPr>
            <a:pPr/>
            <a:t>30592560.5</a:t>
          </a:fld>
          <a:endParaRPr lang="en-IN" sz="1100"/>
        </a:p>
      </xdr:txBody>
    </xdr:sp>
    <xdr:clientData/>
  </xdr:twoCellAnchor>
  <xdr:twoCellAnchor>
    <xdr:from>
      <xdr:col>3</xdr:col>
      <xdr:colOff>28938</xdr:colOff>
      <xdr:row>4</xdr:row>
      <xdr:rowOff>0</xdr:rowOff>
    </xdr:from>
    <xdr:to>
      <xdr:col>3</xdr:col>
      <xdr:colOff>1157470</xdr:colOff>
      <xdr:row>7</xdr:row>
      <xdr:rowOff>0</xdr:rowOff>
    </xdr:to>
    <xdr:sp macro="" textlink="$D$2">
      <xdr:nvSpPr>
        <xdr:cNvPr id="13" name="TextBox 12">
          <a:extLst>
            <a:ext uri="{FF2B5EF4-FFF2-40B4-BE49-F238E27FC236}">
              <a16:creationId xmlns:a16="http://schemas.microsoft.com/office/drawing/2014/main" id="{350FFE23-6CE7-E3E0-0F0A-846A15ADC43E}"/>
            </a:ext>
          </a:extLst>
        </xdr:cNvPr>
        <xdr:cNvSpPr txBox="1"/>
      </xdr:nvSpPr>
      <xdr:spPr>
        <a:xfrm>
          <a:off x="2382457" y="694481"/>
          <a:ext cx="1128532" cy="520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D66C39-FB47-45F3-8544-1EA26F9880DE}" type="TxLink">
            <a:rPr lang="en-US" sz="1100" b="0" i="0" u="none" strike="noStrike">
              <a:solidFill>
                <a:srgbClr val="000000"/>
              </a:solidFill>
              <a:latin typeface="Times New Roman"/>
              <a:cs typeface="Times New Roman"/>
            </a:rPr>
            <a:pPr/>
            <a:t>2703334.27</a:t>
          </a:fld>
          <a:endParaRPr lang="en-IN" sz="1100"/>
        </a:p>
      </xdr:txBody>
    </xdr:sp>
    <xdr:clientData/>
  </xdr:twoCellAnchor>
  <xdr:twoCellAnchor>
    <xdr:from>
      <xdr:col>3</xdr:col>
      <xdr:colOff>1</xdr:colOff>
      <xdr:row>11</xdr:row>
      <xdr:rowOff>106101</xdr:rowOff>
    </xdr:from>
    <xdr:to>
      <xdr:col>3</xdr:col>
      <xdr:colOff>1128533</xdr:colOff>
      <xdr:row>14</xdr:row>
      <xdr:rowOff>106101</xdr:rowOff>
    </xdr:to>
    <xdr:sp macro="" textlink="$D$8">
      <xdr:nvSpPr>
        <xdr:cNvPr id="14" name="TextBox 13">
          <a:extLst>
            <a:ext uri="{FF2B5EF4-FFF2-40B4-BE49-F238E27FC236}">
              <a16:creationId xmlns:a16="http://schemas.microsoft.com/office/drawing/2014/main" id="{D1F41CC8-220B-D386-33BE-E3831F2C6EEC}"/>
            </a:ext>
          </a:extLst>
        </xdr:cNvPr>
        <xdr:cNvSpPr txBox="1"/>
      </xdr:nvSpPr>
      <xdr:spPr>
        <a:xfrm>
          <a:off x="2353520" y="2015924"/>
          <a:ext cx="1128532" cy="520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8A418B-3616-495F-B798-102CA61FBBA8}" type="TxLink">
            <a:rPr lang="en-US" sz="1100" b="0" i="0" u="none" strike="noStrike">
              <a:solidFill>
                <a:srgbClr val="000000"/>
              </a:solidFill>
              <a:latin typeface="Times New Roman"/>
              <a:cs typeface="Times New Roman"/>
            </a:rPr>
            <a:pPr/>
            <a:t>6546998.49</a:t>
          </a:fld>
          <a:endParaRPr lang="en-IN" sz="1100"/>
        </a:p>
      </xdr:txBody>
    </xdr:sp>
    <xdr:clientData/>
  </xdr:twoCellAnchor>
  <xdr:twoCellAnchor>
    <xdr:from>
      <xdr:col>0</xdr:col>
      <xdr:colOff>0</xdr:colOff>
      <xdr:row>17</xdr:row>
      <xdr:rowOff>19291</xdr:rowOff>
    </xdr:from>
    <xdr:to>
      <xdr:col>0</xdr:col>
      <xdr:colOff>1128532</xdr:colOff>
      <xdr:row>20</xdr:row>
      <xdr:rowOff>19291</xdr:rowOff>
    </xdr:to>
    <xdr:sp macro="" textlink="$A$13">
      <xdr:nvSpPr>
        <xdr:cNvPr id="15" name="TextBox 14">
          <a:extLst>
            <a:ext uri="{FF2B5EF4-FFF2-40B4-BE49-F238E27FC236}">
              <a16:creationId xmlns:a16="http://schemas.microsoft.com/office/drawing/2014/main" id="{757EBA27-9591-799D-F548-81EF9B6EB405}"/>
            </a:ext>
          </a:extLst>
        </xdr:cNvPr>
        <xdr:cNvSpPr txBox="1"/>
      </xdr:nvSpPr>
      <xdr:spPr>
        <a:xfrm>
          <a:off x="0" y="2970835"/>
          <a:ext cx="1128532" cy="520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DECCC5-2421-4F8F-854C-6CDF8CEDAF31}" type="TxLink">
            <a:rPr lang="en-US" sz="1100" b="0" i="0" u="none" strike="noStrike">
              <a:solidFill>
                <a:srgbClr val="000000"/>
              </a:solidFill>
              <a:latin typeface="Times New Roman"/>
              <a:cs typeface="Times New Roman"/>
            </a:rPr>
            <a:pPr/>
            <a:t>27889226.23</a:t>
          </a:fld>
          <a:endParaRPr lang="en-IN" sz="1100"/>
        </a:p>
      </xdr:txBody>
    </xdr:sp>
    <xdr:clientData/>
  </xdr:twoCellAnchor>
  <xdr:twoCellAnchor>
    <xdr:from>
      <xdr:col>5</xdr:col>
      <xdr:colOff>264523</xdr:colOff>
      <xdr:row>23</xdr:row>
      <xdr:rowOff>5846</xdr:rowOff>
    </xdr:from>
    <xdr:to>
      <xdr:col>10</xdr:col>
      <xdr:colOff>32738</xdr:colOff>
      <xdr:row>42</xdr:row>
      <xdr:rowOff>34782</xdr:rowOff>
    </xdr:to>
    <xdr:graphicFrame macro="">
      <xdr:nvGraphicFramePr>
        <xdr:cNvPr id="16" name="Chart 15">
          <a:extLst>
            <a:ext uri="{FF2B5EF4-FFF2-40B4-BE49-F238E27FC236}">
              <a16:creationId xmlns:a16="http://schemas.microsoft.com/office/drawing/2014/main" id="{F04A3B61-B0F8-8D09-8BCB-B1DA04FD6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450980</xdr:colOff>
      <xdr:row>43</xdr:row>
      <xdr:rowOff>101859</xdr:rowOff>
    </xdr:from>
    <xdr:to>
      <xdr:col>17</xdr:col>
      <xdr:colOff>116632</xdr:colOff>
      <xdr:row>58</xdr:row>
      <xdr:rowOff>162508</xdr:rowOff>
    </xdr:to>
    <xdr:graphicFrame macro="">
      <xdr:nvGraphicFramePr>
        <xdr:cNvPr id="18" name="Chart 17">
          <a:extLst>
            <a:ext uri="{FF2B5EF4-FFF2-40B4-BE49-F238E27FC236}">
              <a16:creationId xmlns:a16="http://schemas.microsoft.com/office/drawing/2014/main" id="{4A79B62C-0C10-F296-2AB2-1D5BB3AD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272143</xdr:colOff>
      <xdr:row>11</xdr:row>
      <xdr:rowOff>77754</xdr:rowOff>
    </xdr:from>
    <xdr:to>
      <xdr:col>22</xdr:col>
      <xdr:colOff>1461796</xdr:colOff>
      <xdr:row>26</xdr:row>
      <xdr:rowOff>30322</xdr:rowOff>
    </xdr:to>
    <xdr:graphicFrame macro="">
      <xdr:nvGraphicFramePr>
        <xdr:cNvPr id="19" name="Chart 18">
          <a:extLst>
            <a:ext uri="{FF2B5EF4-FFF2-40B4-BE49-F238E27FC236}">
              <a16:creationId xmlns:a16="http://schemas.microsoft.com/office/drawing/2014/main" id="{2BE9DF93-64B4-9F05-4D05-E60FEF933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567611</xdr:colOff>
      <xdr:row>20</xdr:row>
      <xdr:rowOff>86308</xdr:rowOff>
    </xdr:from>
    <xdr:to>
      <xdr:col>28</xdr:col>
      <xdr:colOff>1656184</xdr:colOff>
      <xdr:row>35</xdr:row>
      <xdr:rowOff>146957</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59188E09-F9EA-BA9F-0ECF-3516180F7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2101731" y="3591508"/>
              <a:ext cx="3694613" cy="26895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1561083</xdr:colOff>
      <xdr:row>35</xdr:row>
      <xdr:rowOff>68365</xdr:rowOff>
    </xdr:from>
    <xdr:to>
      <xdr:col>40</xdr:col>
      <xdr:colOff>690226</xdr:colOff>
      <xdr:row>54</xdr:row>
      <xdr:rowOff>173454</xdr:rowOff>
    </xdr:to>
    <xdr:graphicFrame macro="">
      <xdr:nvGraphicFramePr>
        <xdr:cNvPr id="21" name="Chart 20">
          <a:extLst>
            <a:ext uri="{FF2B5EF4-FFF2-40B4-BE49-F238E27FC236}">
              <a16:creationId xmlns:a16="http://schemas.microsoft.com/office/drawing/2014/main" id="{21A2A254-ECAF-B609-435E-269A40EF4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566614</xdr:colOff>
      <xdr:row>14</xdr:row>
      <xdr:rowOff>93785</xdr:rowOff>
    </xdr:from>
    <xdr:to>
      <xdr:col>32</xdr:col>
      <xdr:colOff>1641230</xdr:colOff>
      <xdr:row>30</xdr:row>
      <xdr:rowOff>23446</xdr:rowOff>
    </xdr:to>
    <xdr:graphicFrame macro="">
      <xdr:nvGraphicFramePr>
        <xdr:cNvPr id="23" name="Chart 22">
          <a:extLst>
            <a:ext uri="{FF2B5EF4-FFF2-40B4-BE49-F238E27FC236}">
              <a16:creationId xmlns:a16="http://schemas.microsoft.com/office/drawing/2014/main" id="{F8BE60DE-8820-2C1D-5853-C284A80E37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410308</xdr:colOff>
      <xdr:row>21</xdr:row>
      <xdr:rowOff>166079</xdr:rowOff>
    </xdr:from>
    <xdr:to>
      <xdr:col>40</xdr:col>
      <xdr:colOff>400539</xdr:colOff>
      <xdr:row>32</xdr:row>
      <xdr:rowOff>150447</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C9BF2962-7030-0FEB-ED92-4068EFB005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5736628" y="3846539"/>
              <a:ext cx="3137291" cy="19122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2032001</xdr:colOff>
      <xdr:row>24</xdr:row>
      <xdr:rowOff>103554</xdr:rowOff>
    </xdr:from>
    <xdr:to>
      <xdr:col>48</xdr:col>
      <xdr:colOff>631371</xdr:colOff>
      <xdr:row>44</xdr:row>
      <xdr:rowOff>141515</xdr:rowOff>
    </xdr:to>
    <xdr:graphicFrame macro="">
      <xdr:nvGraphicFramePr>
        <xdr:cNvPr id="25" name="Chart 24">
          <a:extLst>
            <a:ext uri="{FF2B5EF4-FFF2-40B4-BE49-F238E27FC236}">
              <a16:creationId xmlns:a16="http://schemas.microsoft.com/office/drawing/2014/main" id="{EAAC7C6D-AF30-3CCA-4F66-D83878760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7620</xdr:colOff>
      <xdr:row>8</xdr:row>
      <xdr:rowOff>22860</xdr:rowOff>
    </xdr:to>
    <xdr:sp macro="" textlink="">
      <xdr:nvSpPr>
        <xdr:cNvPr id="3" name="Rectangle 2">
          <a:extLst>
            <a:ext uri="{FF2B5EF4-FFF2-40B4-BE49-F238E27FC236}">
              <a16:creationId xmlns:a16="http://schemas.microsoft.com/office/drawing/2014/main" id="{9E368CE3-6152-698B-64A7-46F53517EFF0}"/>
            </a:ext>
          </a:extLst>
        </xdr:cNvPr>
        <xdr:cNvSpPr/>
      </xdr:nvSpPr>
      <xdr:spPr>
        <a:xfrm>
          <a:off x="0" y="0"/>
          <a:ext cx="3665220" cy="142494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3600" b="1"/>
            <a:t>Sales Dashboard</a:t>
          </a:r>
        </a:p>
      </xdr:txBody>
    </xdr:sp>
    <xdr:clientData/>
  </xdr:twoCellAnchor>
  <xdr:twoCellAnchor editAs="oneCell">
    <xdr:from>
      <xdr:col>19</xdr:col>
      <xdr:colOff>68579</xdr:colOff>
      <xdr:row>0</xdr:row>
      <xdr:rowOff>7620</xdr:rowOff>
    </xdr:from>
    <xdr:to>
      <xdr:col>23</xdr:col>
      <xdr:colOff>365760</xdr:colOff>
      <xdr:row>7</xdr:row>
      <xdr:rowOff>167640</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62297994-7E14-497F-B737-DFAB9C556B74}"/>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1650979" y="7620"/>
              <a:ext cx="2735581" cy="13868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6</xdr:col>
      <xdr:colOff>30480</xdr:colOff>
      <xdr:row>0</xdr:row>
      <xdr:rowOff>38100</xdr:rowOff>
    </xdr:from>
    <xdr:to>
      <xdr:col>9</xdr:col>
      <xdr:colOff>601980</xdr:colOff>
      <xdr:row>5</xdr:row>
      <xdr:rowOff>7620</xdr:rowOff>
    </xdr:to>
    <mc:AlternateContent xmlns:mc="http://schemas.openxmlformats.org/markup-compatibility/2006" xmlns:a14="http://schemas.microsoft.com/office/drawing/2010/main">
      <mc:Choice Requires="a14">
        <xdr:graphicFrame macro="">
          <xdr:nvGraphicFramePr>
            <xdr:cNvPr id="6" name="Sales Channel 1">
              <a:extLst>
                <a:ext uri="{FF2B5EF4-FFF2-40B4-BE49-F238E27FC236}">
                  <a16:creationId xmlns:a16="http://schemas.microsoft.com/office/drawing/2014/main" id="{1BCEE925-C0A7-451F-84FF-9E317C750C59}"/>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688080" y="38100"/>
              <a:ext cx="240030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22488</xdr:colOff>
      <xdr:row>0</xdr:row>
      <xdr:rowOff>30480</xdr:rowOff>
    </xdr:from>
    <xdr:to>
      <xdr:col>14</xdr:col>
      <xdr:colOff>434340</xdr:colOff>
      <xdr:row>5</xdr:row>
      <xdr:rowOff>15240</xdr:rowOff>
    </xdr:to>
    <mc:AlternateContent xmlns:mc="http://schemas.openxmlformats.org/markup-compatibility/2006" xmlns:a14="http://schemas.microsoft.com/office/drawing/2010/main">
      <mc:Choice Requires="a14">
        <xdr:graphicFrame macro="">
          <xdr:nvGraphicFramePr>
            <xdr:cNvPr id="7" name="Payment Mode 1">
              <a:extLst>
                <a:ext uri="{FF2B5EF4-FFF2-40B4-BE49-F238E27FC236}">
                  <a16:creationId xmlns:a16="http://schemas.microsoft.com/office/drawing/2014/main" id="{07C88901-4FA6-4721-A62E-A75DF50E8F7A}"/>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6118488" y="30480"/>
              <a:ext cx="2850252" cy="861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462987</xdr:colOff>
      <xdr:row>0</xdr:row>
      <xdr:rowOff>22861</xdr:rowOff>
    </xdr:from>
    <xdr:to>
      <xdr:col>19</xdr:col>
      <xdr:colOff>45720</xdr:colOff>
      <xdr:row>5</xdr:row>
      <xdr:rowOff>22860</xdr:rowOff>
    </xdr:to>
    <mc:AlternateContent xmlns:mc="http://schemas.openxmlformats.org/markup-compatibility/2006" xmlns:a14="http://schemas.microsoft.com/office/drawing/2010/main">
      <mc:Choice Requires="a14">
        <xdr:graphicFrame macro="">
          <xdr:nvGraphicFramePr>
            <xdr:cNvPr id="8" name="Delivery Status 1">
              <a:extLst>
                <a:ext uri="{FF2B5EF4-FFF2-40B4-BE49-F238E27FC236}">
                  <a16:creationId xmlns:a16="http://schemas.microsoft.com/office/drawing/2014/main" id="{72F4B8F4-5EC9-4FEF-A1AC-6D05F32F7BBB}"/>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8997387" y="22861"/>
              <a:ext cx="2630733"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38100</xdr:rowOff>
    </xdr:from>
    <xdr:to>
      <xdr:col>6</xdr:col>
      <xdr:colOff>22860</xdr:colOff>
      <xdr:row>17</xdr:row>
      <xdr:rowOff>34581</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8575B1DB-CC14-4AA5-AE4B-27969DFED99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1440180"/>
              <a:ext cx="3680460" cy="1573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49055</xdr:colOff>
      <xdr:row>17</xdr:row>
      <xdr:rowOff>96867</xdr:rowOff>
    </xdr:from>
    <xdr:to>
      <xdr:col>6</xdr:col>
      <xdr:colOff>38100</xdr:colOff>
      <xdr:row>25</xdr:row>
      <xdr:rowOff>91440</xdr:rowOff>
    </xdr:to>
    <mc:AlternateContent xmlns:mc="http://schemas.openxmlformats.org/markup-compatibility/2006" xmlns:a14="http://schemas.microsoft.com/office/drawing/2010/main">
      <mc:Choice Requires="a14">
        <xdr:graphicFrame macro="">
          <xdr:nvGraphicFramePr>
            <xdr:cNvPr id="13" name="Product Category 1">
              <a:extLst>
                <a:ext uri="{FF2B5EF4-FFF2-40B4-BE49-F238E27FC236}">
                  <a16:creationId xmlns:a16="http://schemas.microsoft.com/office/drawing/2014/main" id="{5958A72D-A690-4A27-B8BE-FA4DFF6AC9E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877855" y="3076287"/>
              <a:ext cx="1817845" cy="13091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59149</xdr:colOff>
      <xdr:row>25</xdr:row>
      <xdr:rowOff>121920</xdr:rowOff>
    </xdr:from>
    <xdr:to>
      <xdr:col>6</xdr:col>
      <xdr:colOff>31222</xdr:colOff>
      <xdr:row>41</xdr:row>
      <xdr:rowOff>99060</xdr:rowOff>
    </xdr:to>
    <mc:AlternateContent xmlns:mc="http://schemas.openxmlformats.org/markup-compatibility/2006" xmlns:a14="http://schemas.microsoft.com/office/drawing/2010/main">
      <mc:Choice Requires="a14">
        <xdr:graphicFrame macro="">
          <xdr:nvGraphicFramePr>
            <xdr:cNvPr id="14" name="Product Sub-Category 1">
              <a:extLst>
                <a:ext uri="{FF2B5EF4-FFF2-40B4-BE49-F238E27FC236}">
                  <a16:creationId xmlns:a16="http://schemas.microsoft.com/office/drawing/2014/main" id="{1E3B4A8B-30C5-4103-A28C-7146B024A6AE}"/>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887949" y="4373880"/>
              <a:ext cx="1800873" cy="2910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91759</xdr:rowOff>
    </xdr:from>
    <xdr:to>
      <xdr:col>3</xdr:col>
      <xdr:colOff>5381</xdr:colOff>
      <xdr:row>41</xdr:row>
      <xdr:rowOff>106680</xdr:rowOff>
    </xdr:to>
    <mc:AlternateContent xmlns:mc="http://schemas.openxmlformats.org/markup-compatibility/2006" xmlns:a14="http://schemas.microsoft.com/office/drawing/2010/main">
      <mc:Choice Requires="a14">
        <xdr:graphicFrame macro="">
          <xdr:nvGraphicFramePr>
            <xdr:cNvPr id="15" name="City 1">
              <a:extLst>
                <a:ext uri="{FF2B5EF4-FFF2-40B4-BE49-F238E27FC236}">
                  <a16:creationId xmlns:a16="http://schemas.microsoft.com/office/drawing/2014/main" id="{8F4A9C95-DB99-475B-94A8-C2244657682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3071179"/>
              <a:ext cx="1834181" cy="4221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152400</xdr:colOff>
      <xdr:row>5</xdr:row>
      <xdr:rowOff>53340</xdr:rowOff>
    </xdr:from>
    <xdr:to>
      <xdr:col>9</xdr:col>
      <xdr:colOff>586740</xdr:colOff>
      <xdr:row>9</xdr:row>
      <xdr:rowOff>83820</xdr:rowOff>
    </xdr:to>
    <xdr:sp macro="" textlink="">
      <xdr:nvSpPr>
        <xdr:cNvPr id="26" name="Rectangle: Rounded Corners 25">
          <a:extLst>
            <a:ext uri="{FF2B5EF4-FFF2-40B4-BE49-F238E27FC236}">
              <a16:creationId xmlns:a16="http://schemas.microsoft.com/office/drawing/2014/main" id="{D012B2D1-1F59-3323-7891-77B54B6F4AC8}"/>
            </a:ext>
          </a:extLst>
        </xdr:cNvPr>
        <xdr:cNvSpPr/>
      </xdr:nvSpPr>
      <xdr:spPr>
        <a:xfrm>
          <a:off x="3810000" y="929640"/>
          <a:ext cx="2263140" cy="731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Totle Sales</a:t>
          </a:r>
        </a:p>
      </xdr:txBody>
    </xdr:sp>
    <xdr:clientData/>
  </xdr:twoCellAnchor>
  <xdr:twoCellAnchor>
    <xdr:from>
      <xdr:col>7</xdr:col>
      <xdr:colOff>106680</xdr:colOff>
      <xdr:row>7</xdr:row>
      <xdr:rowOff>76200</xdr:rowOff>
    </xdr:from>
    <xdr:to>
      <xdr:col>8</xdr:col>
      <xdr:colOff>602752</xdr:colOff>
      <xdr:row>9</xdr:row>
      <xdr:rowOff>7620</xdr:rowOff>
    </xdr:to>
    <xdr:sp macro="" textlink="KPI!$A$2">
      <xdr:nvSpPr>
        <xdr:cNvPr id="24" name="TextBox 23">
          <a:extLst>
            <a:ext uri="{FF2B5EF4-FFF2-40B4-BE49-F238E27FC236}">
              <a16:creationId xmlns:a16="http://schemas.microsoft.com/office/drawing/2014/main" id="{BCFAD25A-E4D8-47D3-B4C3-0EAA28858E4A}"/>
            </a:ext>
          </a:extLst>
        </xdr:cNvPr>
        <xdr:cNvSpPr txBox="1"/>
      </xdr:nvSpPr>
      <xdr:spPr>
        <a:xfrm>
          <a:off x="4373880" y="1303020"/>
          <a:ext cx="1105672"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F64DA9-17C0-4B48-84AB-FF39447FE265}" type="TxLink">
            <a:rPr lang="en-US" sz="1100" b="1" i="0" u="none" strike="noStrike">
              <a:solidFill>
                <a:srgbClr val="000000"/>
              </a:solidFill>
              <a:latin typeface="Times New Roman"/>
              <a:cs typeface="Times New Roman"/>
            </a:rPr>
            <a:pPr algn="ctr"/>
            <a:t>30592560.5</a:t>
          </a:fld>
          <a:endParaRPr lang="en-IN" sz="1100" b="1"/>
        </a:p>
      </xdr:txBody>
    </xdr:sp>
    <xdr:clientData/>
  </xdr:twoCellAnchor>
  <xdr:twoCellAnchor>
    <xdr:from>
      <xdr:col>10</xdr:col>
      <xdr:colOff>106680</xdr:colOff>
      <xdr:row>5</xdr:row>
      <xdr:rowOff>76200</xdr:rowOff>
    </xdr:from>
    <xdr:to>
      <xdr:col>13</xdr:col>
      <xdr:colOff>541020</xdr:colOff>
      <xdr:row>9</xdr:row>
      <xdr:rowOff>106680</xdr:rowOff>
    </xdr:to>
    <xdr:sp macro="" textlink="">
      <xdr:nvSpPr>
        <xdr:cNvPr id="27" name="Rectangle: Rounded Corners 26">
          <a:extLst>
            <a:ext uri="{FF2B5EF4-FFF2-40B4-BE49-F238E27FC236}">
              <a16:creationId xmlns:a16="http://schemas.microsoft.com/office/drawing/2014/main" id="{C0B0C04A-5FD6-C0F1-781A-E5B8835A1699}"/>
            </a:ext>
          </a:extLst>
        </xdr:cNvPr>
        <xdr:cNvSpPr/>
      </xdr:nvSpPr>
      <xdr:spPr>
        <a:xfrm>
          <a:off x="6202680" y="952500"/>
          <a:ext cx="2263140" cy="731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Profit</a:t>
          </a:r>
          <a:endParaRPr lang="en-IN" sz="1800" b="1" baseline="0"/>
        </a:p>
        <a:p>
          <a:pPr algn="ctr"/>
          <a:endParaRPr lang="en-IN" sz="1800" b="1"/>
        </a:p>
      </xdr:txBody>
    </xdr:sp>
    <xdr:clientData/>
  </xdr:twoCellAnchor>
  <xdr:twoCellAnchor>
    <xdr:from>
      <xdr:col>11</xdr:col>
      <xdr:colOff>190500</xdr:colOff>
      <xdr:row>7</xdr:row>
      <xdr:rowOff>100551</xdr:rowOff>
    </xdr:from>
    <xdr:to>
      <xdr:col>12</xdr:col>
      <xdr:colOff>571499</xdr:colOff>
      <xdr:row>9</xdr:row>
      <xdr:rowOff>38100</xdr:rowOff>
    </xdr:to>
    <xdr:sp macro="" textlink="KPI!$D$8">
      <xdr:nvSpPr>
        <xdr:cNvPr id="25" name="TextBox 24">
          <a:extLst>
            <a:ext uri="{FF2B5EF4-FFF2-40B4-BE49-F238E27FC236}">
              <a16:creationId xmlns:a16="http://schemas.microsoft.com/office/drawing/2014/main" id="{8F6B5008-FD9E-4876-825E-F2D8542F26DA}"/>
            </a:ext>
          </a:extLst>
        </xdr:cNvPr>
        <xdr:cNvSpPr txBox="1"/>
      </xdr:nvSpPr>
      <xdr:spPr>
        <a:xfrm>
          <a:off x="6896100" y="1327371"/>
          <a:ext cx="990599" cy="2880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6E47BF-2463-4536-98D3-2671F252B928}" type="TxLink">
            <a:rPr lang="en-US" sz="1100" b="1" i="0" u="none" strike="noStrike">
              <a:solidFill>
                <a:srgbClr val="000000"/>
              </a:solidFill>
              <a:latin typeface="Times New Roman"/>
              <a:cs typeface="Times New Roman"/>
            </a:rPr>
            <a:pPr algn="ctr"/>
            <a:t>6546998.49</a:t>
          </a:fld>
          <a:endParaRPr lang="en-IN" sz="1100" b="1"/>
        </a:p>
      </xdr:txBody>
    </xdr:sp>
    <xdr:clientData/>
  </xdr:twoCellAnchor>
  <xdr:twoCellAnchor>
    <xdr:from>
      <xdr:col>13</xdr:col>
      <xdr:colOff>601980</xdr:colOff>
      <xdr:row>13</xdr:row>
      <xdr:rowOff>76200</xdr:rowOff>
    </xdr:from>
    <xdr:to>
      <xdr:col>18</xdr:col>
      <xdr:colOff>556260</xdr:colOff>
      <xdr:row>27</xdr:row>
      <xdr:rowOff>106680</xdr:rowOff>
    </xdr:to>
    <xdr:graphicFrame macro="">
      <xdr:nvGraphicFramePr>
        <xdr:cNvPr id="28" name="Chart 27">
          <a:extLst>
            <a:ext uri="{FF2B5EF4-FFF2-40B4-BE49-F238E27FC236}">
              <a16:creationId xmlns:a16="http://schemas.microsoft.com/office/drawing/2014/main" id="{5697360D-1D27-4311-9278-C9B88C59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53341</xdr:colOff>
      <xdr:row>28</xdr:row>
      <xdr:rowOff>15240</xdr:rowOff>
    </xdr:from>
    <xdr:to>
      <xdr:col>15</xdr:col>
      <xdr:colOff>167640</xdr:colOff>
      <xdr:row>41</xdr:row>
      <xdr:rowOff>60961</xdr:rowOff>
    </xdr:to>
    <xdr:graphicFrame macro="">
      <xdr:nvGraphicFramePr>
        <xdr:cNvPr id="29" name="Chart 28">
          <a:extLst>
            <a:ext uri="{FF2B5EF4-FFF2-40B4-BE49-F238E27FC236}">
              <a16:creationId xmlns:a16="http://schemas.microsoft.com/office/drawing/2014/main" id="{A148AB60-DCFC-436D-B420-AFBC22C4A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388620</xdr:colOff>
      <xdr:row>5</xdr:row>
      <xdr:rowOff>76200</xdr:rowOff>
    </xdr:from>
    <xdr:to>
      <xdr:col>18</xdr:col>
      <xdr:colOff>579120</xdr:colOff>
      <xdr:row>12</xdr:row>
      <xdr:rowOff>114300</xdr:rowOff>
    </xdr:to>
    <xdr:graphicFrame macro="">
      <xdr:nvGraphicFramePr>
        <xdr:cNvPr id="30" name="Chart 29">
          <a:extLst>
            <a:ext uri="{FF2B5EF4-FFF2-40B4-BE49-F238E27FC236}">
              <a16:creationId xmlns:a16="http://schemas.microsoft.com/office/drawing/2014/main" id="{CF4AA019-2FC7-45B6-9BE0-BA1BD0756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22860</xdr:colOff>
      <xdr:row>8</xdr:row>
      <xdr:rowOff>30480</xdr:rowOff>
    </xdr:from>
    <xdr:to>
      <xdr:col>23</xdr:col>
      <xdr:colOff>411480</xdr:colOff>
      <xdr:row>16</xdr:row>
      <xdr:rowOff>60960</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76DEBB42-DFE4-4FA1-AA74-17BB037FC3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605260" y="1432560"/>
              <a:ext cx="2827020" cy="1432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53340</xdr:colOff>
      <xdr:row>5</xdr:row>
      <xdr:rowOff>76200</xdr:rowOff>
    </xdr:from>
    <xdr:to>
      <xdr:col>16</xdr:col>
      <xdr:colOff>350520</xdr:colOff>
      <xdr:row>12</xdr:row>
      <xdr:rowOff>132088</xdr:rowOff>
    </xdr:to>
    <xdr:graphicFrame macro="">
      <xdr:nvGraphicFramePr>
        <xdr:cNvPr id="32" name="Chart 31">
          <a:extLst>
            <a:ext uri="{FF2B5EF4-FFF2-40B4-BE49-F238E27FC236}">
              <a16:creationId xmlns:a16="http://schemas.microsoft.com/office/drawing/2014/main" id="{4E286AF8-EDCC-42A1-B1A6-3BDCE01A9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15240</xdr:colOff>
      <xdr:row>16</xdr:row>
      <xdr:rowOff>148673</xdr:rowOff>
    </xdr:from>
    <xdr:to>
      <xdr:col>23</xdr:col>
      <xdr:colOff>411480</xdr:colOff>
      <xdr:row>27</xdr:row>
      <xdr:rowOff>99060</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AD686909-6127-4F1D-87CB-5E9C16E75B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97640" y="2952833"/>
              <a:ext cx="2834640" cy="18782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60959</xdr:colOff>
      <xdr:row>10</xdr:row>
      <xdr:rowOff>0</xdr:rowOff>
    </xdr:from>
    <xdr:to>
      <xdr:col>13</xdr:col>
      <xdr:colOff>533400</xdr:colOff>
      <xdr:row>27</xdr:row>
      <xdr:rowOff>76200</xdr:rowOff>
    </xdr:to>
    <xdr:graphicFrame macro="">
      <xdr:nvGraphicFramePr>
        <xdr:cNvPr id="34" name="Chart 33">
          <a:extLst>
            <a:ext uri="{FF2B5EF4-FFF2-40B4-BE49-F238E27FC236}">
              <a16:creationId xmlns:a16="http://schemas.microsoft.com/office/drawing/2014/main" id="{7B4EFC2D-9827-4EEA-88F3-350020E2F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205740</xdr:colOff>
      <xdr:row>28</xdr:row>
      <xdr:rowOff>0</xdr:rowOff>
    </xdr:from>
    <xdr:to>
      <xdr:col>23</xdr:col>
      <xdr:colOff>426720</xdr:colOff>
      <xdr:row>41</xdr:row>
      <xdr:rowOff>76200</xdr:rowOff>
    </xdr:to>
    <xdr:graphicFrame macro="">
      <xdr:nvGraphicFramePr>
        <xdr:cNvPr id="2" name="Chart 1">
          <a:extLst>
            <a:ext uri="{FF2B5EF4-FFF2-40B4-BE49-F238E27FC236}">
              <a16:creationId xmlns:a16="http://schemas.microsoft.com/office/drawing/2014/main" id="{B508C602-1DDB-4F58-AE55-24D2CB801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ik" refreshedDate="45896.71239270833" createdVersion="8" refreshedVersion="8" minRefreshableVersion="3" recordCount="10000" xr:uid="{8B9D621F-D465-4366-9897-0A177DFF72AB}">
  <cacheSource type="worksheet">
    <worksheetSource ref="A1:U10001" sheet="Main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023"/>
          <s v="Jan"/>
          <s v="Feb"/>
          <s v="Mar"/>
          <s v="Apr"/>
          <s v="May"/>
          <s v="Jun"/>
          <s v="Jul"/>
          <s v="Aug"/>
          <s v="Sep"/>
          <s v="Oct"/>
          <s v="Nov"/>
          <s v="Dec"/>
          <s v="&gt;27-03-2024"/>
        </groupItems>
      </fieldGroup>
    </cacheField>
    <cacheField name="Quarters (Date)" numFmtId="0" databaseField="0">
      <fieldGroup base="1">
        <rangePr groupBy="quarters" startDate="2023-01-01T00:00:00" endDate="2024-03-27T00:00:00"/>
        <groupItems count="6">
          <s v="&lt;01-01-2023"/>
          <s v="Qtr1"/>
          <s v="Qtr2"/>
          <s v="Qtr3"/>
          <s v="Qtr4"/>
          <s v="&gt;27-03-2024"/>
        </groupItems>
      </fieldGroup>
    </cacheField>
    <cacheField name="Years (Date)" numFmtId="0" databaseField="0">
      <fieldGroup base="1">
        <rangePr groupBy="years" startDate="2023-01-01T00:00:00" endDate="2024-03-27T00:00:00"/>
        <groupItems count="4">
          <s v="&lt;01-01-2023"/>
          <s v="2023"/>
          <s v="2024"/>
          <s v="&gt;27-03-2024"/>
        </groupItems>
      </fieldGroup>
    </cacheField>
  </cacheFields>
  <extLst>
    <ext xmlns:x14="http://schemas.microsoft.com/office/spreadsheetml/2009/9/main" uri="{725AE2AE-9491-48be-B2B4-4EB974FC3084}">
      <x14:pivotCacheDefinition pivotCacheId="234536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84AEC8-1833-4F90-8EE1-FEE610A02C83}" name="Product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A7:AC12"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0036D1-7FC8-41ED-86A5-57C570333E65}" name="PivotTable1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4:A15"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7B7F30-9E2F-4382-ADAF-447E4F73CAD9}" name="ProfitAm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9:D10"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A47E06-A27C-4EC4-A3E2-EC32C6309BAB}" name="Modeof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U7:W10"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dataField="1"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Fields count="1">
    <field x="-2"/>
  </colFields>
  <colItems count="2">
    <i>
      <x/>
    </i>
    <i i="1">
      <x v="1"/>
    </i>
  </colItems>
  <dataFields count="2">
    <dataField name="Sum of Net Sales" fld="16" baseField="0" baseItem="0"/>
    <dataField name="Average of Discount %" fld="14" subtotal="average" baseField="0" baseItem="0" numFmtId="9"/>
  </dataFields>
  <chartFormats count="1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6" count="1" selected="0">
            <x v="0"/>
          </reference>
        </references>
      </pivotArea>
    </chartFormat>
    <chartFormat chart="9" format="6">
      <pivotArea type="data" outline="0" fieldPosition="0">
        <references count="2">
          <reference field="4294967294" count="1" selected="0">
            <x v="0"/>
          </reference>
          <reference field="6" count="1" selected="0">
            <x v="1"/>
          </reference>
        </references>
      </pivotArea>
    </chartFormat>
    <chartFormat chart="9" format="7" series="1">
      <pivotArea type="data" outline="0" fieldPosition="0">
        <references count="1">
          <reference field="4294967294" count="1" selected="0">
            <x v="1"/>
          </reference>
        </references>
      </pivotArea>
    </chartFormat>
    <chartFormat chart="9" format="8">
      <pivotArea type="data" outline="0" fieldPosition="0">
        <references count="2">
          <reference field="4294967294" count="1" selected="0">
            <x v="1"/>
          </reference>
          <reference field="6" count="1" selected="0">
            <x v="0"/>
          </reference>
        </references>
      </pivotArea>
    </chartFormat>
    <chartFormat chart="9" format="9">
      <pivotArea type="data" outline="0" fieldPosition="0">
        <references count="2">
          <reference field="4294967294" count="1" selected="0">
            <x v="1"/>
          </reference>
          <reference field="6"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6" count="1" selected="0">
            <x v="0"/>
          </reference>
        </references>
      </pivotArea>
    </chartFormat>
    <chartFormat chart="10" format="12">
      <pivotArea type="data" outline="0" fieldPosition="0">
        <references count="2">
          <reference field="4294967294" count="1" selected="0">
            <x v="0"/>
          </reference>
          <reference field="6" count="1" selected="0">
            <x v="1"/>
          </reference>
        </references>
      </pivotArea>
    </chartFormat>
    <chartFormat chart="10" format="13" series="1">
      <pivotArea type="data" outline="0" fieldPosition="0">
        <references count="1">
          <reference field="4294967294" count="1" selected="0">
            <x v="1"/>
          </reference>
        </references>
      </pivotArea>
    </chartFormat>
    <chartFormat chart="10" format="14">
      <pivotArea type="data" outline="0" fieldPosition="0">
        <references count="2">
          <reference field="4294967294" count="1" selected="0">
            <x v="1"/>
          </reference>
          <reference field="6" count="1" selected="0">
            <x v="0"/>
          </reference>
        </references>
      </pivotArea>
    </chartFormat>
    <chartFormat chart="10" format="15">
      <pivotArea type="data" outline="0" fieldPosition="0">
        <references count="2">
          <reference field="4294967294" count="1" selected="0">
            <x v="1"/>
          </reference>
          <reference field="6" count="1" selected="0">
            <x v="1"/>
          </reference>
        </references>
      </pivotArea>
    </chartFormat>
    <chartFormat chart="1" format="4">
      <pivotArea type="data" outline="0" fieldPosition="0">
        <references count="2">
          <reference field="4294967294" count="1" selected="0">
            <x v="1"/>
          </reference>
          <reference field="6" count="1" selected="0">
            <x v="0"/>
          </reference>
        </references>
      </pivotArea>
    </chartFormat>
    <chartFormat chart="1"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71CADE-F342-451F-8911-4F43E2D906BE}" name="Monthly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P8:AQ21"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chartFormats count="3">
    <chartFormat chart="1" format="1"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855132-1ACD-4A17-AF2C-190F1F93799E}" name="Mayment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E7:AF12"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axis="axisRow"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Average of Profit Margin %" fld="19" subtotal="average" baseField="0" baseItem="0" numFmtId="9"/>
  </dataFields>
  <chartFormats count="15">
    <chartFormat chart="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7" count="1" selected="0">
            <x v="0"/>
          </reference>
        </references>
      </pivotArea>
    </chartFormat>
    <chartFormat chart="13" format="3">
      <pivotArea type="data" outline="0" fieldPosition="0">
        <references count="2">
          <reference field="4294967294" count="1" selected="0">
            <x v="0"/>
          </reference>
          <reference field="17" count="1" selected="0">
            <x v="1"/>
          </reference>
        </references>
      </pivotArea>
    </chartFormat>
    <chartFormat chart="13" format="4">
      <pivotArea type="data" outline="0" fieldPosition="0">
        <references count="2">
          <reference field="4294967294" count="1" selected="0">
            <x v="0"/>
          </reference>
          <reference field="17" count="1" selected="0">
            <x v="2"/>
          </reference>
        </references>
      </pivotArea>
    </chartFormat>
    <chartFormat chart="13" format="5">
      <pivotArea type="data" outline="0" fieldPosition="0">
        <references count="2">
          <reference field="4294967294" count="1" selected="0">
            <x v="0"/>
          </reference>
          <reference field="17" count="1" selected="0">
            <x v="3"/>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7" count="1" selected="0">
            <x v="0"/>
          </reference>
        </references>
      </pivotArea>
    </chartFormat>
    <chartFormat chart="14" format="8">
      <pivotArea type="data" outline="0" fieldPosition="0">
        <references count="2">
          <reference field="4294967294" count="1" selected="0">
            <x v="0"/>
          </reference>
          <reference field="17" count="1" selected="0">
            <x v="1"/>
          </reference>
        </references>
      </pivotArea>
    </chartFormat>
    <chartFormat chart="14" format="9">
      <pivotArea type="data" outline="0" fieldPosition="0">
        <references count="2">
          <reference field="4294967294" count="1" selected="0">
            <x v="0"/>
          </reference>
          <reference field="17" count="1" selected="0">
            <x v="2"/>
          </reference>
        </references>
      </pivotArea>
    </chartFormat>
    <chartFormat chart="14" format="10">
      <pivotArea type="data" outline="0" fieldPosition="0">
        <references count="2">
          <reference field="4294967294" count="1" selected="0">
            <x v="0"/>
          </reference>
          <reference field="17" count="1" selected="0">
            <x v="3"/>
          </reference>
        </references>
      </pivotArea>
    </chartFormat>
    <chartFormat chart="3" format="1">
      <pivotArea type="data" outline="0" fieldPosition="0">
        <references count="2">
          <reference field="4294967294" count="1" selected="0">
            <x v="0"/>
          </reference>
          <reference field="17" count="1" selected="0">
            <x v="0"/>
          </reference>
        </references>
      </pivotArea>
    </chartFormat>
    <chartFormat chart="3" format="2">
      <pivotArea type="data" outline="0" fieldPosition="0">
        <references count="2">
          <reference field="4294967294" count="1" selected="0">
            <x v="0"/>
          </reference>
          <reference field="17" count="1" selected="0">
            <x v="1"/>
          </reference>
        </references>
      </pivotArea>
    </chartFormat>
    <chartFormat chart="3" format="3">
      <pivotArea type="data" outline="0" fieldPosition="0">
        <references count="2">
          <reference field="4294967294" count="1" selected="0">
            <x v="0"/>
          </reference>
          <reference field="17" count="1" selected="0">
            <x v="2"/>
          </reference>
        </references>
      </pivotArea>
    </chartFormat>
    <chartFormat chart="3"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3E70CD-B417-476E-ACDE-1173FB6FC668}" name="Statu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L8:AN13"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33E8B5-5E1D-4265-9A96-FAD0FCDE2366}" name="Region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G6:I12"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chartFormats count="2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4" count="1" selected="0">
            <x v="4"/>
          </reference>
        </references>
      </pivotArea>
    </chartFormat>
    <chartFormat chart="1" format="3">
      <pivotArea type="data" outline="0" fieldPosition="0">
        <references count="2">
          <reference field="4294967294" count="1" selected="0">
            <x v="1"/>
          </reference>
          <reference field="4" count="1" selected="0">
            <x v="0"/>
          </reference>
        </references>
      </pivotArea>
    </chartFormat>
    <chartFormat chart="1" format="4">
      <pivotArea type="data" outline="0" fieldPosition="0">
        <references count="2">
          <reference field="4294967294" count="1" selected="0">
            <x v="1"/>
          </reference>
          <reference field="4" count="1" selected="0">
            <x v="1"/>
          </reference>
        </references>
      </pivotArea>
    </chartFormat>
    <chartFormat chart="1" format="5">
      <pivotArea type="data" outline="0" fieldPosition="0">
        <references count="2">
          <reference field="4294967294" count="1" selected="0">
            <x v="1"/>
          </reference>
          <reference field="4" count="1" selected="0">
            <x v="2"/>
          </reference>
        </references>
      </pivotArea>
    </chartFormat>
    <chartFormat chart="1" format="6">
      <pivotArea type="data" outline="0" fieldPosition="0">
        <references count="2">
          <reference field="4294967294" count="1" selected="0">
            <x v="1"/>
          </reference>
          <reference field="4" count="1" selected="0">
            <x v="3"/>
          </reference>
        </references>
      </pivotArea>
    </chartFormat>
    <chartFormat chart="1" format="7">
      <pivotArea type="data" outline="0" fieldPosition="0">
        <references count="2">
          <reference field="4294967294" count="1" selected="0">
            <x v="1"/>
          </reference>
          <reference field="4" count="1" selected="0">
            <x v="4"/>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pivotArea type="data" outline="0" fieldPosition="0">
        <references count="2">
          <reference field="4294967294" count="1" selected="0">
            <x v="1"/>
          </reference>
          <reference field="4" count="1" selected="0">
            <x v="0"/>
          </reference>
        </references>
      </pivotArea>
    </chartFormat>
    <chartFormat chart="9" format="11">
      <pivotArea type="data" outline="0" fieldPosition="0">
        <references count="2">
          <reference field="4294967294" count="1" selected="0">
            <x v="1"/>
          </reference>
          <reference field="4" count="1" selected="0">
            <x v="1"/>
          </reference>
        </references>
      </pivotArea>
    </chartFormat>
    <chartFormat chart="9" format="12">
      <pivotArea type="data" outline="0" fieldPosition="0">
        <references count="2">
          <reference field="4294967294" count="1" selected="0">
            <x v="1"/>
          </reference>
          <reference field="4" count="1" selected="0">
            <x v="2"/>
          </reference>
        </references>
      </pivotArea>
    </chartFormat>
    <chartFormat chart="9" format="13">
      <pivotArea type="data" outline="0" fieldPosition="0">
        <references count="2">
          <reference field="4294967294" count="1" selected="0">
            <x v="1"/>
          </reference>
          <reference field="4" count="1" selected="0">
            <x v="3"/>
          </reference>
        </references>
      </pivotArea>
    </chartFormat>
    <chartFormat chart="9" format="14">
      <pivotArea type="data" outline="0" fieldPosition="0">
        <references count="2">
          <reference field="4294967294" count="1" selected="0">
            <x v="1"/>
          </reference>
          <reference field="4" count="1" selected="0">
            <x v="4"/>
          </reference>
        </references>
      </pivotArea>
    </chartFormat>
    <chartFormat chart="10" format="15" series="1">
      <pivotArea type="data" outline="0" fieldPosition="0">
        <references count="1">
          <reference field="4294967294" count="1" selected="0">
            <x v="0"/>
          </reference>
        </references>
      </pivotArea>
    </chartFormat>
    <chartFormat chart="10" format="16" series="1">
      <pivotArea type="data" outline="0" fieldPosition="0">
        <references count="1">
          <reference field="4294967294" count="1" selected="0">
            <x v="1"/>
          </reference>
        </references>
      </pivotArea>
    </chartFormat>
    <chartFormat chart="10" format="17">
      <pivotArea type="data" outline="0" fieldPosition="0">
        <references count="2">
          <reference field="4294967294" count="1" selected="0">
            <x v="1"/>
          </reference>
          <reference field="4" count="1" selected="0">
            <x v="0"/>
          </reference>
        </references>
      </pivotArea>
    </chartFormat>
    <chartFormat chart="10" format="18">
      <pivotArea type="data" outline="0" fieldPosition="0">
        <references count="2">
          <reference field="4294967294" count="1" selected="0">
            <x v="1"/>
          </reference>
          <reference field="4" count="1" selected="0">
            <x v="1"/>
          </reference>
        </references>
      </pivotArea>
    </chartFormat>
    <chartFormat chart="10" format="19">
      <pivotArea type="data" outline="0" fieldPosition="0">
        <references count="2">
          <reference field="4294967294" count="1" selected="0">
            <x v="1"/>
          </reference>
          <reference field="4" count="1" selected="0">
            <x v="2"/>
          </reference>
        </references>
      </pivotArea>
    </chartFormat>
    <chartFormat chart="10" format="20">
      <pivotArea type="data" outline="0" fieldPosition="0">
        <references count="2">
          <reference field="4294967294" count="1" selected="0">
            <x v="1"/>
          </reference>
          <reference field="4" count="1" selected="0">
            <x v="3"/>
          </reference>
        </references>
      </pivotArea>
    </chartFormat>
    <chartFormat chart="10" format="21">
      <pivotArea type="data" outline="0" fieldPosition="0">
        <references count="2">
          <reference field="4294967294" count="1" selected="0">
            <x v="1"/>
          </reference>
          <reference field="4" count="1" selected="0">
            <x v="4"/>
          </reference>
        </references>
      </pivotArea>
    </chartFormat>
    <chartFormat chart="10" format="2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0C0C13-9D67-4EB6-9DB5-1A5EDAAFC116}" name="subcata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I16:AK2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chartFormats count="3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8" count="1" selected="0">
            <x v="1"/>
          </reference>
        </references>
      </pivotArea>
    </chartFormat>
    <chartFormat chart="1" format="3">
      <pivotArea type="data" outline="0" fieldPosition="0">
        <references count="2">
          <reference field="4294967294" count="1" selected="0">
            <x v="1"/>
          </reference>
          <reference field="8" count="1" selected="0">
            <x v="2"/>
          </reference>
        </references>
      </pivotArea>
    </chartFormat>
    <chartFormat chart="1" format="4">
      <pivotArea type="data" outline="0" fieldPosition="0">
        <references count="2">
          <reference field="4294967294" count="1" selected="0">
            <x v="1"/>
          </reference>
          <reference field="8" count="1" selected="0">
            <x v="3"/>
          </reference>
        </references>
      </pivotArea>
    </chartFormat>
    <chartFormat chart="1" format="5">
      <pivotArea type="data" outline="0" fieldPosition="0">
        <references count="2">
          <reference field="4294967294" count="1" selected="0">
            <x v="1"/>
          </reference>
          <reference field="8" count="1" selected="0">
            <x v="4"/>
          </reference>
        </references>
      </pivotArea>
    </chartFormat>
    <chartFormat chart="1" format="6">
      <pivotArea type="data" outline="0" fieldPosition="0">
        <references count="2">
          <reference field="4294967294" count="1" selected="0">
            <x v="1"/>
          </reference>
          <reference field="8" count="1" selected="0">
            <x v="6"/>
          </reference>
        </references>
      </pivotArea>
    </chartFormat>
    <chartFormat chart="1" format="7">
      <pivotArea type="data" outline="0" fieldPosition="0">
        <references count="2">
          <reference field="4294967294" count="1" selected="0">
            <x v="1"/>
          </reference>
          <reference field="8" count="1" selected="0">
            <x v="7"/>
          </reference>
        </references>
      </pivotArea>
    </chartFormat>
    <chartFormat chart="1" format="8">
      <pivotArea type="data" outline="0" fieldPosition="0">
        <references count="2">
          <reference field="4294967294" count="1" selected="0">
            <x v="1"/>
          </reference>
          <reference field="8" count="1" selected="0">
            <x v="8"/>
          </reference>
        </references>
      </pivotArea>
    </chartFormat>
    <chartFormat chart="1" format="9">
      <pivotArea type="data" outline="0" fieldPosition="0">
        <references count="2">
          <reference field="4294967294" count="1" selected="0">
            <x v="1"/>
          </reference>
          <reference field="8" count="1" selected="0">
            <x v="9"/>
          </reference>
        </references>
      </pivotArea>
    </chartFormat>
    <chartFormat chart="1" format="10">
      <pivotArea type="data" outline="0" fieldPosition="0">
        <references count="2">
          <reference field="4294967294" count="1" selected="0">
            <x v="1"/>
          </reference>
          <reference field="8" count="1" selected="0">
            <x v="10"/>
          </reference>
        </references>
      </pivotArea>
    </chartFormat>
    <chartFormat chart="1" format="11">
      <pivotArea type="data" outline="0" fieldPosition="0">
        <references count="2">
          <reference field="4294967294" count="1" selected="0">
            <x v="1"/>
          </reference>
          <reference field="8" count="1" selected="0">
            <x v="11"/>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pivotArea type="data" outline="0" fieldPosition="0">
        <references count="2">
          <reference field="4294967294" count="1" selected="0">
            <x v="1"/>
          </reference>
          <reference field="8" count="1" selected="0">
            <x v="1"/>
          </reference>
        </references>
      </pivotArea>
    </chartFormat>
    <chartFormat chart="12" format="15">
      <pivotArea type="data" outline="0" fieldPosition="0">
        <references count="2">
          <reference field="4294967294" count="1" selected="0">
            <x v="1"/>
          </reference>
          <reference field="8" count="1" selected="0">
            <x v="2"/>
          </reference>
        </references>
      </pivotArea>
    </chartFormat>
    <chartFormat chart="12" format="16">
      <pivotArea type="data" outline="0" fieldPosition="0">
        <references count="2">
          <reference field="4294967294" count="1" selected="0">
            <x v="1"/>
          </reference>
          <reference field="8" count="1" selected="0">
            <x v="3"/>
          </reference>
        </references>
      </pivotArea>
    </chartFormat>
    <chartFormat chart="12" format="17">
      <pivotArea type="data" outline="0" fieldPosition="0">
        <references count="2">
          <reference field="4294967294" count="1" selected="0">
            <x v="1"/>
          </reference>
          <reference field="8" count="1" selected="0">
            <x v="4"/>
          </reference>
        </references>
      </pivotArea>
    </chartFormat>
    <chartFormat chart="12" format="18">
      <pivotArea type="data" outline="0" fieldPosition="0">
        <references count="2">
          <reference field="4294967294" count="1" selected="0">
            <x v="1"/>
          </reference>
          <reference field="8" count="1" selected="0">
            <x v="6"/>
          </reference>
        </references>
      </pivotArea>
    </chartFormat>
    <chartFormat chart="12" format="19">
      <pivotArea type="data" outline="0" fieldPosition="0">
        <references count="2">
          <reference field="4294967294" count="1" selected="0">
            <x v="1"/>
          </reference>
          <reference field="8" count="1" selected="0">
            <x v="7"/>
          </reference>
        </references>
      </pivotArea>
    </chartFormat>
    <chartFormat chart="12" format="20">
      <pivotArea type="data" outline="0" fieldPosition="0">
        <references count="2">
          <reference field="4294967294" count="1" selected="0">
            <x v="1"/>
          </reference>
          <reference field="8" count="1" selected="0">
            <x v="8"/>
          </reference>
        </references>
      </pivotArea>
    </chartFormat>
    <chartFormat chart="12" format="21">
      <pivotArea type="data" outline="0" fieldPosition="0">
        <references count="2">
          <reference field="4294967294" count="1" selected="0">
            <x v="1"/>
          </reference>
          <reference field="8" count="1" selected="0">
            <x v="9"/>
          </reference>
        </references>
      </pivotArea>
    </chartFormat>
    <chartFormat chart="12" format="22">
      <pivotArea type="data" outline="0" fieldPosition="0">
        <references count="2">
          <reference field="4294967294" count="1" selected="0">
            <x v="1"/>
          </reference>
          <reference field="8" count="1" selected="0">
            <x v="10"/>
          </reference>
        </references>
      </pivotArea>
    </chartFormat>
    <chartFormat chart="12" format="23">
      <pivotArea type="data" outline="0" fieldPosition="0">
        <references count="2">
          <reference field="4294967294" count="1" selected="0">
            <x v="1"/>
          </reference>
          <reference field="8" count="1" selected="0">
            <x v="11"/>
          </reference>
        </references>
      </pivotArea>
    </chartFormat>
    <chartFormat chart="13"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1"/>
          </reference>
        </references>
      </pivotArea>
    </chartFormat>
    <chartFormat chart="13" format="26">
      <pivotArea type="data" outline="0" fieldPosition="0">
        <references count="2">
          <reference field="4294967294" count="1" selected="0">
            <x v="1"/>
          </reference>
          <reference field="8" count="1" selected="0">
            <x v="1"/>
          </reference>
        </references>
      </pivotArea>
    </chartFormat>
    <chartFormat chart="13" format="27">
      <pivotArea type="data" outline="0" fieldPosition="0">
        <references count="2">
          <reference field="4294967294" count="1" selected="0">
            <x v="1"/>
          </reference>
          <reference field="8" count="1" selected="0">
            <x v="2"/>
          </reference>
        </references>
      </pivotArea>
    </chartFormat>
    <chartFormat chart="13" format="28">
      <pivotArea type="data" outline="0" fieldPosition="0">
        <references count="2">
          <reference field="4294967294" count="1" selected="0">
            <x v="1"/>
          </reference>
          <reference field="8" count="1" selected="0">
            <x v="3"/>
          </reference>
        </references>
      </pivotArea>
    </chartFormat>
    <chartFormat chart="13" format="29">
      <pivotArea type="data" outline="0" fieldPosition="0">
        <references count="2">
          <reference field="4294967294" count="1" selected="0">
            <x v="1"/>
          </reference>
          <reference field="8" count="1" selected="0">
            <x v="4"/>
          </reference>
        </references>
      </pivotArea>
    </chartFormat>
    <chartFormat chart="13" format="30">
      <pivotArea type="data" outline="0" fieldPosition="0">
        <references count="2">
          <reference field="4294967294" count="1" selected="0">
            <x v="1"/>
          </reference>
          <reference field="8" count="1" selected="0">
            <x v="6"/>
          </reference>
        </references>
      </pivotArea>
    </chartFormat>
    <chartFormat chart="13" format="31">
      <pivotArea type="data" outline="0" fieldPosition="0">
        <references count="2">
          <reference field="4294967294" count="1" selected="0">
            <x v="1"/>
          </reference>
          <reference field="8" count="1" selected="0">
            <x v="7"/>
          </reference>
        </references>
      </pivotArea>
    </chartFormat>
    <chartFormat chart="13" format="32">
      <pivotArea type="data" outline="0" fieldPosition="0">
        <references count="2">
          <reference field="4294967294" count="1" selected="0">
            <x v="1"/>
          </reference>
          <reference field="8" count="1" selected="0">
            <x v="8"/>
          </reference>
        </references>
      </pivotArea>
    </chartFormat>
    <chartFormat chart="13" format="33">
      <pivotArea type="data" outline="0" fieldPosition="0">
        <references count="2">
          <reference field="4294967294" count="1" selected="0">
            <x v="1"/>
          </reference>
          <reference field="8" count="1" selected="0">
            <x v="9"/>
          </reference>
        </references>
      </pivotArea>
    </chartFormat>
    <chartFormat chart="13" format="34">
      <pivotArea type="data" outline="0" fieldPosition="0">
        <references count="2">
          <reference field="4294967294" count="1" selected="0">
            <x v="1"/>
          </reference>
          <reference field="8" count="1" selected="0">
            <x v="10"/>
          </reference>
        </references>
      </pivotArea>
    </chartFormat>
    <chartFormat chart="13" format="35">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610B7B-7224-479E-A79D-DE1923F4270E}" name="Total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9535A5-64B4-4948-A89B-D65C0D6A13EE}" name="TotalDisc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3:D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DC9DEC-98AC-44FA-AF7D-8FD5209D8A6B}" name="City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M6:O22"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Total Sales" fld="13" baseField="0" baseItem="0"/>
    <dataField name="Sum of Profit Amount" fld="20"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9A982DB-F288-4F7E-9DA4-9174CC2EEEA0}"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U8:AV21"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294F32-959F-46AB-8B4E-C6E0FA803243}" sourceName="Region">
  <pivotTables>
    <pivotTable tabId="4" name="Regionsales"/>
    <pivotTable tabId="4" name="CitySale"/>
    <pivotTable tabId="4" name="MaymentMode"/>
    <pivotTable tabId="4" name="Modeofsale"/>
    <pivotTable tabId="4" name="Monthlysale"/>
    <pivotTable tabId="4" name="ProfitAmount"/>
    <pivotTable tabId="4" name="Status"/>
    <pivotTable tabId="4" name="subcatagory"/>
    <pivotTable tabId="4" name="TotalDiscount"/>
    <pivotTable tabId="4" name="TotalSale"/>
    <pivotTable tabId="4" name="PivotTable17"/>
    <pivotTable tabId="4" name="PivotTable21"/>
  </pivotTables>
  <data>
    <tabular pivotCacheId="234536599">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27B6744E-4511-404D-9F5B-1DBD04DDF604}" sourceName="Sales Channel">
  <pivotTables>
    <pivotTable tabId="4" name="Regionsales"/>
    <pivotTable tabId="4" name="CitySale"/>
    <pivotTable tabId="4" name="MaymentMode"/>
    <pivotTable tabId="4" name="Modeofsale"/>
    <pivotTable tabId="4" name="Monthlysale"/>
    <pivotTable tabId="4" name="Productsale"/>
    <pivotTable tabId="4" name="ProfitAmount"/>
    <pivotTable tabId="4" name="Status"/>
    <pivotTable tabId="4" name="subcatagory"/>
    <pivotTable tabId="4" name="TotalDiscount"/>
    <pivotTable tabId="4" name="TotalSale"/>
    <pivotTable tabId="4" name="PivotTable17"/>
    <pivotTable tabId="4" name="PivotTable21"/>
  </pivotTables>
  <data>
    <tabular pivotCacheId="23453659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0403FAD-715D-4B5B-A0F0-C3A3BAE2BEC2}" sourceName="Product Category">
  <pivotTables>
    <pivotTable tabId="4" name="Regionsales"/>
    <pivotTable tabId="4" name="CitySale"/>
    <pivotTable tabId="4" name="MaymentMode"/>
    <pivotTable tabId="4" name="Modeofsale"/>
    <pivotTable tabId="4" name="Monthlysale"/>
    <pivotTable tabId="4" name="Productsale"/>
    <pivotTable tabId="4" name="ProfitAmount"/>
    <pivotTable tabId="4" name="Status"/>
    <pivotTable tabId="4" name="subcatagory"/>
    <pivotTable tabId="4" name="TotalDiscount"/>
    <pivotTable tabId="4" name="TotalSale"/>
    <pivotTable tabId="4" name="PivotTable17"/>
    <pivotTable tabId="4" name="PivotTable21"/>
  </pivotTables>
  <data>
    <tabular pivotCacheId="234536599">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A56BC458-DA37-489B-9A7A-DEAB0682D2A4}" sourceName="Product Sub-Category">
  <pivotTables>
    <pivotTable tabId="4" name="Regionsales"/>
    <pivotTable tabId="4" name="CitySale"/>
    <pivotTable tabId="4" name="MaymentMode"/>
    <pivotTable tabId="4" name="Modeofsale"/>
    <pivotTable tabId="4" name="Monthlysale"/>
    <pivotTable tabId="4" name="Productsale"/>
    <pivotTable tabId="4" name="ProfitAmount"/>
    <pivotTable tabId="4" name="Status"/>
    <pivotTable tabId="4" name="subcatagory"/>
    <pivotTable tabId="4" name="TotalDiscount"/>
    <pivotTable tabId="4" name="TotalSale"/>
    <pivotTable tabId="4" name="PivotTable17"/>
    <pivotTable tabId="4" name="PivotTable21"/>
  </pivotTables>
  <data>
    <tabular pivotCacheId="234536599">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BEB7465D-88D1-4F54-8EA6-E3066A90A46D}" sourceName="Payment Mode">
  <pivotTables>
    <pivotTable tabId="4" name="Regionsales"/>
    <pivotTable tabId="4" name="CitySale"/>
    <pivotTable tabId="4" name="MaymentMode"/>
    <pivotTable tabId="4" name="Modeofsale"/>
    <pivotTable tabId="4" name="Monthlysale"/>
    <pivotTable tabId="4" name="Productsale"/>
    <pivotTable tabId="4" name="ProfitAmount"/>
    <pivotTable tabId="4" name="Status"/>
    <pivotTable tabId="4" name="subcatagory"/>
    <pivotTable tabId="4" name="TotalDiscount"/>
    <pivotTable tabId="4" name="TotalSale"/>
    <pivotTable tabId="4" name="PivotTable17"/>
    <pivotTable tabId="4" name="PivotTable21"/>
  </pivotTables>
  <data>
    <tabular pivotCacheId="234536599">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2A0E4220-D31B-4556-AEDE-C108CD9A6606}" sourceName="Delivery Status">
  <pivotTables>
    <pivotTable tabId="4" name="Regionsales"/>
    <pivotTable tabId="4" name="CitySale"/>
    <pivotTable tabId="4" name="MaymentMode"/>
    <pivotTable tabId="4" name="Modeofsale"/>
    <pivotTable tabId="4" name="Monthlysale"/>
    <pivotTable tabId="4" name="Productsale"/>
    <pivotTable tabId="4" name="ProfitAmount"/>
    <pivotTable tabId="4" name="Status"/>
    <pivotTable tabId="4" name="subcatagory"/>
    <pivotTable tabId="4" name="TotalDiscount"/>
    <pivotTable tabId="4" name="TotalSale"/>
    <pivotTable tabId="4" name="PivotTable17"/>
    <pivotTable tabId="4" name="PivotTable21"/>
  </pivotTables>
  <data>
    <tabular pivotCacheId="234536599">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07E9732-B206-41DE-806F-BD40A7687C50}" sourceName="City">
  <pivotTables>
    <pivotTable tabId="4" name="Regionsales"/>
    <pivotTable tabId="4" name="CitySale"/>
    <pivotTable tabId="4" name="MaymentMode"/>
    <pivotTable tabId="4" name="Modeofsale"/>
    <pivotTable tabId="4" name="Monthlysale"/>
    <pivotTable tabId="4" name="Productsale"/>
    <pivotTable tabId="4" name="ProfitAmount"/>
    <pivotTable tabId="4" name="Status"/>
    <pivotTable tabId="4" name="subcatagory"/>
    <pivotTable tabId="4" name="TotalDiscount"/>
    <pivotTable tabId="4" name="TotalSale"/>
    <pivotTable tabId="4" name="PivotTable17"/>
    <pivotTable tabId="4" name="PivotTable21"/>
  </pivotTables>
  <data>
    <tabular pivotCacheId="234536599">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AF96AE7-11E8-498C-B0A3-2FD156861550}" cache="Slicer_Region" caption="Region" rowHeight="222250"/>
  <slicer name="Sales Channel" xr10:uid="{A888E0E0-BE8E-431E-A9EB-C5A730A2B294}" cache="Slicer_Sales_Channel" caption="Sales Channel" rowHeight="222250"/>
  <slicer name="Product Category" xr10:uid="{7E6017A0-712B-4C04-94A1-D353A7DE04E6}" cache="Slicer_Product_Category" caption="Product Category" rowHeight="222250"/>
  <slicer name="Product Sub-Category" xr10:uid="{D43127EE-FE68-4F5D-A650-985D7F655F0A}" cache="Slicer_Product_Sub_Category" caption="Product Sub-Category" rowHeight="222250"/>
  <slicer name="Payment Mode" xr10:uid="{38381C89-7F7F-4E44-ACF9-5801BAC1A63D}" cache="Slicer_Payment_Mode" caption="Payment Mode" rowHeight="222250"/>
  <slicer name="Delivery Status" xr10:uid="{75C7D660-E095-4889-B7E6-C13AE9A5810B}" cache="Slicer_Delivery_Status" caption="Delivery Status" rowHeight="222250"/>
  <slicer name="City" xr10:uid="{C2833E6D-CD6C-4E27-801F-F357ED9FD8B5}" cache="Slicer_City" caption="Cit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8497B5E-5FA9-4BD5-A500-8B6D21B38FA7}" cache="Slicer_Region" caption="Region" rowHeight="222250"/>
  <slicer name="Sales Channel 1" xr10:uid="{B7645CFF-D6E1-4921-94FD-AFE8F726DA27}" cache="Slicer_Sales_Channel" caption="Sales Channel" rowHeight="222250"/>
  <slicer name="Product Category 1" xr10:uid="{8BC9DB45-57F4-427E-9BE1-47B747D8B16A}" cache="Slicer_Product_Category" caption="Product Category" style="SlicerStyleDark4" rowHeight="222250"/>
  <slicer name="Product Sub-Category 1" xr10:uid="{D9879095-3AAC-4252-BD03-469DFA210197}" cache="Slicer_Product_Sub_Category" caption="Product Sub-Category" rowHeight="222250"/>
  <slicer name="Payment Mode 1" xr10:uid="{71AA3B42-6F60-41C9-A13F-6F2245E1AC98}" cache="Slicer_Payment_Mode" caption="Payment Mode" columnCount="4" rowHeight="222250"/>
  <slicer name="Delivery Status 1" xr10:uid="{179C415F-AF0E-4AC2-8510-52B18F8E18D0}" cache="Slicer_Delivery_Status" caption="Delivery Status" columnCount="2" rowHeight="222250"/>
  <slicer name="City 1" xr10:uid="{0EFBB630-34B3-449D-8323-DC3CDFD73092}" cache="Slicer_City" caption="City" style="SlicerStyleLight6" rowHeight="222250"/>
</slicers>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474EC97D-96C7-4B3C-9061-DD5461DCFCCA}" sourceName="Date">
  <pivotTables>
    <pivotTable tabId="4" name="CitySale"/>
    <pivotTable tabId="4" name="MaymentMode"/>
    <pivotTable tabId="4" name="Modeofsale"/>
    <pivotTable tabId="4" name="Monthlysale"/>
    <pivotTable tabId="4" name="Productsale"/>
    <pivotTable tabId="4" name="ProfitAmount"/>
    <pivotTable tabId="4" name="Regionsales"/>
    <pivotTable tabId="4" name="Status"/>
    <pivotTable tabId="4" name="subcatagory"/>
    <pivotTable tabId="4" name="TotalDiscount"/>
    <pivotTable tabId="4" name="TotalSale"/>
    <pivotTable tabId="4" name="PivotTable17"/>
    <pivotTable tabId="4" name="PivotTable21"/>
  </pivotTables>
  <state minimalRefreshVersion="6" lastRefreshVersion="6" pivotCacheId="234536599"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F44DA17-CA04-478F-AC03-E8BB61002955}" cache="NativeTimeline_Date" caption="Date" level="2" selectionLevel="2" scrollPosition="2023-02-0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5AF894FA-CAE5-40D0-A3D7-35649A1FD2A2}" cache="NativeTimeline_Date" caption="Date" level="2" selectionLevel="2" scrollPosition="2023-0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28A70-E6F9-4716-B948-BD002CE2DD4E}">
  <sheetPr>
    <tabColor rgb="FF00B0F0"/>
  </sheetPr>
  <dimension ref="A2:AV71"/>
  <sheetViews>
    <sheetView topLeftCell="A42" zoomScale="170" zoomScaleNormal="91" workbookViewId="0">
      <selection activeCell="H10" sqref="H10"/>
    </sheetView>
  </sheetViews>
  <sheetFormatPr defaultRowHeight="13.8" x14ac:dyDescent="0.25"/>
  <cols>
    <col min="1" max="1" width="15.77734375" bestFit="1" customWidth="1"/>
    <col min="4" max="4" width="23.44140625" bestFit="1" customWidth="1"/>
    <col min="7" max="7" width="13.33203125" bestFit="1" customWidth="1"/>
    <col min="8" max="8" width="15.77734375" bestFit="1" customWidth="1"/>
    <col min="9" max="9" width="20.6640625" bestFit="1" customWidth="1"/>
    <col min="10" max="10" width="7.21875" bestFit="1" customWidth="1"/>
    <col min="11" max="11" width="12.5546875" bestFit="1" customWidth="1"/>
    <col min="12" max="12" width="11.21875" bestFit="1" customWidth="1"/>
    <col min="13" max="13" width="13.33203125" bestFit="1" customWidth="1"/>
    <col min="14" max="14" width="17.44140625" bestFit="1" customWidth="1"/>
    <col min="15" max="15" width="20.6640625" bestFit="1" customWidth="1"/>
    <col min="16" max="16" width="8" bestFit="1" customWidth="1"/>
    <col min="17" max="17" width="9" bestFit="1" customWidth="1"/>
    <col min="18" max="18" width="8.33203125" bestFit="1" customWidth="1"/>
    <col min="19" max="19" width="7.44140625" bestFit="1" customWidth="1"/>
    <col min="20" max="20" width="6" bestFit="1" customWidth="1"/>
    <col min="21" max="21" width="13.33203125" bestFit="1" customWidth="1"/>
    <col min="22" max="22" width="15.77734375" bestFit="1" customWidth="1"/>
    <col min="23" max="23" width="21.33203125" bestFit="1" customWidth="1"/>
    <col min="27" max="27" width="13.33203125" bestFit="1" customWidth="1"/>
    <col min="28" max="28" width="15.77734375" bestFit="1" customWidth="1"/>
    <col min="29" max="29" width="25.6640625" bestFit="1" customWidth="1"/>
    <col min="30" max="30" width="11" bestFit="1" customWidth="1"/>
    <col min="31" max="31" width="13.33203125" bestFit="1" customWidth="1"/>
    <col min="32" max="32" width="25.6640625" bestFit="1" customWidth="1"/>
    <col min="33" max="33" width="27.21875" bestFit="1" customWidth="1"/>
    <col min="34" max="34" width="11" bestFit="1" customWidth="1"/>
    <col min="35" max="35" width="13.33203125" bestFit="1" customWidth="1"/>
    <col min="36" max="36" width="15.77734375" bestFit="1" customWidth="1"/>
    <col min="37" max="37" width="20.109375" bestFit="1" customWidth="1"/>
    <col min="38" max="38" width="13.33203125" bestFit="1" customWidth="1"/>
    <col min="39" max="39" width="15.77734375" bestFit="1" customWidth="1"/>
    <col min="40" max="40" width="16.77734375" bestFit="1" customWidth="1"/>
    <col min="41" max="41" width="30.88671875" bestFit="1" customWidth="1"/>
    <col min="42" max="42" width="13.33203125" bestFit="1" customWidth="1"/>
    <col min="43" max="43" width="16.77734375" bestFit="1" customWidth="1"/>
    <col min="44" max="44" width="16.109375" bestFit="1" customWidth="1"/>
    <col min="45" max="46" width="6.6640625" bestFit="1" customWidth="1"/>
    <col min="47" max="47" width="13.33203125" bestFit="1" customWidth="1"/>
    <col min="48" max="48" width="15.77734375" bestFit="1" customWidth="1"/>
    <col min="49" max="49" width="16.109375" bestFit="1" customWidth="1"/>
    <col min="50" max="51" width="6.6640625" bestFit="1" customWidth="1"/>
    <col min="52" max="56" width="7" bestFit="1" customWidth="1"/>
    <col min="57" max="57" width="6.6640625" bestFit="1" customWidth="1"/>
    <col min="58" max="60" width="7" bestFit="1" customWidth="1"/>
    <col min="61" max="61" width="6.6640625" bestFit="1" customWidth="1"/>
    <col min="62" max="73" width="7" bestFit="1" customWidth="1"/>
    <col min="74" max="74" width="6.6640625" bestFit="1" customWidth="1"/>
    <col min="75" max="76" width="7" bestFit="1" customWidth="1"/>
    <col min="77" max="79" width="6.6640625" bestFit="1" customWidth="1"/>
    <col min="80" max="91" width="7" bestFit="1" customWidth="1"/>
    <col min="92" max="93" width="6.6640625" bestFit="1" customWidth="1"/>
    <col min="94" max="97" width="7" bestFit="1" customWidth="1"/>
    <col min="98" max="98" width="6.6640625" bestFit="1" customWidth="1"/>
    <col min="99" max="100" width="7" bestFit="1" customWidth="1"/>
    <col min="101" max="101" width="6.6640625" bestFit="1" customWidth="1"/>
    <col min="102" max="110" width="7" bestFit="1" customWidth="1"/>
    <col min="111" max="111" width="6.6640625" bestFit="1" customWidth="1"/>
    <col min="112" max="112" width="7" bestFit="1" customWidth="1"/>
    <col min="113" max="113" width="6.6640625" bestFit="1" customWidth="1"/>
    <col min="114" max="114" width="7" bestFit="1" customWidth="1"/>
    <col min="115" max="115" width="6.6640625" bestFit="1" customWidth="1"/>
    <col min="116" max="123" width="7" bestFit="1" customWidth="1"/>
    <col min="124" max="124" width="6.6640625" bestFit="1" customWidth="1"/>
    <col min="125" max="130" width="7" bestFit="1" customWidth="1"/>
    <col min="131" max="131" width="6.6640625" bestFit="1" customWidth="1"/>
    <col min="132" max="147" width="7" bestFit="1" customWidth="1"/>
    <col min="148" max="148" width="6.6640625" bestFit="1" customWidth="1"/>
    <col min="149" max="160" width="7" bestFit="1" customWidth="1"/>
    <col min="161" max="161" width="6.6640625" bestFit="1" customWidth="1"/>
    <col min="162" max="167" width="7" bestFit="1" customWidth="1"/>
    <col min="168" max="168" width="6.6640625" bestFit="1" customWidth="1"/>
    <col min="169" max="193" width="7" bestFit="1" customWidth="1"/>
    <col min="194" max="194" width="6.6640625" bestFit="1" customWidth="1"/>
    <col min="195" max="214" width="7" bestFit="1" customWidth="1"/>
    <col min="215" max="215" width="6.6640625" bestFit="1" customWidth="1"/>
    <col min="216" max="220" width="7" bestFit="1" customWidth="1"/>
    <col min="221" max="221" width="6.6640625" bestFit="1" customWidth="1"/>
    <col min="222" max="234" width="7" bestFit="1" customWidth="1"/>
    <col min="235" max="235" width="6.6640625" bestFit="1" customWidth="1"/>
    <col min="236" max="243" width="7" bestFit="1" customWidth="1"/>
    <col min="244" max="244" width="6.6640625" bestFit="1" customWidth="1"/>
    <col min="245" max="246" width="7" bestFit="1" customWidth="1"/>
    <col min="247" max="247" width="6.6640625" bestFit="1" customWidth="1"/>
    <col min="248" max="259" width="7" bestFit="1" customWidth="1"/>
    <col min="260" max="260" width="6.6640625" bestFit="1" customWidth="1"/>
    <col min="261" max="265" width="7" bestFit="1" customWidth="1"/>
    <col min="266" max="266" width="6.6640625" bestFit="1" customWidth="1"/>
    <col min="267" max="279" width="7" bestFit="1" customWidth="1"/>
    <col min="280" max="280" width="6.6640625" bestFit="1" customWidth="1"/>
    <col min="281" max="288" width="7" bestFit="1" customWidth="1"/>
    <col min="289" max="289" width="6.6640625" bestFit="1" customWidth="1"/>
    <col min="290" max="294" width="7" bestFit="1" customWidth="1"/>
    <col min="295" max="295" width="6.6640625" bestFit="1" customWidth="1"/>
    <col min="296" max="297" width="7" bestFit="1" customWidth="1"/>
    <col min="298" max="298" width="6.6640625" bestFit="1" customWidth="1"/>
    <col min="299" max="302" width="7" bestFit="1" customWidth="1"/>
    <col min="303" max="303" width="6.6640625" bestFit="1" customWidth="1"/>
    <col min="304" max="311" width="7" bestFit="1" customWidth="1"/>
    <col min="312" max="312" width="6.6640625" bestFit="1" customWidth="1"/>
    <col min="313" max="313" width="7" bestFit="1" customWidth="1"/>
    <col min="314" max="314" width="6.6640625" bestFit="1" customWidth="1"/>
    <col min="315" max="317" width="7" bestFit="1" customWidth="1"/>
    <col min="318" max="318" width="6.6640625" bestFit="1" customWidth="1"/>
    <col min="319" max="337" width="7" bestFit="1" customWidth="1"/>
    <col min="338" max="338" width="6.6640625" bestFit="1" customWidth="1"/>
    <col min="339" max="344" width="7" bestFit="1" customWidth="1"/>
    <col min="345" max="345" width="6.6640625" bestFit="1" customWidth="1"/>
    <col min="346" max="361" width="7" bestFit="1" customWidth="1"/>
    <col min="362" max="362" width="6.6640625" bestFit="1" customWidth="1"/>
    <col min="363" max="366" width="7" bestFit="1" customWidth="1"/>
    <col min="367" max="367" width="6.6640625" bestFit="1" customWidth="1"/>
    <col min="368" max="380" width="7" bestFit="1" customWidth="1"/>
    <col min="381" max="381" width="6.6640625" bestFit="1" customWidth="1"/>
    <col min="382" max="384" width="7" bestFit="1" customWidth="1"/>
    <col min="385" max="385" width="6.6640625" bestFit="1" customWidth="1"/>
    <col min="386" max="401" width="7" bestFit="1" customWidth="1"/>
    <col min="402" max="403" width="6.6640625" bestFit="1" customWidth="1"/>
    <col min="404" max="408" width="7" bestFit="1" customWidth="1"/>
    <col min="409" max="409" width="6.6640625" bestFit="1" customWidth="1"/>
    <col min="410" max="410" width="7" bestFit="1" customWidth="1"/>
    <col min="411" max="411" width="6.6640625" bestFit="1" customWidth="1"/>
    <col min="412" max="429" width="7" bestFit="1" customWidth="1"/>
    <col min="430" max="430" width="6.6640625" bestFit="1" customWidth="1"/>
    <col min="431" max="435" width="7" bestFit="1" customWidth="1"/>
    <col min="436" max="437" width="6.6640625" bestFit="1" customWidth="1"/>
    <col min="438" max="439" width="7" bestFit="1" customWidth="1"/>
    <col min="440" max="440" width="6.6640625" bestFit="1" customWidth="1"/>
    <col min="441" max="453" width="7" bestFit="1" customWidth="1"/>
    <col min="454" max="454" width="6.6640625" bestFit="1" customWidth="1"/>
    <col min="455" max="470" width="7" bestFit="1" customWidth="1"/>
    <col min="471" max="471" width="6.6640625" bestFit="1" customWidth="1"/>
    <col min="472" max="483" width="7" bestFit="1" customWidth="1"/>
    <col min="484" max="484" width="6.6640625" bestFit="1" customWidth="1"/>
    <col min="485" max="490" width="7" bestFit="1" customWidth="1"/>
    <col min="491" max="491" width="6.6640625" bestFit="1" customWidth="1"/>
    <col min="492" max="510" width="7" bestFit="1" customWidth="1"/>
    <col min="511" max="511" width="6.6640625" bestFit="1" customWidth="1"/>
    <col min="512" max="515" width="7" bestFit="1" customWidth="1"/>
    <col min="516" max="516" width="6.6640625" bestFit="1" customWidth="1"/>
    <col min="517" max="520" width="7" bestFit="1" customWidth="1"/>
    <col min="521" max="521" width="6.6640625" bestFit="1" customWidth="1"/>
    <col min="522" max="527" width="7" bestFit="1" customWidth="1"/>
    <col min="528" max="528" width="6.6640625" bestFit="1" customWidth="1"/>
    <col min="529" max="529" width="7" bestFit="1" customWidth="1"/>
    <col min="530" max="530" width="6.6640625" bestFit="1" customWidth="1"/>
    <col min="531" max="533" width="7" bestFit="1" customWidth="1"/>
    <col min="534" max="534" width="6.6640625" bestFit="1" customWidth="1"/>
    <col min="535" max="548" width="7" bestFit="1" customWidth="1"/>
    <col min="549" max="550" width="6.6640625" bestFit="1" customWidth="1"/>
    <col min="551" max="553" width="7" bestFit="1" customWidth="1"/>
    <col min="554" max="555" width="6.6640625" bestFit="1" customWidth="1"/>
    <col min="556" max="559" width="7" bestFit="1" customWidth="1"/>
    <col min="560" max="560" width="6.6640625" bestFit="1" customWidth="1"/>
    <col min="561" max="570" width="7" bestFit="1" customWidth="1"/>
    <col min="571" max="571" width="6.6640625" bestFit="1" customWidth="1"/>
    <col min="572" max="574" width="7" bestFit="1" customWidth="1"/>
    <col min="575" max="575" width="6.6640625" bestFit="1" customWidth="1"/>
    <col min="576" max="585" width="7" bestFit="1" customWidth="1"/>
    <col min="586" max="586" width="6.6640625" bestFit="1" customWidth="1"/>
    <col min="587" max="590" width="7" bestFit="1" customWidth="1"/>
    <col min="591" max="591" width="6.6640625" bestFit="1" customWidth="1"/>
    <col min="592" max="593" width="7" bestFit="1" customWidth="1"/>
    <col min="594" max="594" width="6.6640625" bestFit="1" customWidth="1"/>
    <col min="595" max="597" width="7" bestFit="1" customWidth="1"/>
    <col min="598" max="598" width="6.6640625" bestFit="1" customWidth="1"/>
    <col min="599" max="601" width="7" bestFit="1" customWidth="1"/>
    <col min="602" max="602" width="6.6640625" bestFit="1" customWidth="1"/>
    <col min="603" max="621" width="7" bestFit="1" customWidth="1"/>
    <col min="622" max="622" width="6.6640625" bestFit="1" customWidth="1"/>
    <col min="623" max="626" width="7" bestFit="1" customWidth="1"/>
    <col min="627" max="627" width="6.6640625" bestFit="1" customWidth="1"/>
    <col min="628" max="644" width="7" bestFit="1" customWidth="1"/>
    <col min="645" max="645" width="6.6640625" bestFit="1" customWidth="1"/>
    <col min="646" max="650" width="7" bestFit="1" customWidth="1"/>
    <col min="651" max="651" width="6.6640625" bestFit="1" customWidth="1"/>
    <col min="652" max="664" width="7" bestFit="1" customWidth="1"/>
    <col min="665" max="665" width="6.6640625" bestFit="1" customWidth="1"/>
    <col min="666" max="674" width="7" bestFit="1" customWidth="1"/>
    <col min="675" max="675" width="6.6640625" bestFit="1" customWidth="1"/>
    <col min="676" max="678" width="7" bestFit="1" customWidth="1"/>
    <col min="679" max="679" width="6.6640625" bestFit="1" customWidth="1"/>
    <col min="680" max="680" width="7" bestFit="1" customWidth="1"/>
    <col min="681" max="681" width="6.6640625" bestFit="1" customWidth="1"/>
    <col min="682" max="683" width="7" bestFit="1" customWidth="1"/>
    <col min="684" max="684" width="6.6640625" bestFit="1" customWidth="1"/>
    <col min="685" max="702" width="7" bestFit="1" customWidth="1"/>
    <col min="703" max="704" width="6.6640625" bestFit="1" customWidth="1"/>
    <col min="705" max="706" width="7" bestFit="1" customWidth="1"/>
    <col min="707" max="708" width="6.6640625" bestFit="1" customWidth="1"/>
    <col min="709" max="730" width="7" bestFit="1" customWidth="1"/>
    <col min="731" max="731" width="6.6640625" bestFit="1" customWidth="1"/>
    <col min="732" max="741" width="7" bestFit="1" customWidth="1"/>
    <col min="742" max="742" width="6.6640625" bestFit="1" customWidth="1"/>
    <col min="743" max="750" width="7" bestFit="1" customWidth="1"/>
    <col min="751" max="752" width="6.6640625" bestFit="1" customWidth="1"/>
    <col min="753" max="756" width="7" bestFit="1" customWidth="1"/>
    <col min="757" max="757" width="6.6640625" bestFit="1" customWidth="1"/>
    <col min="758" max="762" width="7" bestFit="1" customWidth="1"/>
    <col min="763" max="763" width="6.6640625" bestFit="1" customWidth="1"/>
    <col min="764" max="764" width="7" bestFit="1" customWidth="1"/>
    <col min="765" max="767" width="6.6640625" bestFit="1" customWidth="1"/>
    <col min="768" max="773" width="7" bestFit="1" customWidth="1"/>
    <col min="774" max="774" width="6.6640625" bestFit="1" customWidth="1"/>
    <col min="775" max="775" width="7" bestFit="1" customWidth="1"/>
    <col min="776" max="776" width="6.6640625" bestFit="1" customWidth="1"/>
    <col min="777" max="789" width="7" bestFit="1" customWidth="1"/>
    <col min="790" max="790" width="6.6640625" bestFit="1" customWidth="1"/>
    <col min="791" max="800" width="7" bestFit="1" customWidth="1"/>
    <col min="801" max="801" width="6.6640625" bestFit="1" customWidth="1"/>
    <col min="802" max="807" width="7" bestFit="1" customWidth="1"/>
    <col min="808" max="808" width="6.6640625" bestFit="1" customWidth="1"/>
    <col min="809" max="812" width="7" bestFit="1" customWidth="1"/>
    <col min="813" max="813" width="6.6640625" bestFit="1" customWidth="1"/>
    <col min="814" max="814" width="7" bestFit="1" customWidth="1"/>
    <col min="815" max="815" width="6.6640625" bestFit="1" customWidth="1"/>
    <col min="816" max="819" width="7" bestFit="1" customWidth="1"/>
    <col min="820" max="820" width="6.6640625" bestFit="1" customWidth="1"/>
    <col min="821" max="826" width="7" bestFit="1" customWidth="1"/>
    <col min="827" max="827" width="6.6640625" bestFit="1" customWidth="1"/>
    <col min="828" max="838" width="7" bestFit="1" customWidth="1"/>
    <col min="839" max="839" width="6.6640625" bestFit="1" customWidth="1"/>
    <col min="840" max="840" width="7" bestFit="1" customWidth="1"/>
    <col min="841" max="841" width="6.6640625" bestFit="1" customWidth="1"/>
    <col min="842" max="859" width="7" bestFit="1" customWidth="1"/>
    <col min="860" max="860" width="6.6640625" bestFit="1" customWidth="1"/>
    <col min="861" max="880" width="7" bestFit="1" customWidth="1"/>
    <col min="881" max="881" width="6.6640625" bestFit="1" customWidth="1"/>
    <col min="882" max="889" width="7" bestFit="1" customWidth="1"/>
    <col min="890" max="890" width="6.6640625" bestFit="1" customWidth="1"/>
    <col min="891" max="892" width="7" bestFit="1" customWidth="1"/>
    <col min="893" max="893" width="6.6640625" bestFit="1" customWidth="1"/>
    <col min="894" max="900" width="7" bestFit="1" customWidth="1"/>
    <col min="901" max="901" width="6.6640625" bestFit="1" customWidth="1"/>
    <col min="902" max="905" width="7" bestFit="1" customWidth="1"/>
    <col min="906" max="906" width="6.6640625" bestFit="1" customWidth="1"/>
    <col min="907" max="916" width="7" bestFit="1" customWidth="1"/>
    <col min="917" max="917" width="6.6640625" bestFit="1" customWidth="1"/>
    <col min="918" max="918" width="7" bestFit="1" customWidth="1"/>
    <col min="919" max="919" width="6.6640625" bestFit="1" customWidth="1"/>
    <col min="920" max="921" width="7" bestFit="1" customWidth="1"/>
    <col min="922" max="923" width="6.6640625" bestFit="1" customWidth="1"/>
    <col min="924" max="925" width="7" bestFit="1" customWidth="1"/>
    <col min="926" max="926" width="6.6640625" bestFit="1" customWidth="1"/>
    <col min="927" max="932" width="7" bestFit="1" customWidth="1"/>
    <col min="933" max="933" width="6.6640625" bestFit="1" customWidth="1"/>
    <col min="934" max="942" width="7" bestFit="1" customWidth="1"/>
    <col min="943" max="943" width="6.6640625" bestFit="1" customWidth="1"/>
    <col min="944" max="948" width="7" bestFit="1" customWidth="1"/>
    <col min="949" max="949" width="6.6640625" bestFit="1" customWidth="1"/>
    <col min="950" max="952" width="7" bestFit="1" customWidth="1"/>
    <col min="953" max="953" width="6.6640625" bestFit="1" customWidth="1"/>
    <col min="954" max="962" width="7" bestFit="1" customWidth="1"/>
    <col min="963" max="963" width="6.6640625" bestFit="1" customWidth="1"/>
    <col min="964" max="970" width="7" bestFit="1" customWidth="1"/>
    <col min="971" max="971" width="6.6640625" bestFit="1" customWidth="1"/>
    <col min="972" max="975" width="7" bestFit="1" customWidth="1"/>
    <col min="976" max="976" width="6.6640625" bestFit="1" customWidth="1"/>
    <col min="977" max="979" width="7" bestFit="1" customWidth="1"/>
    <col min="980" max="980" width="6.6640625" bestFit="1" customWidth="1"/>
    <col min="981" max="982" width="7" bestFit="1" customWidth="1"/>
    <col min="983" max="983" width="6.6640625" bestFit="1" customWidth="1"/>
    <col min="984" max="1004" width="7" bestFit="1" customWidth="1"/>
    <col min="1005" max="1005" width="6.6640625" bestFit="1" customWidth="1"/>
    <col min="1006" max="1024" width="7" bestFit="1" customWidth="1"/>
    <col min="1025" max="1025" width="6.6640625" bestFit="1" customWidth="1"/>
    <col min="1026" max="1026" width="7" bestFit="1" customWidth="1"/>
    <col min="1027" max="1027" width="6.6640625" bestFit="1" customWidth="1"/>
    <col min="1028" max="1031" width="7" bestFit="1" customWidth="1"/>
    <col min="1032" max="1032" width="6.6640625" bestFit="1" customWidth="1"/>
    <col min="1033" max="1034" width="7" bestFit="1" customWidth="1"/>
    <col min="1035" max="1035" width="6.6640625" bestFit="1" customWidth="1"/>
    <col min="1036" max="1048" width="7" bestFit="1" customWidth="1"/>
    <col min="1049" max="1049" width="6.6640625" bestFit="1" customWidth="1"/>
    <col min="1050" max="1050" width="7" bestFit="1" customWidth="1"/>
    <col min="1051" max="1051" width="6.6640625" bestFit="1" customWidth="1"/>
    <col min="1052" max="1056" width="7" bestFit="1" customWidth="1"/>
    <col min="1057" max="1057" width="6.6640625" bestFit="1" customWidth="1"/>
    <col min="1058" max="1068" width="7" bestFit="1" customWidth="1"/>
    <col min="1069" max="1069" width="6.6640625" bestFit="1" customWidth="1"/>
    <col min="1070" max="1079" width="7" bestFit="1" customWidth="1"/>
    <col min="1080" max="1080" width="6.6640625" bestFit="1" customWidth="1"/>
    <col min="1081" max="1087" width="7" bestFit="1" customWidth="1"/>
    <col min="1088" max="1088" width="6.6640625" bestFit="1" customWidth="1"/>
    <col min="1089" max="1090" width="7" bestFit="1" customWidth="1"/>
    <col min="1091" max="1091" width="6.6640625" bestFit="1" customWidth="1"/>
    <col min="1092" max="1094" width="7" bestFit="1" customWidth="1"/>
    <col min="1095" max="1095" width="6.6640625" bestFit="1" customWidth="1"/>
    <col min="1096" max="1096" width="7" bestFit="1" customWidth="1"/>
    <col min="1097" max="1097" width="6.6640625" bestFit="1" customWidth="1"/>
    <col min="1098" max="1105" width="7" bestFit="1" customWidth="1"/>
    <col min="1106" max="1106" width="6.6640625" bestFit="1" customWidth="1"/>
    <col min="1107" max="1120" width="7" bestFit="1" customWidth="1"/>
    <col min="1121" max="1121" width="6.6640625" bestFit="1" customWidth="1"/>
    <col min="1122" max="1127" width="7" bestFit="1" customWidth="1"/>
    <col min="1128" max="1128" width="6.6640625" bestFit="1" customWidth="1"/>
    <col min="1129" max="1162" width="7" bestFit="1" customWidth="1"/>
    <col min="1163" max="1163" width="6.6640625" bestFit="1" customWidth="1"/>
    <col min="1164" max="1168" width="7" bestFit="1" customWidth="1"/>
    <col min="1169" max="1169" width="6.6640625" bestFit="1" customWidth="1"/>
    <col min="1170" max="1173" width="7" bestFit="1" customWidth="1"/>
    <col min="1174" max="1174" width="6.6640625" bestFit="1" customWidth="1"/>
    <col min="1175" max="1177" width="7" bestFit="1" customWidth="1"/>
    <col min="1178" max="1178" width="6.6640625" bestFit="1" customWidth="1"/>
    <col min="1179" max="1181" width="7" bestFit="1" customWidth="1"/>
    <col min="1182" max="1182" width="6.6640625" bestFit="1" customWidth="1"/>
    <col min="1183" max="1185" width="7" bestFit="1" customWidth="1"/>
    <col min="1186" max="1186" width="6.6640625" bestFit="1" customWidth="1"/>
    <col min="1187" max="1200" width="7" bestFit="1" customWidth="1"/>
    <col min="1201" max="1201" width="6.6640625" bestFit="1" customWidth="1"/>
    <col min="1202" max="1207" width="7" bestFit="1" customWidth="1"/>
    <col min="1208" max="1208" width="6.6640625" bestFit="1" customWidth="1"/>
    <col min="1209" max="1219" width="7" bestFit="1" customWidth="1"/>
    <col min="1220" max="1220" width="6.6640625" bestFit="1" customWidth="1"/>
    <col min="1221" max="1237" width="7" bestFit="1" customWidth="1"/>
    <col min="1238" max="1238" width="6.6640625" bestFit="1" customWidth="1"/>
    <col min="1239" max="1240" width="7" bestFit="1" customWidth="1"/>
    <col min="1241" max="1241" width="6.6640625" bestFit="1" customWidth="1"/>
    <col min="1242" max="1260" width="7" bestFit="1" customWidth="1"/>
    <col min="1261" max="1261" width="6.6640625" bestFit="1" customWidth="1"/>
    <col min="1262" max="1295" width="7" bestFit="1" customWidth="1"/>
    <col min="1296" max="1296" width="6.6640625" bestFit="1" customWidth="1"/>
    <col min="1297" max="1297" width="7" bestFit="1" customWidth="1"/>
    <col min="1298" max="1298" width="6.6640625" bestFit="1" customWidth="1"/>
    <col min="1299" max="1308" width="7" bestFit="1" customWidth="1"/>
    <col min="1309" max="1309" width="6.6640625" bestFit="1" customWidth="1"/>
    <col min="1310" max="1314" width="7" bestFit="1" customWidth="1"/>
    <col min="1315" max="1315" width="6.6640625" bestFit="1" customWidth="1"/>
    <col min="1316" max="1321" width="7" bestFit="1" customWidth="1"/>
    <col min="1322" max="1322" width="6.6640625" bestFit="1" customWidth="1"/>
    <col min="1323" max="1323" width="7" bestFit="1" customWidth="1"/>
    <col min="1324" max="1324" width="6.6640625" bestFit="1" customWidth="1"/>
    <col min="1325" max="1328" width="7" bestFit="1" customWidth="1"/>
    <col min="1329" max="1329" width="6.6640625" bestFit="1" customWidth="1"/>
    <col min="1330" max="1332" width="7" bestFit="1" customWidth="1"/>
    <col min="1333" max="1334" width="6.6640625" bestFit="1" customWidth="1"/>
    <col min="1335" max="1349" width="7" bestFit="1" customWidth="1"/>
    <col min="1350" max="1350" width="6.6640625" bestFit="1" customWidth="1"/>
    <col min="1351" max="1352" width="7" bestFit="1" customWidth="1"/>
    <col min="1353" max="1353" width="6.6640625" bestFit="1" customWidth="1"/>
    <col min="1354" max="1355" width="7" bestFit="1" customWidth="1"/>
    <col min="1356" max="1356" width="6.6640625" bestFit="1" customWidth="1"/>
    <col min="1357" max="1357" width="7" bestFit="1" customWidth="1"/>
    <col min="1358" max="1358" width="6.6640625" bestFit="1" customWidth="1"/>
    <col min="1359" max="1364" width="7" bestFit="1" customWidth="1"/>
    <col min="1365" max="1365" width="6.6640625" bestFit="1" customWidth="1"/>
    <col min="1366" max="1381" width="7" bestFit="1" customWidth="1"/>
    <col min="1382" max="1382" width="6.6640625" bestFit="1" customWidth="1"/>
    <col min="1383" max="1385" width="7" bestFit="1" customWidth="1"/>
    <col min="1386" max="1386" width="6.6640625" bestFit="1" customWidth="1"/>
    <col min="1387" max="1392" width="7" bestFit="1" customWidth="1"/>
    <col min="1393" max="1393" width="6.6640625" bestFit="1" customWidth="1"/>
    <col min="1394" max="1406" width="7" bestFit="1" customWidth="1"/>
    <col min="1407" max="1407" width="6.6640625" bestFit="1" customWidth="1"/>
    <col min="1408" max="1411" width="7" bestFit="1" customWidth="1"/>
    <col min="1412" max="1412" width="6.6640625" bestFit="1" customWidth="1"/>
    <col min="1413" max="1414" width="7" bestFit="1" customWidth="1"/>
    <col min="1415" max="1415" width="6.6640625" bestFit="1" customWidth="1"/>
    <col min="1416" max="1416" width="7" bestFit="1" customWidth="1"/>
    <col min="1417" max="1417" width="6.6640625" bestFit="1" customWidth="1"/>
    <col min="1418" max="1421" width="7" bestFit="1" customWidth="1"/>
    <col min="1422" max="1422" width="6.6640625" bestFit="1" customWidth="1"/>
    <col min="1423" max="1425" width="7" bestFit="1" customWidth="1"/>
    <col min="1426" max="1426" width="6.6640625" bestFit="1" customWidth="1"/>
    <col min="1427" max="1443" width="7" bestFit="1" customWidth="1"/>
    <col min="1444" max="1444" width="6.6640625" bestFit="1" customWidth="1"/>
    <col min="1445" max="1452" width="7" bestFit="1" customWidth="1"/>
    <col min="1453" max="1453" width="6.6640625" bestFit="1" customWidth="1"/>
    <col min="1454" max="1454" width="7" bestFit="1" customWidth="1"/>
    <col min="1455" max="1455" width="6.6640625" bestFit="1" customWidth="1"/>
    <col min="1456" max="1461" width="7" bestFit="1" customWidth="1"/>
    <col min="1462" max="1462" width="6.6640625" bestFit="1" customWidth="1"/>
    <col min="1463" max="1466" width="7" bestFit="1" customWidth="1"/>
    <col min="1467" max="1467" width="6.6640625" bestFit="1" customWidth="1"/>
    <col min="1468" max="1478" width="7" bestFit="1" customWidth="1"/>
    <col min="1479" max="1479" width="6.6640625" bestFit="1" customWidth="1"/>
    <col min="1480" max="1486" width="7" bestFit="1" customWidth="1"/>
    <col min="1487" max="1487" width="6.6640625" bestFit="1" customWidth="1"/>
    <col min="1488" max="1493" width="7" bestFit="1" customWidth="1"/>
    <col min="1494" max="1494" width="6.6640625" bestFit="1" customWidth="1"/>
    <col min="1495" max="1496" width="7" bestFit="1" customWidth="1"/>
    <col min="1497" max="1497" width="6.6640625" bestFit="1" customWidth="1"/>
    <col min="1498" max="1499" width="7" bestFit="1" customWidth="1"/>
    <col min="1500" max="1500" width="6.6640625" bestFit="1" customWidth="1"/>
    <col min="1501" max="1507" width="7" bestFit="1" customWidth="1"/>
    <col min="1508" max="1508" width="6.6640625" bestFit="1" customWidth="1"/>
    <col min="1509" max="1525" width="7" bestFit="1" customWidth="1"/>
    <col min="1526" max="1526" width="6.6640625" bestFit="1" customWidth="1"/>
    <col min="1527" max="1563" width="7" bestFit="1" customWidth="1"/>
    <col min="1564" max="1564" width="6.6640625" bestFit="1" customWidth="1"/>
    <col min="1565" max="1567" width="7" bestFit="1" customWidth="1"/>
    <col min="1568" max="1568" width="6.6640625" bestFit="1" customWidth="1"/>
    <col min="1569" max="1581" width="7" bestFit="1" customWidth="1"/>
    <col min="1582" max="1582" width="6.6640625" bestFit="1" customWidth="1"/>
    <col min="1583" max="1612" width="7" bestFit="1" customWidth="1"/>
    <col min="1613" max="1613" width="6.6640625" bestFit="1" customWidth="1"/>
    <col min="1614" max="1624" width="7" bestFit="1" customWidth="1"/>
    <col min="1625" max="1625" width="6.6640625" bestFit="1" customWidth="1"/>
    <col min="1626" max="1638" width="7" bestFit="1" customWidth="1"/>
    <col min="1639" max="1640" width="6.6640625" bestFit="1" customWidth="1"/>
    <col min="1641" max="1646" width="7" bestFit="1" customWidth="1"/>
    <col min="1647" max="1647" width="6.6640625" bestFit="1" customWidth="1"/>
    <col min="1648" max="1650" width="7" bestFit="1" customWidth="1"/>
    <col min="1651" max="1651" width="6.6640625" bestFit="1" customWidth="1"/>
    <col min="1652" max="1663" width="7" bestFit="1" customWidth="1"/>
    <col min="1664" max="1664" width="6.6640625" bestFit="1" customWidth="1"/>
    <col min="1665" max="1667" width="7" bestFit="1" customWidth="1"/>
    <col min="1668" max="1668" width="6.6640625" bestFit="1" customWidth="1"/>
    <col min="1669" max="1674" width="7" bestFit="1" customWidth="1"/>
    <col min="1675" max="1675" width="6.6640625" bestFit="1" customWidth="1"/>
    <col min="1676" max="1685" width="7" bestFit="1" customWidth="1"/>
    <col min="1686" max="1686" width="6.6640625" bestFit="1" customWidth="1"/>
    <col min="1687" max="1695" width="7" bestFit="1" customWidth="1"/>
    <col min="1696" max="1696" width="6.6640625" bestFit="1" customWidth="1"/>
    <col min="1697" max="1701" width="7" bestFit="1" customWidth="1"/>
    <col min="1702" max="1702" width="6.6640625" bestFit="1" customWidth="1"/>
    <col min="1703" max="1708" width="7" bestFit="1" customWidth="1"/>
    <col min="1709" max="1709" width="6.6640625" bestFit="1" customWidth="1"/>
    <col min="1710" max="1735" width="7" bestFit="1" customWidth="1"/>
    <col min="1736" max="1736" width="6.6640625" bestFit="1" customWidth="1"/>
    <col min="1737" max="1743" width="7" bestFit="1" customWidth="1"/>
    <col min="1744" max="1744" width="6.6640625" bestFit="1" customWidth="1"/>
    <col min="1745" max="1748" width="7" bestFit="1" customWidth="1"/>
    <col min="1749" max="1750" width="6.6640625" bestFit="1" customWidth="1"/>
    <col min="1751" max="1762" width="7" bestFit="1" customWidth="1"/>
    <col min="1763" max="1763" width="6.6640625" bestFit="1" customWidth="1"/>
    <col min="1764" max="1777" width="7" bestFit="1" customWidth="1"/>
    <col min="1778" max="1778" width="6.6640625" bestFit="1" customWidth="1"/>
    <col min="1779" max="1784" width="7" bestFit="1" customWidth="1"/>
    <col min="1785" max="1785" width="6.6640625" bestFit="1" customWidth="1"/>
    <col min="1786" max="1795" width="7" bestFit="1" customWidth="1"/>
    <col min="1796" max="1796" width="6.6640625" bestFit="1" customWidth="1"/>
    <col min="1797" max="1806" width="7" bestFit="1" customWidth="1"/>
    <col min="1807" max="1807" width="6.6640625" bestFit="1" customWidth="1"/>
    <col min="1808" max="1810" width="7" bestFit="1" customWidth="1"/>
    <col min="1811" max="1811" width="6.6640625" bestFit="1" customWidth="1"/>
    <col min="1812" max="1835" width="7" bestFit="1" customWidth="1"/>
    <col min="1836" max="1836" width="6.6640625" bestFit="1" customWidth="1"/>
    <col min="1837" max="1840" width="7" bestFit="1" customWidth="1"/>
    <col min="1841" max="1841" width="6.6640625" bestFit="1" customWidth="1"/>
    <col min="1842" max="1843" width="7" bestFit="1" customWidth="1"/>
    <col min="1844" max="1844" width="6.6640625" bestFit="1" customWidth="1"/>
    <col min="1845" max="1850" width="7" bestFit="1" customWidth="1"/>
    <col min="1851" max="1851" width="6.6640625" bestFit="1" customWidth="1"/>
    <col min="1852" max="1856" width="7" bestFit="1" customWidth="1"/>
    <col min="1857" max="1857" width="6.6640625" bestFit="1" customWidth="1"/>
    <col min="1858" max="1858" width="7" bestFit="1" customWidth="1"/>
    <col min="1859" max="1859" width="6.6640625" bestFit="1" customWidth="1"/>
    <col min="1860" max="1872" width="7" bestFit="1" customWidth="1"/>
    <col min="1873" max="1873" width="6.6640625" bestFit="1" customWidth="1"/>
    <col min="1874" max="1878" width="7" bestFit="1" customWidth="1"/>
    <col min="1879" max="1880" width="6.6640625" bestFit="1" customWidth="1"/>
    <col min="1881" max="1891" width="7" bestFit="1" customWidth="1"/>
    <col min="1892" max="1892" width="6.6640625" bestFit="1" customWidth="1"/>
    <col min="1893" max="1894" width="7" bestFit="1" customWidth="1"/>
    <col min="1895" max="1895" width="6.6640625" bestFit="1" customWidth="1"/>
    <col min="1896" max="1900" width="7" bestFit="1" customWidth="1"/>
    <col min="1901" max="1901" width="6.6640625" bestFit="1" customWidth="1"/>
    <col min="1902" max="1904" width="7" bestFit="1" customWidth="1"/>
    <col min="1905" max="1905" width="6.6640625" bestFit="1" customWidth="1"/>
    <col min="1906" max="1906" width="7" bestFit="1" customWidth="1"/>
    <col min="1907" max="1907" width="6.6640625" bestFit="1" customWidth="1"/>
    <col min="1908" max="1910" width="7" bestFit="1" customWidth="1"/>
    <col min="1911" max="1911" width="6.6640625" bestFit="1" customWidth="1"/>
    <col min="1912" max="1925" width="7" bestFit="1" customWidth="1"/>
    <col min="1926" max="1926" width="6.6640625" bestFit="1" customWidth="1"/>
    <col min="1927" max="1927" width="7" bestFit="1" customWidth="1"/>
    <col min="1928" max="1928" width="6.6640625" bestFit="1" customWidth="1"/>
    <col min="1929" max="1940" width="7" bestFit="1" customWidth="1"/>
    <col min="1941" max="1941" width="6.6640625" bestFit="1" customWidth="1"/>
    <col min="1942" max="1953" width="7" bestFit="1" customWidth="1"/>
    <col min="1954" max="1955" width="6.6640625" bestFit="1" customWidth="1"/>
    <col min="1956" max="1959" width="7" bestFit="1" customWidth="1"/>
    <col min="1960" max="1960" width="6.6640625" bestFit="1" customWidth="1"/>
    <col min="1961" max="1962" width="7" bestFit="1" customWidth="1"/>
    <col min="1963" max="1963" width="6.6640625" bestFit="1" customWidth="1"/>
    <col min="1964" max="1976" width="7" bestFit="1" customWidth="1"/>
    <col min="1977" max="1977" width="6.6640625" bestFit="1" customWidth="1"/>
    <col min="1978" max="1988" width="7" bestFit="1" customWidth="1"/>
    <col min="1989" max="1989" width="6.6640625" bestFit="1" customWidth="1"/>
    <col min="1990" max="1990" width="7" bestFit="1" customWidth="1"/>
    <col min="1991" max="1991" width="6.6640625" bestFit="1" customWidth="1"/>
    <col min="1992" max="1998" width="7" bestFit="1" customWidth="1"/>
    <col min="1999" max="2000" width="6.6640625" bestFit="1" customWidth="1"/>
    <col min="2001" max="2004" width="7" bestFit="1" customWidth="1"/>
    <col min="2005" max="2005" width="6.6640625" bestFit="1" customWidth="1"/>
    <col min="2006" max="2026" width="7" bestFit="1" customWidth="1"/>
    <col min="2027" max="2027" width="6.6640625" bestFit="1" customWidth="1"/>
    <col min="2028" max="2032" width="7" bestFit="1" customWidth="1"/>
    <col min="2033" max="2033" width="6.6640625" bestFit="1" customWidth="1"/>
    <col min="2034" max="2040" width="7" bestFit="1" customWidth="1"/>
    <col min="2041" max="2041" width="6.6640625" bestFit="1" customWidth="1"/>
    <col min="2042" max="2045" width="7" bestFit="1" customWidth="1"/>
    <col min="2046" max="2046" width="6.6640625" bestFit="1" customWidth="1"/>
    <col min="2047" max="2063" width="7" bestFit="1" customWidth="1"/>
    <col min="2064" max="2064" width="6.6640625" bestFit="1" customWidth="1"/>
    <col min="2065" max="2066" width="7" bestFit="1" customWidth="1"/>
    <col min="2067" max="2067" width="6.6640625" bestFit="1" customWidth="1"/>
    <col min="2068" max="2075" width="7" bestFit="1" customWidth="1"/>
    <col min="2076" max="2076" width="6.6640625" bestFit="1" customWidth="1"/>
    <col min="2077" max="2077" width="7" bestFit="1" customWidth="1"/>
    <col min="2078" max="2079" width="6.6640625" bestFit="1" customWidth="1"/>
    <col min="2080" max="2099" width="7" bestFit="1" customWidth="1"/>
    <col min="2100" max="2100" width="6.6640625" bestFit="1" customWidth="1"/>
    <col min="2101" max="2101" width="7" bestFit="1" customWidth="1"/>
    <col min="2102" max="2102" width="6.6640625" bestFit="1" customWidth="1"/>
    <col min="2103" max="2111" width="7" bestFit="1" customWidth="1"/>
    <col min="2112" max="2112" width="6.6640625" bestFit="1" customWidth="1"/>
    <col min="2113" max="2117" width="7" bestFit="1" customWidth="1"/>
    <col min="2118" max="2118" width="6.6640625" bestFit="1" customWidth="1"/>
    <col min="2119" max="2129" width="7" bestFit="1" customWidth="1"/>
    <col min="2130" max="2130" width="6.6640625" bestFit="1" customWidth="1"/>
    <col min="2131" max="2153" width="7" bestFit="1" customWidth="1"/>
    <col min="2154" max="2154" width="6.6640625" bestFit="1" customWidth="1"/>
    <col min="2155" max="2173" width="7" bestFit="1" customWidth="1"/>
    <col min="2174" max="2174" width="6.6640625" bestFit="1" customWidth="1"/>
    <col min="2175" max="2184" width="7" bestFit="1" customWidth="1"/>
    <col min="2185" max="2185" width="6.6640625" bestFit="1" customWidth="1"/>
    <col min="2186" max="2194" width="7" bestFit="1" customWidth="1"/>
    <col min="2195" max="2195" width="6.6640625" bestFit="1" customWidth="1"/>
    <col min="2196" max="2200" width="7" bestFit="1" customWidth="1"/>
    <col min="2201" max="2201" width="6.6640625" bestFit="1" customWidth="1"/>
    <col min="2202" max="2221" width="7" bestFit="1" customWidth="1"/>
    <col min="2222" max="2222" width="6.6640625" bestFit="1" customWidth="1"/>
    <col min="2223" max="2250" width="7" bestFit="1" customWidth="1"/>
    <col min="2251" max="2251" width="6.6640625" bestFit="1" customWidth="1"/>
    <col min="2252" max="2260" width="7" bestFit="1" customWidth="1"/>
    <col min="2261" max="2261" width="6.6640625" bestFit="1" customWidth="1"/>
    <col min="2262" max="2269" width="7" bestFit="1" customWidth="1"/>
    <col min="2270" max="2270" width="6.6640625" bestFit="1" customWidth="1"/>
    <col min="2271" max="2283" width="7" bestFit="1" customWidth="1"/>
    <col min="2284" max="2284" width="6.6640625" bestFit="1" customWidth="1"/>
    <col min="2285" max="2285" width="7" bestFit="1" customWidth="1"/>
    <col min="2286" max="2286" width="6.6640625" bestFit="1" customWidth="1"/>
    <col min="2287" max="2303" width="7" bestFit="1" customWidth="1"/>
    <col min="2304" max="2304" width="6.6640625" bestFit="1" customWidth="1"/>
    <col min="2305" max="2308" width="7" bestFit="1" customWidth="1"/>
    <col min="2309" max="2309" width="6.6640625" bestFit="1" customWidth="1"/>
    <col min="2310" max="2316" width="7" bestFit="1" customWidth="1"/>
    <col min="2317" max="2317" width="6.6640625" bestFit="1" customWidth="1"/>
    <col min="2318" max="2318" width="7" bestFit="1" customWidth="1"/>
    <col min="2319" max="2319" width="6.6640625" bestFit="1" customWidth="1"/>
    <col min="2320" max="2327" width="7" bestFit="1" customWidth="1"/>
    <col min="2328" max="2328" width="6.6640625" bestFit="1" customWidth="1"/>
    <col min="2329" max="2337" width="7" bestFit="1" customWidth="1"/>
    <col min="2338" max="2338" width="6.6640625" bestFit="1" customWidth="1"/>
    <col min="2339" max="2344" width="7" bestFit="1" customWidth="1"/>
    <col min="2345" max="2346" width="6.6640625" bestFit="1" customWidth="1"/>
    <col min="2347" max="2348" width="7" bestFit="1" customWidth="1"/>
    <col min="2349" max="2349" width="6.6640625" bestFit="1" customWidth="1"/>
    <col min="2350" max="2351" width="7" bestFit="1" customWidth="1"/>
    <col min="2352" max="2353" width="6.6640625" bestFit="1" customWidth="1"/>
    <col min="2354" max="2355" width="8" bestFit="1" customWidth="1"/>
    <col min="2356" max="2356" width="7" bestFit="1" customWidth="1"/>
    <col min="2357" max="2362" width="8" bestFit="1" customWidth="1"/>
    <col min="2363" max="2363" width="6.6640625" bestFit="1" customWidth="1"/>
    <col min="2364" max="2364" width="7" bestFit="1" customWidth="1"/>
    <col min="2365" max="2366" width="8" bestFit="1" customWidth="1"/>
    <col min="2367" max="2367" width="6.6640625" bestFit="1" customWidth="1"/>
    <col min="2368" max="2372" width="8" bestFit="1" customWidth="1"/>
    <col min="2373" max="2373" width="7" bestFit="1" customWidth="1"/>
    <col min="2374" max="2380" width="8" bestFit="1" customWidth="1"/>
    <col min="2381" max="2381" width="6.6640625" bestFit="1" customWidth="1"/>
    <col min="2382" max="2384" width="8" bestFit="1" customWidth="1"/>
    <col min="2385" max="2385" width="6.6640625" bestFit="1" customWidth="1"/>
    <col min="2386" max="2390" width="8" bestFit="1" customWidth="1"/>
    <col min="2391" max="2391" width="7" bestFit="1" customWidth="1"/>
    <col min="2392" max="2407" width="8" bestFit="1" customWidth="1"/>
    <col min="2408" max="2408" width="7" bestFit="1" customWidth="1"/>
    <col min="2409" max="2414" width="8" bestFit="1" customWidth="1"/>
    <col min="2415" max="2415" width="7" bestFit="1" customWidth="1"/>
    <col min="2416" max="2416" width="8" bestFit="1" customWidth="1"/>
    <col min="2417" max="2417" width="7" bestFit="1" customWidth="1"/>
    <col min="2418" max="2422" width="8" bestFit="1" customWidth="1"/>
    <col min="2423" max="2423" width="7" bestFit="1" customWidth="1"/>
    <col min="2424" max="2434" width="8" bestFit="1" customWidth="1"/>
    <col min="2435" max="2435" width="7" bestFit="1" customWidth="1"/>
    <col min="2436" max="2442" width="8" bestFit="1" customWidth="1"/>
    <col min="2443" max="2443" width="7" bestFit="1" customWidth="1"/>
    <col min="2444" max="2451" width="8" bestFit="1" customWidth="1"/>
    <col min="2452" max="2452" width="7" bestFit="1" customWidth="1"/>
    <col min="2453" max="2457" width="8" bestFit="1" customWidth="1"/>
    <col min="2458" max="2458" width="7" bestFit="1" customWidth="1"/>
    <col min="2459" max="2476" width="8" bestFit="1" customWidth="1"/>
    <col min="2477" max="2477" width="7" bestFit="1" customWidth="1"/>
    <col min="2478" max="2502" width="8" bestFit="1" customWidth="1"/>
    <col min="2503" max="2503" width="7" bestFit="1" customWidth="1"/>
    <col min="2504" max="2511" width="8" bestFit="1" customWidth="1"/>
    <col min="2512" max="2512" width="7" bestFit="1" customWidth="1"/>
    <col min="2513" max="2526" width="8" bestFit="1" customWidth="1"/>
    <col min="2527" max="2527" width="7" bestFit="1" customWidth="1"/>
    <col min="2528" max="2531" width="8" bestFit="1" customWidth="1"/>
    <col min="2532" max="2532" width="7" bestFit="1" customWidth="1"/>
    <col min="2533" max="2533" width="8" bestFit="1" customWidth="1"/>
    <col min="2534" max="2534" width="7" bestFit="1" customWidth="1"/>
    <col min="2535" max="2539" width="8" bestFit="1" customWidth="1"/>
    <col min="2540" max="2540" width="7" bestFit="1" customWidth="1"/>
    <col min="2541" max="2545" width="8" bestFit="1" customWidth="1"/>
    <col min="2546" max="2546" width="7" bestFit="1" customWidth="1"/>
    <col min="2547" max="2548" width="8" bestFit="1" customWidth="1"/>
    <col min="2549" max="2549" width="7" bestFit="1" customWidth="1"/>
    <col min="2550" max="2563" width="8" bestFit="1" customWidth="1"/>
    <col min="2564" max="2564" width="7" bestFit="1" customWidth="1"/>
    <col min="2565" max="2572" width="8" bestFit="1" customWidth="1"/>
    <col min="2573" max="2573" width="6.6640625" bestFit="1" customWidth="1"/>
    <col min="2574" max="2580" width="8" bestFit="1" customWidth="1"/>
    <col min="2581" max="2581" width="6.6640625" bestFit="1" customWidth="1"/>
    <col min="2582" max="2582" width="7" bestFit="1" customWidth="1"/>
    <col min="2583" max="2583" width="6.6640625" bestFit="1" customWidth="1"/>
    <col min="2584" max="2584" width="8" bestFit="1" customWidth="1"/>
    <col min="2585" max="2585" width="7" bestFit="1" customWidth="1"/>
    <col min="2586" max="2586" width="8" bestFit="1" customWidth="1"/>
    <col min="2587" max="2587" width="7" bestFit="1" customWidth="1"/>
    <col min="2588" max="2592" width="8" bestFit="1" customWidth="1"/>
    <col min="2593" max="2593" width="6.6640625" bestFit="1" customWidth="1"/>
    <col min="2594" max="2598" width="8" bestFit="1" customWidth="1"/>
    <col min="2599" max="2599" width="7" bestFit="1" customWidth="1"/>
    <col min="2600" max="2602" width="8" bestFit="1" customWidth="1"/>
    <col min="2603" max="2603" width="7" bestFit="1" customWidth="1"/>
    <col min="2604" max="2605" width="8" bestFit="1" customWidth="1"/>
    <col min="2606" max="2606" width="7" bestFit="1" customWidth="1"/>
    <col min="2607" max="2607" width="8" bestFit="1" customWidth="1"/>
    <col min="2608" max="2608" width="7" bestFit="1" customWidth="1"/>
    <col min="2609" max="2616" width="8" bestFit="1" customWidth="1"/>
    <col min="2617" max="2617" width="7" bestFit="1" customWidth="1"/>
    <col min="2618" max="2627" width="8" bestFit="1" customWidth="1"/>
    <col min="2628" max="2628" width="7" bestFit="1" customWidth="1"/>
    <col min="2629" max="2630" width="8" bestFit="1" customWidth="1"/>
    <col min="2631" max="2631" width="6.6640625" bestFit="1" customWidth="1"/>
    <col min="2632" max="2632" width="7" bestFit="1" customWidth="1"/>
    <col min="2633" max="2634" width="8" bestFit="1" customWidth="1"/>
    <col min="2635" max="2635" width="7" bestFit="1" customWidth="1"/>
    <col min="2636" max="2648" width="8" bestFit="1" customWidth="1"/>
    <col min="2649" max="2649" width="7" bestFit="1" customWidth="1"/>
    <col min="2650" max="2653" width="8" bestFit="1" customWidth="1"/>
    <col min="2654" max="2654" width="6.6640625" bestFit="1" customWidth="1"/>
    <col min="2655" max="2658" width="8" bestFit="1" customWidth="1"/>
    <col min="2659" max="2659" width="7" bestFit="1" customWidth="1"/>
    <col min="2660" max="2662" width="8" bestFit="1" customWidth="1"/>
    <col min="2663" max="2663" width="7" bestFit="1" customWidth="1"/>
    <col min="2664" max="2675" width="8" bestFit="1" customWidth="1"/>
    <col min="2676" max="2678" width="7" bestFit="1" customWidth="1"/>
    <col min="2679" max="2692" width="8" bestFit="1" customWidth="1"/>
    <col min="2693" max="2693" width="7" bestFit="1" customWidth="1"/>
    <col min="2694" max="2694" width="8" bestFit="1" customWidth="1"/>
    <col min="2695" max="2695" width="7" bestFit="1" customWidth="1"/>
    <col min="2696" max="2698" width="8" bestFit="1" customWidth="1"/>
    <col min="2699" max="2699" width="7" bestFit="1" customWidth="1"/>
    <col min="2700" max="2700" width="8" bestFit="1" customWidth="1"/>
    <col min="2701" max="2701" width="7" bestFit="1" customWidth="1"/>
    <col min="2702" max="2704" width="8" bestFit="1" customWidth="1"/>
    <col min="2705" max="2705" width="7" bestFit="1" customWidth="1"/>
    <col min="2706" max="2707" width="8" bestFit="1" customWidth="1"/>
    <col min="2708" max="2708" width="7" bestFit="1" customWidth="1"/>
    <col min="2709" max="2724" width="8" bestFit="1" customWidth="1"/>
    <col min="2725" max="2725" width="7" bestFit="1" customWidth="1"/>
    <col min="2726" max="2730" width="8" bestFit="1" customWidth="1"/>
    <col min="2731" max="2731" width="7" bestFit="1" customWidth="1"/>
    <col min="2732" max="2732" width="6.6640625" bestFit="1" customWidth="1"/>
    <col min="2733" max="2740" width="8" bestFit="1" customWidth="1"/>
    <col min="2741" max="2741" width="7" bestFit="1" customWidth="1"/>
    <col min="2742" max="2751" width="8" bestFit="1" customWidth="1"/>
    <col min="2752" max="2752" width="7" bestFit="1" customWidth="1"/>
    <col min="2753" max="2755" width="8" bestFit="1" customWidth="1"/>
    <col min="2756" max="2756" width="7" bestFit="1" customWidth="1"/>
    <col min="2757" max="2774" width="8" bestFit="1" customWidth="1"/>
    <col min="2775" max="2775" width="7" bestFit="1" customWidth="1"/>
    <col min="2776" max="2781" width="8" bestFit="1" customWidth="1"/>
    <col min="2782" max="2782" width="7" bestFit="1" customWidth="1"/>
    <col min="2783" max="2794" width="8" bestFit="1" customWidth="1"/>
    <col min="2795" max="2795" width="7" bestFit="1" customWidth="1"/>
    <col min="2796" max="2814" width="8" bestFit="1" customWidth="1"/>
    <col min="2815" max="2815" width="6.6640625" bestFit="1" customWidth="1"/>
    <col min="2816" max="2823" width="8" bestFit="1" customWidth="1"/>
    <col min="2824" max="2824" width="7" bestFit="1" customWidth="1"/>
    <col min="2825" max="2832" width="8" bestFit="1" customWidth="1"/>
    <col min="2833" max="2833" width="7" bestFit="1" customWidth="1"/>
    <col min="2834" max="2836" width="8" bestFit="1" customWidth="1"/>
    <col min="2837" max="2837" width="7" bestFit="1" customWidth="1"/>
    <col min="2838" max="2856" width="8" bestFit="1" customWidth="1"/>
    <col min="2857" max="2857" width="7" bestFit="1" customWidth="1"/>
    <col min="2858" max="2863" width="8" bestFit="1" customWidth="1"/>
    <col min="2864" max="2864" width="7" bestFit="1" customWidth="1"/>
    <col min="2865" max="2873" width="8" bestFit="1" customWidth="1"/>
    <col min="2874" max="2874" width="7" bestFit="1" customWidth="1"/>
    <col min="2875" max="2882" width="8" bestFit="1" customWidth="1"/>
    <col min="2883" max="2884" width="7" bestFit="1" customWidth="1"/>
    <col min="2885" max="2893" width="8" bestFit="1" customWidth="1"/>
    <col min="2894" max="2894" width="7" bestFit="1" customWidth="1"/>
    <col min="2895" max="2899" width="8" bestFit="1" customWidth="1"/>
    <col min="2900" max="2900" width="7" bestFit="1" customWidth="1"/>
    <col min="2901" max="2910" width="8" bestFit="1" customWidth="1"/>
    <col min="2911" max="2911" width="7" bestFit="1" customWidth="1"/>
    <col min="2912" max="2932" width="8" bestFit="1" customWidth="1"/>
    <col min="2933" max="2933" width="7" bestFit="1" customWidth="1"/>
    <col min="2934" max="2935" width="8" bestFit="1" customWidth="1"/>
    <col min="2936" max="2936" width="7" bestFit="1" customWidth="1"/>
    <col min="2937" max="2937" width="8" bestFit="1" customWidth="1"/>
    <col min="2938" max="2938" width="7" bestFit="1" customWidth="1"/>
    <col min="2939" max="2939" width="8" bestFit="1" customWidth="1"/>
    <col min="2940" max="2940" width="6.6640625" bestFit="1" customWidth="1"/>
    <col min="2941" max="2945" width="8" bestFit="1" customWidth="1"/>
    <col min="2946" max="2946" width="7" bestFit="1" customWidth="1"/>
    <col min="2947" max="2962" width="8" bestFit="1" customWidth="1"/>
    <col min="2963" max="2963" width="7" bestFit="1" customWidth="1"/>
    <col min="2964" max="2966" width="8" bestFit="1" customWidth="1"/>
    <col min="2967" max="2969" width="7" bestFit="1" customWidth="1"/>
    <col min="2970" max="2970" width="8" bestFit="1" customWidth="1"/>
    <col min="2971" max="2971" width="7" bestFit="1" customWidth="1"/>
    <col min="2972" max="2977" width="8" bestFit="1" customWidth="1"/>
    <col min="2978" max="2978" width="7" bestFit="1" customWidth="1"/>
    <col min="2979" max="2985" width="8" bestFit="1" customWidth="1"/>
    <col min="2986" max="2986" width="7" bestFit="1" customWidth="1"/>
    <col min="2987" max="3001" width="8" bestFit="1" customWidth="1"/>
    <col min="3002" max="3002" width="7" bestFit="1" customWidth="1"/>
    <col min="3003" max="3008" width="8" bestFit="1" customWidth="1"/>
    <col min="3009" max="3009" width="7" bestFit="1" customWidth="1"/>
    <col min="3010" max="3016" width="8" bestFit="1" customWidth="1"/>
    <col min="3017" max="3017" width="7" bestFit="1" customWidth="1"/>
    <col min="3018" max="3028" width="8" bestFit="1" customWidth="1"/>
    <col min="3029" max="3029" width="7" bestFit="1" customWidth="1"/>
    <col min="3030" max="3036" width="8" bestFit="1" customWidth="1"/>
    <col min="3037" max="3038" width="7" bestFit="1" customWidth="1"/>
    <col min="3039" max="3043" width="8" bestFit="1" customWidth="1"/>
    <col min="3044" max="3044" width="7" bestFit="1" customWidth="1"/>
    <col min="3045" max="3048" width="8" bestFit="1" customWidth="1"/>
    <col min="3049" max="3049" width="6.6640625" bestFit="1" customWidth="1"/>
    <col min="3050" max="3074" width="8" bestFit="1" customWidth="1"/>
    <col min="3075" max="3075" width="7" bestFit="1" customWidth="1"/>
    <col min="3076" max="3079" width="8" bestFit="1" customWidth="1"/>
    <col min="3080" max="3080" width="7" bestFit="1" customWidth="1"/>
    <col min="3081" max="3084" width="8" bestFit="1" customWidth="1"/>
    <col min="3085" max="3085" width="7" bestFit="1" customWidth="1"/>
    <col min="3086" max="3107" width="8" bestFit="1" customWidth="1"/>
    <col min="3108" max="3108" width="7" bestFit="1" customWidth="1"/>
    <col min="3109" max="3118" width="8" bestFit="1" customWidth="1"/>
    <col min="3119" max="3119" width="7" bestFit="1" customWidth="1"/>
    <col min="3120" max="3126" width="8" bestFit="1" customWidth="1"/>
    <col min="3127" max="3127" width="7" bestFit="1" customWidth="1"/>
    <col min="3128" max="3133" width="8" bestFit="1" customWidth="1"/>
    <col min="3134" max="3134" width="7" bestFit="1" customWidth="1"/>
    <col min="3135" max="3135" width="8" bestFit="1" customWidth="1"/>
    <col min="3136" max="3136" width="7" bestFit="1" customWidth="1"/>
    <col min="3137" max="3142" width="8" bestFit="1" customWidth="1"/>
    <col min="3143" max="3143" width="7" bestFit="1" customWidth="1"/>
    <col min="3144" max="3162" width="8" bestFit="1" customWidth="1"/>
    <col min="3163" max="3163" width="7" bestFit="1" customWidth="1"/>
    <col min="3164" max="3166" width="8" bestFit="1" customWidth="1"/>
    <col min="3167" max="3167" width="7" bestFit="1" customWidth="1"/>
    <col min="3168" max="3178" width="8" bestFit="1" customWidth="1"/>
    <col min="3179" max="3179" width="7" bestFit="1" customWidth="1"/>
    <col min="3180" max="3180" width="8" bestFit="1" customWidth="1"/>
    <col min="3181" max="3181" width="7" bestFit="1" customWidth="1"/>
    <col min="3182" max="3183" width="8" bestFit="1" customWidth="1"/>
    <col min="3184" max="3184" width="7" bestFit="1" customWidth="1"/>
    <col min="3185" max="3189" width="8" bestFit="1" customWidth="1"/>
    <col min="3190" max="3190" width="7" bestFit="1" customWidth="1"/>
    <col min="3191" max="3197" width="8" bestFit="1" customWidth="1"/>
    <col min="3198" max="3201" width="7" bestFit="1" customWidth="1"/>
    <col min="3202" max="3208" width="8" bestFit="1" customWidth="1"/>
    <col min="3209" max="3209" width="7" bestFit="1" customWidth="1"/>
    <col min="3210" max="3211" width="8" bestFit="1" customWidth="1"/>
    <col min="3212" max="3212" width="7" bestFit="1" customWidth="1"/>
    <col min="3213" max="3230" width="8" bestFit="1" customWidth="1"/>
    <col min="3231" max="3231" width="7" bestFit="1" customWidth="1"/>
    <col min="3232" max="3233" width="8" bestFit="1" customWidth="1"/>
    <col min="3234" max="3234" width="7" bestFit="1" customWidth="1"/>
    <col min="3235" max="3239" width="8" bestFit="1" customWidth="1"/>
    <col min="3240" max="3240" width="7" bestFit="1" customWidth="1"/>
    <col min="3241" max="3241" width="8" bestFit="1" customWidth="1"/>
    <col min="3242" max="3242" width="7" bestFit="1" customWidth="1"/>
    <col min="3243" max="3256" width="8" bestFit="1" customWidth="1"/>
    <col min="3257" max="3257" width="7" bestFit="1" customWidth="1"/>
    <col min="3258" max="3259" width="8" bestFit="1" customWidth="1"/>
    <col min="3260" max="3260" width="7" bestFit="1" customWidth="1"/>
    <col min="3261" max="3265" width="8" bestFit="1" customWidth="1"/>
    <col min="3266" max="3266" width="7" bestFit="1" customWidth="1"/>
    <col min="3267" max="3271" width="8" bestFit="1" customWidth="1"/>
    <col min="3272" max="3272" width="7" bestFit="1" customWidth="1"/>
    <col min="3273" max="3276" width="8" bestFit="1" customWidth="1"/>
    <col min="3277" max="3277" width="6.6640625" bestFit="1" customWidth="1"/>
    <col min="3278" max="3278" width="8" bestFit="1" customWidth="1"/>
    <col min="3279" max="3279" width="7" bestFit="1" customWidth="1"/>
    <col min="3280" max="3289" width="8" bestFit="1" customWidth="1"/>
    <col min="3290" max="3290" width="7" bestFit="1" customWidth="1"/>
    <col min="3291" max="3306" width="8" bestFit="1" customWidth="1"/>
    <col min="3307" max="3307" width="7" bestFit="1" customWidth="1"/>
    <col min="3308" max="3316" width="8" bestFit="1" customWidth="1"/>
    <col min="3317" max="3317" width="7" bestFit="1" customWidth="1"/>
    <col min="3318" max="3323" width="8" bestFit="1" customWidth="1"/>
    <col min="3324" max="3324" width="7" bestFit="1" customWidth="1"/>
    <col min="3325" max="3332" width="8" bestFit="1" customWidth="1"/>
    <col min="3333" max="3333" width="7" bestFit="1" customWidth="1"/>
    <col min="3334" max="3344" width="8" bestFit="1" customWidth="1"/>
    <col min="3345" max="3345" width="7" bestFit="1" customWidth="1"/>
    <col min="3346" max="3348" width="8" bestFit="1" customWidth="1"/>
    <col min="3349" max="3349" width="7" bestFit="1" customWidth="1"/>
    <col min="3350" max="3357" width="8" bestFit="1" customWidth="1"/>
    <col min="3358" max="3358" width="7" bestFit="1" customWidth="1"/>
    <col min="3359" max="3364" width="8" bestFit="1" customWidth="1"/>
    <col min="3365" max="3365" width="7" bestFit="1" customWidth="1"/>
    <col min="3366" max="3366" width="8" bestFit="1" customWidth="1"/>
    <col min="3367" max="3367" width="7" bestFit="1" customWidth="1"/>
    <col min="3368" max="3381" width="8" bestFit="1" customWidth="1"/>
    <col min="3382" max="3382" width="7" bestFit="1" customWidth="1"/>
    <col min="3383" max="3385" width="8" bestFit="1" customWidth="1"/>
    <col min="3386" max="3386" width="7" bestFit="1" customWidth="1"/>
    <col min="3387" max="3387" width="8" bestFit="1" customWidth="1"/>
    <col min="3388" max="3388" width="7" bestFit="1" customWidth="1"/>
    <col min="3389" max="3396" width="8" bestFit="1" customWidth="1"/>
    <col min="3397" max="3397" width="7" bestFit="1" customWidth="1"/>
    <col min="3398" max="3405" width="8" bestFit="1" customWidth="1"/>
    <col min="3406" max="3406" width="7" bestFit="1" customWidth="1"/>
    <col min="3407" max="3410" width="8" bestFit="1" customWidth="1"/>
    <col min="3411" max="3411" width="7" bestFit="1" customWidth="1"/>
    <col min="3412" max="3435" width="8" bestFit="1" customWidth="1"/>
    <col min="3436" max="3436" width="7" bestFit="1" customWidth="1"/>
    <col min="3437" max="3444" width="8" bestFit="1" customWidth="1"/>
    <col min="3445" max="3445" width="7" bestFit="1" customWidth="1"/>
    <col min="3446" max="3446" width="8" bestFit="1" customWidth="1"/>
    <col min="3447" max="3448" width="7" bestFit="1" customWidth="1"/>
    <col min="3449" max="3456" width="8" bestFit="1" customWidth="1"/>
    <col min="3457" max="3457" width="7" bestFit="1" customWidth="1"/>
    <col min="3458" max="3469" width="8" bestFit="1" customWidth="1"/>
    <col min="3470" max="3470" width="7" bestFit="1" customWidth="1"/>
    <col min="3471" max="3505" width="8" bestFit="1" customWidth="1"/>
    <col min="3506" max="3506" width="7" bestFit="1" customWidth="1"/>
    <col min="3507" max="3515" width="8" bestFit="1" customWidth="1"/>
    <col min="3516" max="3516" width="7" bestFit="1" customWidth="1"/>
    <col min="3517" max="3523" width="8" bestFit="1" customWidth="1"/>
    <col min="3524" max="3524" width="7" bestFit="1" customWidth="1"/>
    <col min="3525" max="3526" width="8" bestFit="1" customWidth="1"/>
    <col min="3527" max="3527" width="7" bestFit="1" customWidth="1"/>
    <col min="3528" max="3532" width="8" bestFit="1" customWidth="1"/>
    <col min="3533" max="3533" width="7" bestFit="1" customWidth="1"/>
    <col min="3534" max="3538" width="8" bestFit="1" customWidth="1"/>
    <col min="3539" max="3539" width="7" bestFit="1" customWidth="1"/>
    <col min="3540" max="3547" width="8" bestFit="1" customWidth="1"/>
    <col min="3548" max="3548" width="7" bestFit="1" customWidth="1"/>
    <col min="3549" max="3549" width="8" bestFit="1" customWidth="1"/>
    <col min="3550" max="3550" width="7" bestFit="1" customWidth="1"/>
    <col min="3551" max="3554" width="8" bestFit="1" customWidth="1"/>
    <col min="3555" max="3555" width="6.6640625" bestFit="1" customWidth="1"/>
    <col min="3556" max="3558" width="8" bestFit="1" customWidth="1"/>
    <col min="3559" max="3559" width="7" bestFit="1" customWidth="1"/>
    <col min="3560" max="3564" width="8" bestFit="1" customWidth="1"/>
    <col min="3565" max="3565" width="7" bestFit="1" customWidth="1"/>
    <col min="3566" max="3567" width="8" bestFit="1" customWidth="1"/>
    <col min="3568" max="3568" width="7" bestFit="1" customWidth="1"/>
    <col min="3569" max="3594" width="8" bestFit="1" customWidth="1"/>
    <col min="3595" max="3595" width="7" bestFit="1" customWidth="1"/>
    <col min="3596" max="3603" width="8" bestFit="1" customWidth="1"/>
    <col min="3604" max="3604" width="7" bestFit="1" customWidth="1"/>
    <col min="3605" max="3605" width="8" bestFit="1" customWidth="1"/>
    <col min="3606" max="3606" width="7" bestFit="1" customWidth="1"/>
    <col min="3607" max="3609" width="8" bestFit="1" customWidth="1"/>
    <col min="3610" max="3610" width="6.6640625" bestFit="1" customWidth="1"/>
    <col min="3611" max="3613" width="8" bestFit="1" customWidth="1"/>
    <col min="3614" max="3615" width="7" bestFit="1" customWidth="1"/>
    <col min="3616" max="3618" width="8" bestFit="1" customWidth="1"/>
    <col min="3619" max="3619" width="7" bestFit="1" customWidth="1"/>
    <col min="3620" max="3620" width="8" bestFit="1" customWidth="1"/>
    <col min="3621" max="3621" width="7" bestFit="1" customWidth="1"/>
    <col min="3622" max="3634" width="8" bestFit="1" customWidth="1"/>
    <col min="3635" max="3635" width="7" bestFit="1" customWidth="1"/>
    <col min="3636" max="3638" width="8" bestFit="1" customWidth="1"/>
    <col min="3639" max="3639" width="7" bestFit="1" customWidth="1"/>
    <col min="3640" max="3661" width="8" bestFit="1" customWidth="1"/>
    <col min="3662" max="3662" width="7" bestFit="1" customWidth="1"/>
    <col min="3663" max="3668" width="8" bestFit="1" customWidth="1"/>
    <col min="3669" max="3669" width="7" bestFit="1" customWidth="1"/>
    <col min="3670" max="3678" width="8" bestFit="1" customWidth="1"/>
    <col min="3679" max="3680" width="7" bestFit="1" customWidth="1"/>
    <col min="3681" max="3688" width="8" bestFit="1" customWidth="1"/>
    <col min="3689" max="3689" width="7" bestFit="1" customWidth="1"/>
    <col min="3690" max="3690" width="8" bestFit="1" customWidth="1"/>
    <col min="3691" max="3691" width="7" bestFit="1" customWidth="1"/>
    <col min="3692" max="3694" width="8" bestFit="1" customWidth="1"/>
    <col min="3695" max="3695" width="7" bestFit="1" customWidth="1"/>
    <col min="3696" max="3699" width="8" bestFit="1" customWidth="1"/>
    <col min="3700" max="3701" width="7" bestFit="1" customWidth="1"/>
    <col min="3702" max="3710" width="8" bestFit="1" customWidth="1"/>
    <col min="3711" max="3712" width="7" bestFit="1" customWidth="1"/>
    <col min="3713" max="3720" width="8" bestFit="1" customWidth="1"/>
    <col min="3721" max="3721" width="7" bestFit="1" customWidth="1"/>
    <col min="3722" max="3724" width="8" bestFit="1" customWidth="1"/>
    <col min="3725" max="3725" width="7" bestFit="1" customWidth="1"/>
    <col min="3726" max="3727" width="8" bestFit="1" customWidth="1"/>
    <col min="3728" max="3729" width="7" bestFit="1" customWidth="1"/>
    <col min="3730" max="3730" width="8" bestFit="1" customWidth="1"/>
    <col min="3731" max="3731" width="7" bestFit="1" customWidth="1"/>
    <col min="3732" max="3756" width="8" bestFit="1" customWidth="1"/>
    <col min="3757" max="3757" width="7" bestFit="1" customWidth="1"/>
    <col min="3758" max="3768" width="8" bestFit="1" customWidth="1"/>
    <col min="3769" max="3769" width="7" bestFit="1" customWidth="1"/>
    <col min="3770" max="3774" width="8" bestFit="1" customWidth="1"/>
    <col min="3775" max="3775" width="7" bestFit="1" customWidth="1"/>
    <col min="3776" max="3776" width="8" bestFit="1" customWidth="1"/>
    <col min="3777" max="3777" width="7" bestFit="1" customWidth="1"/>
    <col min="3778" max="3778" width="8" bestFit="1" customWidth="1"/>
    <col min="3779" max="3779" width="7" bestFit="1" customWidth="1"/>
    <col min="3780" max="3788" width="8" bestFit="1" customWidth="1"/>
    <col min="3789" max="3789" width="6.6640625" bestFit="1" customWidth="1"/>
    <col min="3790" max="3795" width="8" bestFit="1" customWidth="1"/>
    <col min="3796" max="3796" width="7" bestFit="1" customWidth="1"/>
    <col min="3797" max="3797" width="8" bestFit="1" customWidth="1"/>
    <col min="3798" max="3798" width="7" bestFit="1" customWidth="1"/>
    <col min="3799" max="3803" width="8" bestFit="1" customWidth="1"/>
    <col min="3804" max="3804" width="7" bestFit="1" customWidth="1"/>
    <col min="3805" max="3805" width="8" bestFit="1" customWidth="1"/>
    <col min="3806" max="3806" width="7" bestFit="1" customWidth="1"/>
    <col min="3807" max="3810" width="8" bestFit="1" customWidth="1"/>
    <col min="3811" max="3811" width="7" bestFit="1" customWidth="1"/>
    <col min="3812" max="3812" width="8" bestFit="1" customWidth="1"/>
    <col min="3813" max="3813" width="7" bestFit="1" customWidth="1"/>
    <col min="3814" max="3826" width="8" bestFit="1" customWidth="1"/>
    <col min="3827" max="3827" width="7" bestFit="1" customWidth="1"/>
    <col min="3828" max="3846" width="8" bestFit="1" customWidth="1"/>
    <col min="3847" max="3847" width="7" bestFit="1" customWidth="1"/>
    <col min="3848" max="3851" width="8" bestFit="1" customWidth="1"/>
    <col min="3852" max="3852" width="7" bestFit="1" customWidth="1"/>
    <col min="3853" max="3866" width="8" bestFit="1" customWidth="1"/>
    <col min="3867" max="3867" width="7" bestFit="1" customWidth="1"/>
    <col min="3868" max="3869" width="8" bestFit="1" customWidth="1"/>
    <col min="3870" max="3870" width="6.6640625" bestFit="1" customWidth="1"/>
    <col min="3871" max="3872" width="8" bestFit="1" customWidth="1"/>
    <col min="3873" max="3873" width="7" bestFit="1" customWidth="1"/>
    <col min="3874" max="3880" width="8" bestFit="1" customWidth="1"/>
    <col min="3881" max="3881" width="7" bestFit="1" customWidth="1"/>
    <col min="3882" max="3882" width="8" bestFit="1" customWidth="1"/>
    <col min="3883" max="3883" width="7" bestFit="1" customWidth="1"/>
    <col min="3884" max="3894" width="8" bestFit="1" customWidth="1"/>
    <col min="3895" max="3895" width="6.6640625" bestFit="1" customWidth="1"/>
    <col min="3896" max="3914" width="8" bestFit="1" customWidth="1"/>
    <col min="3915" max="3915" width="6.6640625" bestFit="1" customWidth="1"/>
    <col min="3916" max="3918" width="8" bestFit="1" customWidth="1"/>
    <col min="3919" max="3919" width="7" bestFit="1" customWidth="1"/>
    <col min="3920" max="3920" width="8" bestFit="1" customWidth="1"/>
    <col min="3921" max="3921" width="7" bestFit="1" customWidth="1"/>
    <col min="3922" max="3941" width="8" bestFit="1" customWidth="1"/>
    <col min="3942" max="3944" width="7" bestFit="1" customWidth="1"/>
    <col min="3945" max="3955" width="8" bestFit="1" customWidth="1"/>
    <col min="3956" max="3957" width="7" bestFit="1" customWidth="1"/>
    <col min="3958" max="3958" width="8" bestFit="1" customWidth="1"/>
    <col min="3959" max="3959" width="7" bestFit="1" customWidth="1"/>
    <col min="3960" max="3970" width="8" bestFit="1" customWidth="1"/>
    <col min="3971" max="3971" width="7" bestFit="1" customWidth="1"/>
    <col min="3972" max="3975" width="8" bestFit="1" customWidth="1"/>
    <col min="3976" max="3976" width="7" bestFit="1" customWidth="1"/>
    <col min="3977" max="3978" width="8" bestFit="1" customWidth="1"/>
    <col min="3979" max="3979" width="7" bestFit="1" customWidth="1"/>
    <col min="3980" max="3984" width="8" bestFit="1" customWidth="1"/>
    <col min="3985" max="3985" width="7" bestFit="1" customWidth="1"/>
    <col min="3986" max="4001" width="8" bestFit="1" customWidth="1"/>
    <col min="4002" max="4002" width="7" bestFit="1" customWidth="1"/>
    <col min="4003" max="4003" width="8" bestFit="1" customWidth="1"/>
    <col min="4004" max="4004" width="6.6640625" bestFit="1" customWidth="1"/>
    <col min="4005" max="4011" width="8" bestFit="1" customWidth="1"/>
    <col min="4012" max="4012" width="7" bestFit="1" customWidth="1"/>
    <col min="4013" max="4023" width="8" bestFit="1" customWidth="1"/>
    <col min="4024" max="4024" width="7" bestFit="1" customWidth="1"/>
    <col min="4025" max="4026" width="8" bestFit="1" customWidth="1"/>
    <col min="4027" max="4027" width="7" bestFit="1" customWidth="1"/>
    <col min="4028" max="4038" width="8" bestFit="1" customWidth="1"/>
    <col min="4039" max="4039" width="7" bestFit="1" customWidth="1"/>
    <col min="4040" max="4044" width="8" bestFit="1" customWidth="1"/>
    <col min="4045" max="4045" width="7" bestFit="1" customWidth="1"/>
    <col min="4046" max="4053" width="8" bestFit="1" customWidth="1"/>
    <col min="4054" max="4054" width="7" bestFit="1" customWidth="1"/>
    <col min="4055" max="4060" width="8" bestFit="1" customWidth="1"/>
    <col min="4061" max="4061" width="6.6640625" bestFit="1" customWidth="1"/>
    <col min="4062" max="4068" width="8" bestFit="1" customWidth="1"/>
    <col min="4069" max="4072" width="7" bestFit="1" customWidth="1"/>
    <col min="4073" max="4074" width="8" bestFit="1" customWidth="1"/>
    <col min="4075" max="4075" width="7" bestFit="1" customWidth="1"/>
    <col min="4076" max="4077" width="8" bestFit="1" customWidth="1"/>
    <col min="4078" max="4080" width="7" bestFit="1" customWidth="1"/>
    <col min="4081" max="4088" width="8" bestFit="1" customWidth="1"/>
    <col min="4089" max="4090" width="7" bestFit="1" customWidth="1"/>
    <col min="4091" max="4092" width="8" bestFit="1" customWidth="1"/>
    <col min="4093" max="4093" width="7" bestFit="1" customWidth="1"/>
    <col min="4094" max="4097" width="8" bestFit="1" customWidth="1"/>
    <col min="4098" max="4098" width="6.6640625" bestFit="1" customWidth="1"/>
    <col min="4099" max="4112" width="8" bestFit="1" customWidth="1"/>
    <col min="4113" max="4113" width="7" bestFit="1" customWidth="1"/>
    <col min="4114" max="4120" width="8" bestFit="1" customWidth="1"/>
    <col min="4121" max="4121" width="7" bestFit="1" customWidth="1"/>
    <col min="4122" max="4127" width="8" bestFit="1" customWidth="1"/>
    <col min="4128" max="4128" width="7" bestFit="1" customWidth="1"/>
    <col min="4129" max="4131" width="8" bestFit="1" customWidth="1"/>
    <col min="4132" max="4132" width="7" bestFit="1" customWidth="1"/>
    <col min="4133" max="4146" width="8" bestFit="1" customWidth="1"/>
    <col min="4147" max="4147" width="7" bestFit="1" customWidth="1"/>
    <col min="4148" max="4150" width="8" bestFit="1" customWidth="1"/>
    <col min="4151" max="4152" width="7" bestFit="1" customWidth="1"/>
    <col min="4153" max="4163" width="8" bestFit="1" customWidth="1"/>
    <col min="4164" max="4164" width="7" bestFit="1" customWidth="1"/>
    <col min="4165" max="4172" width="8" bestFit="1" customWidth="1"/>
    <col min="4173" max="4173" width="7" bestFit="1" customWidth="1"/>
    <col min="4174" max="4177" width="8" bestFit="1" customWidth="1"/>
    <col min="4178" max="4178" width="7" bestFit="1" customWidth="1"/>
    <col min="4179" max="4179" width="6.6640625" bestFit="1" customWidth="1"/>
    <col min="4180" max="4182" width="8" bestFit="1" customWidth="1"/>
    <col min="4183" max="4184" width="7" bestFit="1" customWidth="1"/>
    <col min="4185" max="4185" width="8" bestFit="1" customWidth="1"/>
    <col min="4186" max="4186" width="7" bestFit="1" customWidth="1"/>
    <col min="4187" max="4188" width="8" bestFit="1" customWidth="1"/>
    <col min="4189" max="4190" width="7" bestFit="1" customWidth="1"/>
    <col min="4191" max="4198" width="8" bestFit="1" customWidth="1"/>
    <col min="4199" max="4199" width="7" bestFit="1" customWidth="1"/>
    <col min="4200" max="4207" width="8" bestFit="1" customWidth="1"/>
    <col min="4208" max="4208" width="7" bestFit="1" customWidth="1"/>
    <col min="4209" max="4224" width="8" bestFit="1" customWidth="1"/>
    <col min="4225" max="4225" width="7" bestFit="1" customWidth="1"/>
    <col min="4226" max="4229" width="8" bestFit="1" customWidth="1"/>
    <col min="4230" max="4230" width="7" bestFit="1" customWidth="1"/>
    <col min="4231" max="4247" width="8" bestFit="1" customWidth="1"/>
    <col min="4248" max="4248" width="7" bestFit="1" customWidth="1"/>
    <col min="4249" max="4251" width="8" bestFit="1" customWidth="1"/>
    <col min="4252" max="4252" width="7" bestFit="1" customWidth="1"/>
    <col min="4253" max="4265" width="8" bestFit="1" customWidth="1"/>
    <col min="4266" max="4266" width="6.6640625" bestFit="1" customWidth="1"/>
    <col min="4267" max="4268" width="8" bestFit="1" customWidth="1"/>
    <col min="4269" max="4269" width="7" bestFit="1" customWidth="1"/>
    <col min="4270" max="4273" width="8" bestFit="1" customWidth="1"/>
    <col min="4274" max="4274" width="6.6640625" bestFit="1" customWidth="1"/>
    <col min="4275" max="4278" width="8" bestFit="1" customWidth="1"/>
    <col min="4279" max="4279" width="7" bestFit="1" customWidth="1"/>
    <col min="4280" max="4284" width="8" bestFit="1" customWidth="1"/>
    <col min="4285" max="4285" width="7" bestFit="1" customWidth="1"/>
    <col min="4286" max="4286" width="8" bestFit="1" customWidth="1"/>
    <col min="4287" max="4287" width="7" bestFit="1" customWidth="1"/>
    <col min="4288" max="4307" width="8" bestFit="1" customWidth="1"/>
    <col min="4308" max="4308" width="7" bestFit="1" customWidth="1"/>
    <col min="4309" max="4323" width="8" bestFit="1" customWidth="1"/>
    <col min="4324" max="4324" width="7" bestFit="1" customWidth="1"/>
    <col min="4325" max="4325" width="8" bestFit="1" customWidth="1"/>
    <col min="4326" max="4326" width="7" bestFit="1" customWidth="1"/>
    <col min="4327" max="4336" width="8" bestFit="1" customWidth="1"/>
    <col min="4337" max="4337" width="7" bestFit="1" customWidth="1"/>
    <col min="4338" max="4346" width="8" bestFit="1" customWidth="1"/>
    <col min="4347" max="4347" width="7" bestFit="1" customWidth="1"/>
    <col min="4348" max="4354" width="8" bestFit="1" customWidth="1"/>
    <col min="4355" max="4355" width="7" bestFit="1" customWidth="1"/>
    <col min="4356" max="4368" width="8" bestFit="1" customWidth="1"/>
    <col min="4369" max="4369" width="7" bestFit="1" customWidth="1"/>
    <col min="4370" max="4370" width="6.6640625" bestFit="1" customWidth="1"/>
    <col min="4371" max="4375" width="8" bestFit="1" customWidth="1"/>
    <col min="4376" max="4376" width="7" bestFit="1" customWidth="1"/>
    <col min="4377" max="4386" width="8" bestFit="1" customWidth="1"/>
    <col min="4387" max="4387" width="7" bestFit="1" customWidth="1"/>
    <col min="4388" max="4391" width="8" bestFit="1" customWidth="1"/>
    <col min="4392" max="4392" width="7" bestFit="1" customWidth="1"/>
    <col min="4393" max="4401" width="8" bestFit="1" customWidth="1"/>
    <col min="4402" max="4402" width="7" bestFit="1" customWidth="1"/>
    <col min="4403" max="4404" width="8" bestFit="1" customWidth="1"/>
    <col min="4405" max="4405" width="7" bestFit="1" customWidth="1"/>
    <col min="4406" max="4411" width="8" bestFit="1" customWidth="1"/>
    <col min="4412" max="4412" width="6.6640625" bestFit="1" customWidth="1"/>
    <col min="4413" max="4414" width="8" bestFit="1" customWidth="1"/>
    <col min="4415" max="4415" width="7" bestFit="1" customWidth="1"/>
    <col min="4416" max="4422" width="8" bestFit="1" customWidth="1"/>
    <col min="4423" max="4423" width="7" bestFit="1" customWidth="1"/>
    <col min="4424" max="4435" width="8" bestFit="1" customWidth="1"/>
    <col min="4436" max="4436" width="7" bestFit="1" customWidth="1"/>
    <col min="4437" max="4438" width="8" bestFit="1" customWidth="1"/>
    <col min="4439" max="4439" width="7" bestFit="1" customWidth="1"/>
    <col min="4440" max="4445" width="8" bestFit="1" customWidth="1"/>
    <col min="4446" max="4446" width="6.6640625" bestFit="1" customWidth="1"/>
    <col min="4447" max="4447" width="7" bestFit="1" customWidth="1"/>
    <col min="4448" max="4454" width="8" bestFit="1" customWidth="1"/>
    <col min="4455" max="4455" width="7" bestFit="1" customWidth="1"/>
    <col min="4456" max="4458" width="8" bestFit="1" customWidth="1"/>
    <col min="4459" max="4460" width="7" bestFit="1" customWidth="1"/>
    <col min="4461" max="4477" width="8" bestFit="1" customWidth="1"/>
    <col min="4478" max="4478" width="7" bestFit="1" customWidth="1"/>
    <col min="4479" max="4481" width="8" bestFit="1" customWidth="1"/>
    <col min="4482" max="4482" width="7" bestFit="1" customWidth="1"/>
    <col min="4483" max="4493" width="8" bestFit="1" customWidth="1"/>
    <col min="4494" max="4494" width="6.6640625" bestFit="1" customWidth="1"/>
    <col min="4495" max="4505" width="8" bestFit="1" customWidth="1"/>
    <col min="4506" max="4506" width="7" bestFit="1" customWidth="1"/>
    <col min="4507" max="4512" width="8" bestFit="1" customWidth="1"/>
    <col min="4513" max="4513" width="7" bestFit="1" customWidth="1"/>
    <col min="4514" max="4514" width="8" bestFit="1" customWidth="1"/>
    <col min="4515" max="4515" width="7" bestFit="1" customWidth="1"/>
    <col min="4516" max="4535" width="8" bestFit="1" customWidth="1"/>
    <col min="4536" max="4536" width="7" bestFit="1" customWidth="1"/>
    <col min="4537" max="4542" width="8" bestFit="1" customWidth="1"/>
    <col min="4543" max="4543" width="7" bestFit="1" customWidth="1"/>
    <col min="4544" max="4554" width="8" bestFit="1" customWidth="1"/>
    <col min="4555" max="4555" width="7" bestFit="1" customWidth="1"/>
    <col min="4556" max="4559" width="8" bestFit="1" customWidth="1"/>
    <col min="4560" max="4560" width="6.6640625" bestFit="1" customWidth="1"/>
    <col min="4561" max="4561" width="8" bestFit="1" customWidth="1"/>
    <col min="4562" max="4562" width="7" bestFit="1" customWidth="1"/>
    <col min="4563" max="4564" width="8" bestFit="1" customWidth="1"/>
    <col min="4565" max="4565" width="7" bestFit="1" customWidth="1"/>
    <col min="4566" max="4580" width="8" bestFit="1" customWidth="1"/>
    <col min="4581" max="4581" width="6.6640625" bestFit="1" customWidth="1"/>
    <col min="4582" max="4585" width="8" bestFit="1" customWidth="1"/>
    <col min="4586" max="4586" width="7" bestFit="1" customWidth="1"/>
    <col min="4587" max="4593" width="8" bestFit="1" customWidth="1"/>
    <col min="4594" max="4594" width="7" bestFit="1" customWidth="1"/>
    <col min="4595" max="4633" width="8" bestFit="1" customWidth="1"/>
    <col min="4634" max="4634" width="7" bestFit="1" customWidth="1"/>
    <col min="4635" max="4641" width="8" bestFit="1" customWidth="1"/>
    <col min="4642" max="4642" width="7" bestFit="1" customWidth="1"/>
    <col min="4643" max="4643" width="8" bestFit="1" customWidth="1"/>
    <col min="4644" max="4644" width="7" bestFit="1" customWidth="1"/>
    <col min="4645" max="4646" width="8" bestFit="1" customWidth="1"/>
    <col min="4647" max="4648" width="7" bestFit="1" customWidth="1"/>
    <col min="4649" max="4650" width="8" bestFit="1" customWidth="1"/>
    <col min="4651" max="4651" width="6.6640625" bestFit="1" customWidth="1"/>
    <col min="4652" max="4655" width="8" bestFit="1" customWidth="1"/>
    <col min="4656" max="4657" width="7" bestFit="1" customWidth="1"/>
    <col min="4658" max="4668" width="8" bestFit="1" customWidth="1"/>
    <col min="4669" max="4669" width="7" bestFit="1" customWidth="1"/>
    <col min="4670" max="4671" width="8" bestFit="1" customWidth="1"/>
    <col min="4672" max="4672" width="7" bestFit="1" customWidth="1"/>
    <col min="4673" max="4675" width="8" bestFit="1" customWidth="1"/>
    <col min="4676" max="4676" width="7" bestFit="1" customWidth="1"/>
    <col min="4677" max="4690" width="8" bestFit="1" customWidth="1"/>
    <col min="4691" max="4691" width="7" bestFit="1" customWidth="1"/>
    <col min="4692" max="4697" width="8" bestFit="1" customWidth="1"/>
    <col min="4698" max="4699" width="7" bestFit="1" customWidth="1"/>
    <col min="4700" max="4707" width="8" bestFit="1" customWidth="1"/>
    <col min="4708" max="4708" width="7" bestFit="1" customWidth="1"/>
    <col min="4709" max="4709" width="8" bestFit="1" customWidth="1"/>
    <col min="4710" max="4710" width="7" bestFit="1" customWidth="1"/>
    <col min="4711" max="4711" width="8" bestFit="1" customWidth="1"/>
    <col min="4712" max="4712" width="7" bestFit="1" customWidth="1"/>
    <col min="4713" max="4713" width="8" bestFit="1" customWidth="1"/>
    <col min="4714" max="4714" width="7" bestFit="1" customWidth="1"/>
    <col min="4715" max="4716" width="8" bestFit="1" customWidth="1"/>
    <col min="4717" max="4717" width="6.6640625" bestFit="1" customWidth="1"/>
    <col min="4718" max="4722" width="8" bestFit="1" customWidth="1"/>
    <col min="4723" max="4723" width="7" bestFit="1" customWidth="1"/>
    <col min="4724" max="4725" width="8" bestFit="1" customWidth="1"/>
    <col min="4726" max="4726" width="7" bestFit="1" customWidth="1"/>
    <col min="4727" max="4727" width="8" bestFit="1" customWidth="1"/>
    <col min="4728" max="4728" width="7" bestFit="1" customWidth="1"/>
    <col min="4729" max="4729" width="6.6640625" bestFit="1" customWidth="1"/>
    <col min="4730" max="4737" width="8" bestFit="1" customWidth="1"/>
    <col min="4738" max="4738" width="7" bestFit="1" customWidth="1"/>
    <col min="4739" max="4740" width="8" bestFit="1" customWidth="1"/>
    <col min="4741" max="4741" width="7" bestFit="1" customWidth="1"/>
    <col min="4742" max="4743" width="8" bestFit="1" customWidth="1"/>
    <col min="4744" max="4744" width="7" bestFit="1" customWidth="1"/>
    <col min="4745" max="4747" width="8" bestFit="1" customWidth="1"/>
    <col min="4748" max="4748" width="7" bestFit="1" customWidth="1"/>
    <col min="4749" max="4752" width="8" bestFit="1" customWidth="1"/>
    <col min="4753" max="4753" width="7" bestFit="1" customWidth="1"/>
    <col min="4754" max="4756" width="8" bestFit="1" customWidth="1"/>
    <col min="4757" max="4757" width="7" bestFit="1" customWidth="1"/>
    <col min="4758" max="4763" width="8" bestFit="1" customWidth="1"/>
    <col min="4764" max="4764" width="7" bestFit="1" customWidth="1"/>
    <col min="4765" max="4768" width="8" bestFit="1" customWidth="1"/>
    <col min="4769" max="4769" width="7" bestFit="1" customWidth="1"/>
    <col min="4770" max="4774" width="8" bestFit="1" customWidth="1"/>
    <col min="4775" max="4775" width="7" bestFit="1" customWidth="1"/>
    <col min="4776" max="4794" width="8" bestFit="1" customWidth="1"/>
    <col min="4795" max="4795" width="7" bestFit="1" customWidth="1"/>
    <col min="4796" max="4805" width="8" bestFit="1" customWidth="1"/>
    <col min="4806" max="4806" width="7" bestFit="1" customWidth="1"/>
    <col min="4807" max="4807" width="8" bestFit="1" customWidth="1"/>
    <col min="4808" max="4808" width="7" bestFit="1" customWidth="1"/>
    <col min="4809" max="4812" width="8" bestFit="1" customWidth="1"/>
    <col min="4813" max="4813" width="7" bestFit="1" customWidth="1"/>
    <col min="4814" max="4814" width="8" bestFit="1" customWidth="1"/>
    <col min="4815" max="4815" width="7" bestFit="1" customWidth="1"/>
    <col min="4816" max="4818" width="8" bestFit="1" customWidth="1"/>
    <col min="4819" max="4820" width="7" bestFit="1" customWidth="1"/>
    <col min="4821" max="4829" width="8" bestFit="1" customWidth="1"/>
    <col min="4830" max="4830" width="7" bestFit="1" customWidth="1"/>
    <col min="4831" max="4832" width="8" bestFit="1" customWidth="1"/>
    <col min="4833" max="4833" width="7" bestFit="1" customWidth="1"/>
    <col min="4834" max="4834" width="8" bestFit="1" customWidth="1"/>
    <col min="4835" max="4835" width="6.6640625" bestFit="1" customWidth="1"/>
    <col min="4836" max="4837" width="8" bestFit="1" customWidth="1"/>
    <col min="4838" max="4838" width="7" bestFit="1" customWidth="1"/>
    <col min="4839" max="4840" width="8" bestFit="1" customWidth="1"/>
    <col min="4841" max="4841" width="7" bestFit="1" customWidth="1"/>
    <col min="4842" max="4845" width="8" bestFit="1" customWidth="1"/>
    <col min="4846" max="4846" width="6.6640625" bestFit="1" customWidth="1"/>
    <col min="4847" max="4847" width="7" bestFit="1" customWidth="1"/>
    <col min="4848" max="4853" width="8" bestFit="1" customWidth="1"/>
    <col min="4854" max="4854" width="7" bestFit="1" customWidth="1"/>
    <col min="4855" max="4855" width="6.6640625" bestFit="1" customWidth="1"/>
    <col min="4856" max="4861" width="8" bestFit="1" customWidth="1"/>
    <col min="4862" max="4862" width="7" bestFit="1" customWidth="1"/>
    <col min="4863" max="4871" width="8" bestFit="1" customWidth="1"/>
    <col min="4872" max="4872" width="7" bestFit="1" customWidth="1"/>
    <col min="4873" max="4873" width="8" bestFit="1" customWidth="1"/>
    <col min="4874" max="4874" width="7" bestFit="1" customWidth="1"/>
    <col min="4875" max="4878" width="8" bestFit="1" customWidth="1"/>
    <col min="4879" max="4880" width="7" bestFit="1" customWidth="1"/>
    <col min="4881" max="4889" width="8" bestFit="1" customWidth="1"/>
    <col min="4890" max="4890" width="7" bestFit="1" customWidth="1"/>
    <col min="4891" max="4894" width="8" bestFit="1" customWidth="1"/>
    <col min="4895" max="4895" width="7" bestFit="1" customWidth="1"/>
    <col min="4896" max="4898" width="8" bestFit="1" customWidth="1"/>
    <col min="4899" max="4899" width="7" bestFit="1" customWidth="1"/>
    <col min="4900" max="4908" width="8" bestFit="1" customWidth="1"/>
    <col min="4909" max="4909" width="7" bestFit="1" customWidth="1"/>
    <col min="4910" max="4913" width="8" bestFit="1" customWidth="1"/>
    <col min="4914" max="4914" width="7" bestFit="1" customWidth="1"/>
    <col min="4915" max="4917" width="8" bestFit="1" customWidth="1"/>
    <col min="4918" max="4918" width="7" bestFit="1" customWidth="1"/>
    <col min="4919" max="4921" width="8" bestFit="1" customWidth="1"/>
    <col min="4922" max="4923" width="7" bestFit="1" customWidth="1"/>
    <col min="4924" max="4925" width="8" bestFit="1" customWidth="1"/>
    <col min="4926" max="4926" width="7" bestFit="1" customWidth="1"/>
    <col min="4927" max="4929" width="8" bestFit="1" customWidth="1"/>
    <col min="4930" max="4930" width="6.6640625" bestFit="1" customWidth="1"/>
    <col min="4931" max="4936" width="8" bestFit="1" customWidth="1"/>
    <col min="4937" max="4937" width="7" bestFit="1" customWidth="1"/>
    <col min="4938" max="4942" width="8" bestFit="1" customWidth="1"/>
    <col min="4943" max="4943" width="7" bestFit="1" customWidth="1"/>
    <col min="4944" max="4944" width="8" bestFit="1" customWidth="1"/>
    <col min="4945" max="4945" width="7" bestFit="1" customWidth="1"/>
    <col min="4946" max="4946" width="8" bestFit="1" customWidth="1"/>
    <col min="4947" max="4947" width="6.6640625" bestFit="1" customWidth="1"/>
    <col min="4948" max="4954" width="8" bestFit="1" customWidth="1"/>
    <col min="4955" max="4955" width="7" bestFit="1" customWidth="1"/>
    <col min="4956" max="4956" width="8" bestFit="1" customWidth="1"/>
    <col min="4957" max="4957" width="7" bestFit="1" customWidth="1"/>
    <col min="4958" max="4975" width="8" bestFit="1" customWidth="1"/>
    <col min="4976" max="4976" width="7" bestFit="1" customWidth="1"/>
    <col min="4977" max="4984" width="8" bestFit="1" customWidth="1"/>
    <col min="4985" max="4985" width="7" bestFit="1" customWidth="1"/>
    <col min="4986" max="4994" width="8" bestFit="1" customWidth="1"/>
    <col min="4995" max="4995" width="7" bestFit="1" customWidth="1"/>
    <col min="4996" max="4998" width="8" bestFit="1" customWidth="1"/>
    <col min="4999" max="4999" width="6.6640625" bestFit="1" customWidth="1"/>
    <col min="5000" max="5002" width="8" bestFit="1" customWidth="1"/>
    <col min="5003" max="5003" width="7" bestFit="1" customWidth="1"/>
    <col min="5004" max="5025" width="8" bestFit="1" customWidth="1"/>
    <col min="5026" max="5026" width="7" bestFit="1" customWidth="1"/>
    <col min="5027" max="5032" width="8" bestFit="1" customWidth="1"/>
    <col min="5033" max="5033" width="7" bestFit="1" customWidth="1"/>
    <col min="5034" max="5037" width="8" bestFit="1" customWidth="1"/>
    <col min="5038" max="5038" width="7" bestFit="1" customWidth="1"/>
    <col min="5039" max="5039" width="6.6640625" bestFit="1" customWidth="1"/>
    <col min="5040" max="5044" width="8" bestFit="1" customWidth="1"/>
    <col min="5045" max="5045" width="7" bestFit="1" customWidth="1"/>
    <col min="5046" max="5052" width="8" bestFit="1" customWidth="1"/>
    <col min="5053" max="5053" width="7" bestFit="1" customWidth="1"/>
    <col min="5054" max="5059" width="8" bestFit="1" customWidth="1"/>
    <col min="5060" max="5060" width="7" bestFit="1" customWidth="1"/>
    <col min="5061" max="5067" width="8" bestFit="1" customWidth="1"/>
    <col min="5068" max="5068" width="7" bestFit="1" customWidth="1"/>
    <col min="5069" max="5080" width="8" bestFit="1" customWidth="1"/>
    <col min="5081" max="5081" width="7" bestFit="1" customWidth="1"/>
    <col min="5082" max="5082" width="8" bestFit="1" customWidth="1"/>
    <col min="5083" max="5083" width="7" bestFit="1" customWidth="1"/>
    <col min="5084" max="5089" width="8" bestFit="1" customWidth="1"/>
    <col min="5090" max="5090" width="7" bestFit="1" customWidth="1"/>
    <col min="5091" max="5092" width="8" bestFit="1" customWidth="1"/>
    <col min="5093" max="5093" width="6.6640625" bestFit="1" customWidth="1"/>
    <col min="5094" max="5095" width="8" bestFit="1" customWidth="1"/>
    <col min="5096" max="5096" width="7" bestFit="1" customWidth="1"/>
    <col min="5097" max="5103" width="8" bestFit="1" customWidth="1"/>
    <col min="5104" max="5104" width="7" bestFit="1" customWidth="1"/>
    <col min="5105" max="5110" width="8" bestFit="1" customWidth="1"/>
    <col min="5111" max="5111" width="7" bestFit="1" customWidth="1"/>
    <col min="5112" max="5112" width="8" bestFit="1" customWidth="1"/>
    <col min="5113" max="5113" width="7" bestFit="1" customWidth="1"/>
    <col min="5114" max="5127" width="8" bestFit="1" customWidth="1"/>
    <col min="5128" max="5128" width="7" bestFit="1" customWidth="1"/>
    <col min="5129" max="5130" width="8" bestFit="1" customWidth="1"/>
    <col min="5131" max="5131" width="7" bestFit="1" customWidth="1"/>
    <col min="5132" max="5135" width="8" bestFit="1" customWidth="1"/>
    <col min="5136" max="5136" width="7" bestFit="1" customWidth="1"/>
    <col min="5137" max="5139" width="8" bestFit="1" customWidth="1"/>
    <col min="5140" max="5140" width="7" bestFit="1" customWidth="1"/>
    <col min="5141" max="5150" width="8" bestFit="1" customWidth="1"/>
    <col min="5151" max="5151" width="7" bestFit="1" customWidth="1"/>
    <col min="5152" max="5152" width="6.6640625" bestFit="1" customWidth="1"/>
    <col min="5153" max="5153" width="8" bestFit="1" customWidth="1"/>
    <col min="5154" max="5154" width="7" bestFit="1" customWidth="1"/>
    <col min="5155" max="5156" width="8" bestFit="1" customWidth="1"/>
    <col min="5157" max="5157" width="7" bestFit="1" customWidth="1"/>
    <col min="5158" max="5159" width="8" bestFit="1" customWidth="1"/>
    <col min="5160" max="5160" width="7" bestFit="1" customWidth="1"/>
    <col min="5161" max="5166" width="8" bestFit="1" customWidth="1"/>
    <col min="5167" max="5167" width="7" bestFit="1" customWidth="1"/>
    <col min="5168" max="5174" width="8" bestFit="1" customWidth="1"/>
    <col min="5175" max="5175" width="7" bestFit="1" customWidth="1"/>
    <col min="5176" max="5183" width="8" bestFit="1" customWidth="1"/>
    <col min="5184" max="5184" width="7" bestFit="1" customWidth="1"/>
    <col min="5185" max="5191" width="8" bestFit="1" customWidth="1"/>
    <col min="5192" max="5193" width="7" bestFit="1" customWidth="1"/>
    <col min="5194" max="5203" width="8" bestFit="1" customWidth="1"/>
    <col min="5204" max="5204" width="7" bestFit="1" customWidth="1"/>
    <col min="5205" max="5205" width="8" bestFit="1" customWidth="1"/>
    <col min="5206" max="5206" width="7" bestFit="1" customWidth="1"/>
    <col min="5207" max="5215" width="8" bestFit="1" customWidth="1"/>
    <col min="5216" max="5216" width="7" bestFit="1" customWidth="1"/>
    <col min="5217" max="5226" width="8" bestFit="1" customWidth="1"/>
    <col min="5227" max="5227" width="7" bestFit="1" customWidth="1"/>
    <col min="5228" max="5234" width="8" bestFit="1" customWidth="1"/>
    <col min="5235" max="5235" width="7" bestFit="1" customWidth="1"/>
    <col min="5236" max="5247" width="8" bestFit="1" customWidth="1"/>
    <col min="5248" max="5248" width="7" bestFit="1" customWidth="1"/>
    <col min="5249" max="5261" width="8" bestFit="1" customWidth="1"/>
    <col min="5262" max="5262" width="7" bestFit="1" customWidth="1"/>
    <col min="5263" max="5265" width="8" bestFit="1" customWidth="1"/>
    <col min="5266" max="5266" width="6.6640625" bestFit="1" customWidth="1"/>
    <col min="5267" max="5274" width="8" bestFit="1" customWidth="1"/>
    <col min="5275" max="5275" width="7" bestFit="1" customWidth="1"/>
    <col min="5276" max="5277" width="8" bestFit="1" customWidth="1"/>
    <col min="5278" max="5278" width="7" bestFit="1" customWidth="1"/>
    <col min="5279" max="5289" width="8" bestFit="1" customWidth="1"/>
    <col min="5290" max="5290" width="7" bestFit="1" customWidth="1"/>
    <col min="5291" max="5298" width="8" bestFit="1" customWidth="1"/>
    <col min="5299" max="5300" width="7" bestFit="1" customWidth="1"/>
    <col min="5301" max="5302" width="8" bestFit="1" customWidth="1"/>
    <col min="5303" max="5303" width="7" bestFit="1" customWidth="1"/>
    <col min="5304" max="5305" width="8" bestFit="1" customWidth="1"/>
    <col min="5306" max="5306" width="7" bestFit="1" customWidth="1"/>
    <col min="5307" max="5310" width="8" bestFit="1" customWidth="1"/>
    <col min="5311" max="5311" width="7" bestFit="1" customWidth="1"/>
    <col min="5312" max="5312" width="8" bestFit="1" customWidth="1"/>
    <col min="5313" max="5313" width="7" bestFit="1" customWidth="1"/>
    <col min="5314" max="5316" width="8" bestFit="1" customWidth="1"/>
    <col min="5317" max="5317" width="7" bestFit="1" customWidth="1"/>
    <col min="5318" max="5348" width="8" bestFit="1" customWidth="1"/>
    <col min="5349" max="5349" width="6.6640625" bestFit="1" customWidth="1"/>
    <col min="5350" max="5361" width="8" bestFit="1" customWidth="1"/>
    <col min="5362" max="5363" width="7" bestFit="1" customWidth="1"/>
    <col min="5364" max="5366" width="8" bestFit="1" customWidth="1"/>
    <col min="5367" max="5369" width="7" bestFit="1" customWidth="1"/>
    <col min="5370" max="5381" width="8" bestFit="1" customWidth="1"/>
    <col min="5382" max="5382" width="7" bestFit="1" customWidth="1"/>
    <col min="5383" max="5397" width="8" bestFit="1" customWidth="1"/>
    <col min="5398" max="5400" width="7" bestFit="1" customWidth="1"/>
    <col min="5401" max="5408" width="8" bestFit="1" customWidth="1"/>
    <col min="5409" max="5409" width="7" bestFit="1" customWidth="1"/>
    <col min="5410" max="5419" width="8" bestFit="1" customWidth="1"/>
    <col min="5420" max="5420" width="6.6640625" bestFit="1" customWidth="1"/>
    <col min="5421" max="5421" width="8" bestFit="1" customWidth="1"/>
    <col min="5422" max="5422" width="7" bestFit="1" customWidth="1"/>
    <col min="5423" max="5423" width="8" bestFit="1" customWidth="1"/>
    <col min="5424" max="5424" width="7" bestFit="1" customWidth="1"/>
    <col min="5425" max="5429" width="8" bestFit="1" customWidth="1"/>
    <col min="5430" max="5430" width="7" bestFit="1" customWidth="1"/>
    <col min="5431" max="5436" width="8" bestFit="1" customWidth="1"/>
    <col min="5437" max="5437" width="7" bestFit="1" customWidth="1"/>
    <col min="5438" max="5444" width="8" bestFit="1" customWidth="1"/>
    <col min="5445" max="5445" width="7" bestFit="1" customWidth="1"/>
    <col min="5446" max="5452" width="8" bestFit="1" customWidth="1"/>
    <col min="5453" max="5453" width="7" bestFit="1" customWidth="1"/>
    <col min="5454" max="5460" width="8" bestFit="1" customWidth="1"/>
    <col min="5461" max="5461" width="7" bestFit="1" customWidth="1"/>
    <col min="5462" max="5466" width="8" bestFit="1" customWidth="1"/>
    <col min="5467" max="5467" width="7" bestFit="1" customWidth="1"/>
    <col min="5468" max="5469" width="8" bestFit="1" customWidth="1"/>
    <col min="5470" max="5470" width="7" bestFit="1" customWidth="1"/>
    <col min="5471" max="5472" width="8" bestFit="1" customWidth="1"/>
    <col min="5473" max="5473" width="7" bestFit="1" customWidth="1"/>
    <col min="5474" max="5483" width="8" bestFit="1" customWidth="1"/>
    <col min="5484" max="5484" width="7" bestFit="1" customWidth="1"/>
    <col min="5485" max="5489" width="8" bestFit="1" customWidth="1"/>
    <col min="5490" max="5490" width="7" bestFit="1" customWidth="1"/>
    <col min="5491" max="5491" width="8" bestFit="1" customWidth="1"/>
    <col min="5492" max="5492" width="7" bestFit="1" customWidth="1"/>
    <col min="5493" max="5495" width="8" bestFit="1" customWidth="1"/>
    <col min="5496" max="5497" width="7" bestFit="1" customWidth="1"/>
    <col min="5498" max="5505" width="8" bestFit="1" customWidth="1"/>
    <col min="5506" max="5506" width="7" bestFit="1" customWidth="1"/>
    <col min="5507" max="5508" width="8" bestFit="1" customWidth="1"/>
    <col min="5509" max="5509" width="7" bestFit="1" customWidth="1"/>
    <col min="5510" max="5515" width="8" bestFit="1" customWidth="1"/>
    <col min="5516" max="5516" width="7" bestFit="1" customWidth="1"/>
    <col min="5517" max="5517" width="8" bestFit="1" customWidth="1"/>
    <col min="5518" max="5518" width="7" bestFit="1" customWidth="1"/>
    <col min="5519" max="5523" width="8" bestFit="1" customWidth="1"/>
    <col min="5524" max="5524" width="7" bestFit="1" customWidth="1"/>
    <col min="5525" max="5525" width="8" bestFit="1" customWidth="1"/>
    <col min="5526" max="5526" width="6.6640625" bestFit="1" customWidth="1"/>
    <col min="5527" max="5537" width="8" bestFit="1" customWidth="1"/>
    <col min="5538" max="5538" width="7" bestFit="1" customWidth="1"/>
    <col min="5539" max="5539" width="8" bestFit="1" customWidth="1"/>
    <col min="5540" max="5540" width="7" bestFit="1" customWidth="1"/>
    <col min="5541" max="5559" width="8" bestFit="1" customWidth="1"/>
    <col min="5560" max="5560" width="7" bestFit="1" customWidth="1"/>
    <col min="5561" max="5566" width="8" bestFit="1" customWidth="1"/>
    <col min="5567" max="5567" width="7" bestFit="1" customWidth="1"/>
    <col min="5568" max="5572" width="8" bestFit="1" customWidth="1"/>
    <col min="5573" max="5573" width="7" bestFit="1" customWidth="1"/>
    <col min="5574" max="5578" width="8" bestFit="1" customWidth="1"/>
    <col min="5579" max="5579" width="7" bestFit="1" customWidth="1"/>
    <col min="5580" max="5583" width="8" bestFit="1" customWidth="1"/>
    <col min="5584" max="5584" width="7" bestFit="1" customWidth="1"/>
    <col min="5585" max="5585" width="8" bestFit="1" customWidth="1"/>
    <col min="5586" max="5586" width="7" bestFit="1" customWidth="1"/>
    <col min="5587" max="5590" width="8" bestFit="1" customWidth="1"/>
    <col min="5591" max="5591" width="7" bestFit="1" customWidth="1"/>
    <col min="5592" max="5595" width="8" bestFit="1" customWidth="1"/>
    <col min="5596" max="5596" width="7" bestFit="1" customWidth="1"/>
    <col min="5597" max="5599" width="8" bestFit="1" customWidth="1"/>
    <col min="5600" max="5600" width="7" bestFit="1" customWidth="1"/>
    <col min="5601" max="5612" width="8" bestFit="1" customWidth="1"/>
    <col min="5613" max="5613" width="6.6640625" bestFit="1" customWidth="1"/>
    <col min="5614" max="5614" width="7" bestFit="1" customWidth="1"/>
    <col min="5615" max="5617" width="8" bestFit="1" customWidth="1"/>
    <col min="5618" max="5618" width="7" bestFit="1" customWidth="1"/>
    <col min="5619" max="5623" width="8" bestFit="1" customWidth="1"/>
    <col min="5624" max="5624" width="7" bestFit="1" customWidth="1"/>
    <col min="5625" max="5631" width="8" bestFit="1" customWidth="1"/>
    <col min="5632" max="5632" width="7" bestFit="1" customWidth="1"/>
    <col min="5633" max="5633" width="8" bestFit="1" customWidth="1"/>
    <col min="5634" max="5634" width="7" bestFit="1" customWidth="1"/>
    <col min="5635" max="5636" width="8" bestFit="1" customWidth="1"/>
    <col min="5637" max="5637" width="7" bestFit="1" customWidth="1"/>
    <col min="5638" max="5651" width="8" bestFit="1" customWidth="1"/>
    <col min="5652" max="5653" width="7" bestFit="1" customWidth="1"/>
    <col min="5654" max="5654" width="8" bestFit="1" customWidth="1"/>
    <col min="5655" max="5655" width="7" bestFit="1" customWidth="1"/>
    <col min="5656" max="5656" width="8" bestFit="1" customWidth="1"/>
    <col min="5657" max="5657" width="7" bestFit="1" customWidth="1"/>
    <col min="5658" max="5680" width="8" bestFit="1" customWidth="1"/>
    <col min="5681" max="5682" width="7" bestFit="1" customWidth="1"/>
    <col min="5683" max="5686" width="8" bestFit="1" customWidth="1"/>
    <col min="5687" max="5687" width="7" bestFit="1" customWidth="1"/>
    <col min="5688" max="5692" width="8" bestFit="1" customWidth="1"/>
    <col min="5693" max="5693" width="7" bestFit="1" customWidth="1"/>
    <col min="5694" max="5700" width="8" bestFit="1" customWidth="1"/>
    <col min="5701" max="5701" width="7" bestFit="1" customWidth="1"/>
    <col min="5702" max="5713" width="8" bestFit="1" customWidth="1"/>
    <col min="5714" max="5714" width="7" bestFit="1" customWidth="1"/>
    <col min="5715" max="5717" width="8" bestFit="1" customWidth="1"/>
    <col min="5718" max="5718" width="6.6640625" bestFit="1" customWidth="1"/>
    <col min="5719" max="5719" width="7" bestFit="1" customWidth="1"/>
    <col min="5720" max="5721" width="8" bestFit="1" customWidth="1"/>
    <col min="5722" max="5722" width="7" bestFit="1" customWidth="1"/>
    <col min="5723" max="5727" width="8" bestFit="1" customWidth="1"/>
    <col min="5728" max="5728" width="7" bestFit="1" customWidth="1"/>
    <col min="5729" max="5729" width="8" bestFit="1" customWidth="1"/>
    <col min="5730" max="5732" width="7" bestFit="1" customWidth="1"/>
    <col min="5733" max="5734" width="8" bestFit="1" customWidth="1"/>
    <col min="5735" max="5735" width="6.6640625" bestFit="1" customWidth="1"/>
    <col min="5736" max="5738" width="8" bestFit="1" customWidth="1"/>
    <col min="5739" max="5739" width="7" bestFit="1" customWidth="1"/>
    <col min="5740" max="5741" width="8" bestFit="1" customWidth="1"/>
    <col min="5742" max="5742" width="7" bestFit="1" customWidth="1"/>
    <col min="5743" max="5746" width="8" bestFit="1" customWidth="1"/>
    <col min="5747" max="5747" width="7" bestFit="1" customWidth="1"/>
    <col min="5748" max="5749" width="8" bestFit="1" customWidth="1"/>
    <col min="5750" max="5750" width="7" bestFit="1" customWidth="1"/>
    <col min="5751" max="5751" width="8" bestFit="1" customWidth="1"/>
    <col min="5752" max="5753" width="7" bestFit="1" customWidth="1"/>
    <col min="5754" max="5774" width="8" bestFit="1" customWidth="1"/>
    <col min="5775" max="5776" width="7" bestFit="1" customWidth="1"/>
    <col min="5777" max="5788" width="8" bestFit="1" customWidth="1"/>
    <col min="5789" max="5789" width="7" bestFit="1" customWidth="1"/>
    <col min="5790" max="5793" width="8" bestFit="1" customWidth="1"/>
    <col min="5794" max="5794" width="7" bestFit="1" customWidth="1"/>
    <col min="5795" max="5795" width="8" bestFit="1" customWidth="1"/>
    <col min="5796" max="5796" width="7" bestFit="1" customWidth="1"/>
    <col min="5797" max="5804" width="8" bestFit="1" customWidth="1"/>
    <col min="5805" max="5805" width="7" bestFit="1" customWidth="1"/>
    <col min="5806" max="5815" width="8" bestFit="1" customWidth="1"/>
    <col min="5816" max="5817" width="7" bestFit="1" customWidth="1"/>
    <col min="5818" max="5820" width="8" bestFit="1" customWidth="1"/>
    <col min="5821" max="5821" width="7" bestFit="1" customWidth="1"/>
    <col min="5822" max="5834" width="8" bestFit="1" customWidth="1"/>
    <col min="5835" max="5835" width="6.6640625" bestFit="1" customWidth="1"/>
    <col min="5836" max="5850" width="8" bestFit="1" customWidth="1"/>
    <col min="5851" max="5851" width="7" bestFit="1" customWidth="1"/>
    <col min="5852" max="5852" width="8" bestFit="1" customWidth="1"/>
    <col min="5853" max="5853" width="7" bestFit="1" customWidth="1"/>
    <col min="5854" max="5859" width="8" bestFit="1" customWidth="1"/>
    <col min="5860" max="5860" width="7" bestFit="1" customWidth="1"/>
    <col min="5861" max="5864" width="8" bestFit="1" customWidth="1"/>
    <col min="5865" max="5865" width="7" bestFit="1" customWidth="1"/>
    <col min="5866" max="5874" width="8" bestFit="1" customWidth="1"/>
    <col min="5875" max="5876" width="7" bestFit="1" customWidth="1"/>
    <col min="5877" max="5878" width="8" bestFit="1" customWidth="1"/>
    <col min="5879" max="5879" width="7" bestFit="1" customWidth="1"/>
    <col min="5880" max="5886" width="8" bestFit="1" customWidth="1"/>
    <col min="5887" max="5887" width="7" bestFit="1" customWidth="1"/>
    <col min="5888" max="5888" width="6.6640625" bestFit="1" customWidth="1"/>
    <col min="5889" max="5890" width="8" bestFit="1" customWidth="1"/>
    <col min="5891" max="5891" width="7" bestFit="1" customWidth="1"/>
    <col min="5892" max="5897" width="8" bestFit="1" customWidth="1"/>
    <col min="5898" max="5898" width="7" bestFit="1" customWidth="1"/>
    <col min="5899" max="5905" width="8" bestFit="1" customWidth="1"/>
    <col min="5906" max="5906" width="7" bestFit="1" customWidth="1"/>
    <col min="5907" max="5909" width="8" bestFit="1" customWidth="1"/>
    <col min="5910" max="5910" width="7" bestFit="1" customWidth="1"/>
    <col min="5911" max="5911" width="8" bestFit="1" customWidth="1"/>
    <col min="5912" max="5912" width="6.6640625" bestFit="1" customWidth="1"/>
    <col min="5913" max="5918" width="8" bestFit="1" customWidth="1"/>
    <col min="5919" max="5919" width="7" bestFit="1" customWidth="1"/>
    <col min="5920" max="5924" width="8" bestFit="1" customWidth="1"/>
    <col min="5925" max="5925" width="7" bestFit="1" customWidth="1"/>
    <col min="5926" max="5927" width="8" bestFit="1" customWidth="1"/>
    <col min="5928" max="5928" width="7" bestFit="1" customWidth="1"/>
    <col min="5929" max="5949" width="8" bestFit="1" customWidth="1"/>
    <col min="5950" max="5950" width="7" bestFit="1" customWidth="1"/>
    <col min="5951" max="5958" width="8" bestFit="1" customWidth="1"/>
    <col min="5959" max="5959" width="7" bestFit="1" customWidth="1"/>
    <col min="5960" max="5965" width="8" bestFit="1" customWidth="1"/>
    <col min="5966" max="5966" width="7" bestFit="1" customWidth="1"/>
    <col min="5967" max="5971" width="8" bestFit="1" customWidth="1"/>
    <col min="5972" max="5972" width="7" bestFit="1" customWidth="1"/>
    <col min="5973" max="5977" width="8" bestFit="1" customWidth="1"/>
    <col min="5978" max="5978" width="7" bestFit="1" customWidth="1"/>
    <col min="5979" max="5981" width="8" bestFit="1" customWidth="1"/>
    <col min="5982" max="5982" width="7" bestFit="1" customWidth="1"/>
    <col min="5983" max="5986" width="8" bestFit="1" customWidth="1"/>
    <col min="5987" max="5987" width="7" bestFit="1" customWidth="1"/>
    <col min="5988" max="6004" width="8" bestFit="1" customWidth="1"/>
    <col min="6005" max="6005" width="6.6640625" bestFit="1" customWidth="1"/>
    <col min="6006" max="6011" width="8" bestFit="1" customWidth="1"/>
    <col min="6012" max="6012" width="7" bestFit="1" customWidth="1"/>
    <col min="6013" max="6016" width="8" bestFit="1" customWidth="1"/>
    <col min="6017" max="6017" width="7" bestFit="1" customWidth="1"/>
    <col min="6018" max="6018" width="8" bestFit="1" customWidth="1"/>
    <col min="6019" max="6019" width="7" bestFit="1" customWidth="1"/>
    <col min="6020" max="6027" width="8" bestFit="1" customWidth="1"/>
    <col min="6028" max="6028" width="7" bestFit="1" customWidth="1"/>
    <col min="6029" max="6038" width="8" bestFit="1" customWidth="1"/>
    <col min="6039" max="6039" width="7" bestFit="1" customWidth="1"/>
    <col min="6040" max="6042" width="8" bestFit="1" customWidth="1"/>
    <col min="6043" max="6043" width="6.6640625" bestFit="1" customWidth="1"/>
    <col min="6044" max="6044" width="7" bestFit="1" customWidth="1"/>
    <col min="6045" max="6051" width="8" bestFit="1" customWidth="1"/>
    <col min="6052" max="6052" width="7" bestFit="1" customWidth="1"/>
    <col min="6053" max="6056" width="8" bestFit="1" customWidth="1"/>
    <col min="6057" max="6057" width="7" bestFit="1" customWidth="1"/>
    <col min="6058" max="6084" width="8" bestFit="1" customWidth="1"/>
    <col min="6085" max="6085" width="7" bestFit="1" customWidth="1"/>
    <col min="6086" max="6087" width="8" bestFit="1" customWidth="1"/>
    <col min="6088" max="6088" width="7" bestFit="1" customWidth="1"/>
    <col min="6089" max="6101" width="8" bestFit="1" customWidth="1"/>
    <col min="6102" max="6102" width="7" bestFit="1" customWidth="1"/>
    <col min="6103" max="6110" width="8" bestFit="1" customWidth="1"/>
    <col min="6111" max="6111" width="6.6640625" bestFit="1" customWidth="1"/>
    <col min="6112" max="6112" width="8" bestFit="1" customWidth="1"/>
    <col min="6113" max="6113" width="7" bestFit="1" customWidth="1"/>
    <col min="6114" max="6128" width="8" bestFit="1" customWidth="1"/>
    <col min="6129" max="6129" width="6.6640625" bestFit="1" customWidth="1"/>
    <col min="6130" max="6131" width="8" bestFit="1" customWidth="1"/>
    <col min="6132" max="6133" width="7" bestFit="1" customWidth="1"/>
    <col min="6134" max="6135" width="8" bestFit="1" customWidth="1"/>
    <col min="6136" max="6136" width="7" bestFit="1" customWidth="1"/>
    <col min="6137" max="6151" width="8" bestFit="1" customWidth="1"/>
    <col min="6152" max="6152" width="7" bestFit="1" customWidth="1"/>
    <col min="6153" max="6154" width="8" bestFit="1" customWidth="1"/>
    <col min="6155" max="6155" width="7" bestFit="1" customWidth="1"/>
    <col min="6156" max="6166" width="8" bestFit="1" customWidth="1"/>
    <col min="6167" max="6167" width="7" bestFit="1" customWidth="1"/>
    <col min="6168" max="6169" width="8" bestFit="1" customWidth="1"/>
    <col min="6170" max="6170" width="7" bestFit="1" customWidth="1"/>
    <col min="6171" max="6185" width="8" bestFit="1" customWidth="1"/>
    <col min="6186" max="6186" width="7" bestFit="1" customWidth="1"/>
    <col min="6187" max="6188" width="8" bestFit="1" customWidth="1"/>
    <col min="6189" max="6189" width="7" bestFit="1" customWidth="1"/>
    <col min="6190" max="6199" width="8" bestFit="1" customWidth="1"/>
    <col min="6200" max="6200" width="7" bestFit="1" customWidth="1"/>
    <col min="6201" max="6201" width="8" bestFit="1" customWidth="1"/>
    <col min="6202" max="6202" width="7" bestFit="1" customWidth="1"/>
    <col min="6203" max="6210" width="8" bestFit="1" customWidth="1"/>
    <col min="6211" max="6213" width="7" bestFit="1" customWidth="1"/>
    <col min="6214" max="6219" width="8" bestFit="1" customWidth="1"/>
    <col min="6220" max="6221" width="7" bestFit="1" customWidth="1"/>
    <col min="6222" max="6230" width="8" bestFit="1" customWidth="1"/>
    <col min="6231" max="6231" width="7" bestFit="1" customWidth="1"/>
    <col min="6232" max="6240" width="8" bestFit="1" customWidth="1"/>
    <col min="6241" max="6241" width="6.6640625" bestFit="1" customWidth="1"/>
    <col min="6242" max="6242" width="7" bestFit="1" customWidth="1"/>
    <col min="6243" max="6244" width="8" bestFit="1" customWidth="1"/>
    <col min="6245" max="6245" width="7" bestFit="1" customWidth="1"/>
    <col min="6246" max="6263" width="8" bestFit="1" customWidth="1"/>
    <col min="6264" max="6264" width="7" bestFit="1" customWidth="1"/>
    <col min="6265" max="6265" width="6.6640625" bestFit="1" customWidth="1"/>
    <col min="6266" max="6270" width="8" bestFit="1" customWidth="1"/>
    <col min="6271" max="6271" width="6.6640625" bestFit="1" customWidth="1"/>
    <col min="6272" max="6281" width="8" bestFit="1" customWidth="1"/>
    <col min="6282" max="6282" width="7" bestFit="1" customWidth="1"/>
    <col min="6283" max="6288" width="8" bestFit="1" customWidth="1"/>
    <col min="6289" max="6289" width="7" bestFit="1" customWidth="1"/>
    <col min="6290" max="6295" width="8" bestFit="1" customWidth="1"/>
    <col min="6296" max="6296" width="7" bestFit="1" customWidth="1"/>
    <col min="6297" max="6297" width="8" bestFit="1" customWidth="1"/>
    <col min="6298" max="6299" width="7" bestFit="1" customWidth="1"/>
    <col min="6300" max="6304" width="8" bestFit="1" customWidth="1"/>
    <col min="6305" max="6306" width="7" bestFit="1" customWidth="1"/>
    <col min="6307" max="6316" width="8" bestFit="1" customWidth="1"/>
    <col min="6317" max="6317" width="7" bestFit="1" customWidth="1"/>
    <col min="6318" max="6330" width="8" bestFit="1" customWidth="1"/>
    <col min="6331" max="6331" width="7" bestFit="1" customWidth="1"/>
    <col min="6332" max="6335" width="8" bestFit="1" customWidth="1"/>
    <col min="6336" max="6337" width="7" bestFit="1" customWidth="1"/>
    <col min="6338" max="6340" width="8" bestFit="1" customWidth="1"/>
    <col min="6341" max="6341" width="7" bestFit="1" customWidth="1"/>
    <col min="6342" max="6342" width="8" bestFit="1" customWidth="1"/>
    <col min="6343" max="6343" width="7" bestFit="1" customWidth="1"/>
    <col min="6344" max="6348" width="8" bestFit="1" customWidth="1"/>
    <col min="6349" max="6349" width="7" bestFit="1" customWidth="1"/>
    <col min="6350" max="6351" width="8" bestFit="1" customWidth="1"/>
    <col min="6352" max="6352" width="7" bestFit="1" customWidth="1"/>
    <col min="6353" max="6353" width="8" bestFit="1" customWidth="1"/>
    <col min="6354" max="6354" width="6.6640625" bestFit="1" customWidth="1"/>
    <col min="6355" max="6356" width="8" bestFit="1" customWidth="1"/>
    <col min="6357" max="6357" width="6.6640625" bestFit="1" customWidth="1"/>
    <col min="6358" max="6364" width="8" bestFit="1" customWidth="1"/>
    <col min="6365" max="6365" width="7" bestFit="1" customWidth="1"/>
    <col min="6366" max="6367" width="8" bestFit="1" customWidth="1"/>
    <col min="6368" max="6368" width="7" bestFit="1" customWidth="1"/>
    <col min="6369" max="6369" width="6.6640625" bestFit="1" customWidth="1"/>
    <col min="6370" max="6371" width="8" bestFit="1" customWidth="1"/>
    <col min="6372" max="6372" width="7" bestFit="1" customWidth="1"/>
    <col min="6373" max="6382" width="8" bestFit="1" customWidth="1"/>
    <col min="6383" max="6383" width="7" bestFit="1" customWidth="1"/>
    <col min="6384" max="6400" width="8" bestFit="1" customWidth="1"/>
    <col min="6401" max="6401" width="7" bestFit="1" customWidth="1"/>
    <col min="6402" max="6414" width="8" bestFit="1" customWidth="1"/>
    <col min="6415" max="6417" width="7" bestFit="1" customWidth="1"/>
    <col min="6418" max="6424" width="8" bestFit="1" customWidth="1"/>
    <col min="6425" max="6425" width="6.6640625" bestFit="1" customWidth="1"/>
    <col min="6426" max="6426" width="8" bestFit="1" customWidth="1"/>
    <col min="6427" max="6427" width="7" bestFit="1" customWidth="1"/>
    <col min="6428" max="6438" width="8" bestFit="1" customWidth="1"/>
    <col min="6439" max="6439" width="7" bestFit="1" customWidth="1"/>
    <col min="6440" max="6442" width="8" bestFit="1" customWidth="1"/>
    <col min="6443" max="6443" width="7" bestFit="1" customWidth="1"/>
    <col min="6444" max="6463" width="8" bestFit="1" customWidth="1"/>
    <col min="6464" max="6465" width="7" bestFit="1" customWidth="1"/>
    <col min="6466" max="6467" width="8" bestFit="1" customWidth="1"/>
    <col min="6468" max="6468" width="7" bestFit="1" customWidth="1"/>
    <col min="6469" max="6477" width="8" bestFit="1" customWidth="1"/>
    <col min="6478" max="6478" width="7" bestFit="1" customWidth="1"/>
    <col min="6479" max="6480" width="8" bestFit="1" customWidth="1"/>
    <col min="6481" max="6481" width="6.6640625" bestFit="1" customWidth="1"/>
    <col min="6482" max="6483" width="8" bestFit="1" customWidth="1"/>
    <col min="6484" max="6484" width="7" bestFit="1" customWidth="1"/>
    <col min="6485" max="6485" width="8" bestFit="1" customWidth="1"/>
    <col min="6486" max="6486" width="6.6640625" bestFit="1" customWidth="1"/>
    <col min="6487" max="6498" width="8" bestFit="1" customWidth="1"/>
    <col min="6499" max="6499" width="7" bestFit="1" customWidth="1"/>
    <col min="6500" max="6509" width="8" bestFit="1" customWidth="1"/>
    <col min="6510" max="6510" width="6.6640625" bestFit="1" customWidth="1"/>
    <col min="6511" max="6515" width="8" bestFit="1" customWidth="1"/>
    <col min="6516" max="6517" width="7" bestFit="1" customWidth="1"/>
    <col min="6518" max="6519" width="8" bestFit="1" customWidth="1"/>
    <col min="6520" max="6520" width="7" bestFit="1" customWidth="1"/>
    <col min="6521" max="6533" width="8" bestFit="1" customWidth="1"/>
    <col min="6534" max="6534" width="7" bestFit="1" customWidth="1"/>
    <col min="6535" max="6536" width="8" bestFit="1" customWidth="1"/>
    <col min="6537" max="6537" width="7" bestFit="1" customWidth="1"/>
    <col min="6538" max="6542" width="8" bestFit="1" customWidth="1"/>
    <col min="6543" max="6543" width="7" bestFit="1" customWidth="1"/>
    <col min="6544" max="6547" width="8" bestFit="1" customWidth="1"/>
    <col min="6548" max="6548" width="7" bestFit="1" customWidth="1"/>
    <col min="6549" max="6552" width="8" bestFit="1" customWidth="1"/>
    <col min="6553" max="6553" width="7" bestFit="1" customWidth="1"/>
    <col min="6554" max="6557" width="8" bestFit="1" customWidth="1"/>
    <col min="6558" max="6558" width="7" bestFit="1" customWidth="1"/>
    <col min="6559" max="6561" width="8" bestFit="1" customWidth="1"/>
    <col min="6562" max="6562" width="7" bestFit="1" customWidth="1"/>
    <col min="6563" max="6571" width="8" bestFit="1" customWidth="1"/>
    <col min="6572" max="6572" width="7" bestFit="1" customWidth="1"/>
    <col min="6573" max="6573" width="8" bestFit="1" customWidth="1"/>
    <col min="6574" max="6574" width="7" bestFit="1" customWidth="1"/>
    <col min="6575" max="6576" width="8" bestFit="1" customWidth="1"/>
    <col min="6577" max="6577" width="6.6640625" bestFit="1" customWidth="1"/>
    <col min="6578" max="6588" width="8" bestFit="1" customWidth="1"/>
    <col min="6589" max="6589" width="7" bestFit="1" customWidth="1"/>
    <col min="6590" max="6591" width="8" bestFit="1" customWidth="1"/>
    <col min="6592" max="6592" width="7" bestFit="1" customWidth="1"/>
    <col min="6593" max="6596" width="8" bestFit="1" customWidth="1"/>
    <col min="6597" max="6597" width="7" bestFit="1" customWidth="1"/>
    <col min="6598" max="6598" width="8" bestFit="1" customWidth="1"/>
    <col min="6599" max="6599" width="7" bestFit="1" customWidth="1"/>
    <col min="6600" max="6600" width="8" bestFit="1" customWidth="1"/>
    <col min="6601" max="6601" width="7" bestFit="1" customWidth="1"/>
    <col min="6602" max="6605" width="8" bestFit="1" customWidth="1"/>
    <col min="6606" max="6606" width="7" bestFit="1" customWidth="1"/>
    <col min="6607" max="6607" width="8" bestFit="1" customWidth="1"/>
    <col min="6608" max="6608" width="7" bestFit="1" customWidth="1"/>
    <col min="6609" max="6618" width="8" bestFit="1" customWidth="1"/>
    <col min="6619" max="6619" width="7" bestFit="1" customWidth="1"/>
    <col min="6620" max="6636" width="8" bestFit="1" customWidth="1"/>
    <col min="6637" max="6637" width="7" bestFit="1" customWidth="1"/>
    <col min="6638" max="6644" width="8" bestFit="1" customWidth="1"/>
    <col min="6645" max="6645" width="6.6640625" bestFit="1" customWidth="1"/>
    <col min="6646" max="6652" width="8" bestFit="1" customWidth="1"/>
    <col min="6653" max="6653" width="7" bestFit="1" customWidth="1"/>
    <col min="6654" max="6662" width="8" bestFit="1" customWidth="1"/>
    <col min="6663" max="6663" width="6.6640625" bestFit="1" customWidth="1"/>
    <col min="6664" max="6664" width="7" bestFit="1" customWidth="1"/>
    <col min="6665" max="6668" width="8" bestFit="1" customWidth="1"/>
    <col min="6669" max="6670" width="7" bestFit="1" customWidth="1"/>
    <col min="6671" max="6674" width="8" bestFit="1" customWidth="1"/>
    <col min="6675" max="6675" width="7" bestFit="1" customWidth="1"/>
    <col min="6676" max="6682" width="8" bestFit="1" customWidth="1"/>
    <col min="6683" max="6683" width="7" bestFit="1" customWidth="1"/>
    <col min="6684" max="6690" width="8" bestFit="1" customWidth="1"/>
    <col min="6691" max="6691" width="7" bestFit="1" customWidth="1"/>
    <col min="6692" max="6700" width="8" bestFit="1" customWidth="1"/>
    <col min="6701" max="6701" width="7" bestFit="1" customWidth="1"/>
    <col min="6702" max="6703" width="8" bestFit="1" customWidth="1"/>
    <col min="6704" max="6704" width="7" bestFit="1" customWidth="1"/>
    <col min="6705" max="6705" width="8" bestFit="1" customWidth="1"/>
    <col min="6706" max="6706" width="7" bestFit="1" customWidth="1"/>
    <col min="6707" max="6724" width="8" bestFit="1" customWidth="1"/>
    <col min="6725" max="6725" width="7" bestFit="1" customWidth="1"/>
    <col min="6726" max="6734" width="8" bestFit="1" customWidth="1"/>
    <col min="6735" max="6736" width="7" bestFit="1" customWidth="1"/>
    <col min="6737" max="6737" width="8" bestFit="1" customWidth="1"/>
    <col min="6738" max="6738" width="7" bestFit="1" customWidth="1"/>
    <col min="6739" max="6741" width="8" bestFit="1" customWidth="1"/>
    <col min="6742" max="6742" width="7" bestFit="1" customWidth="1"/>
    <col min="6743" max="6756" width="8" bestFit="1" customWidth="1"/>
    <col min="6757" max="6757" width="7" bestFit="1" customWidth="1"/>
    <col min="6758" max="6760" width="8" bestFit="1" customWidth="1"/>
    <col min="6761" max="6761" width="7" bestFit="1" customWidth="1"/>
    <col min="6762" max="6767" width="8" bestFit="1" customWidth="1"/>
    <col min="6768" max="6768" width="7" bestFit="1" customWidth="1"/>
    <col min="6769" max="6774" width="8" bestFit="1" customWidth="1"/>
    <col min="6775" max="6775" width="6.6640625" bestFit="1" customWidth="1"/>
    <col min="6776" max="6793" width="8" bestFit="1" customWidth="1"/>
    <col min="6794" max="6794" width="7" bestFit="1" customWidth="1"/>
    <col min="6795" max="6806" width="8" bestFit="1" customWidth="1"/>
    <col min="6807" max="6807" width="7" bestFit="1" customWidth="1"/>
    <col min="6808" max="6821" width="8" bestFit="1" customWidth="1"/>
    <col min="6822" max="6822" width="6.6640625" bestFit="1" customWidth="1"/>
    <col min="6823" max="6823" width="7" bestFit="1" customWidth="1"/>
    <col min="6824" max="6831" width="8" bestFit="1" customWidth="1"/>
    <col min="6832" max="6832" width="7" bestFit="1" customWidth="1"/>
    <col min="6833" max="6838" width="8" bestFit="1" customWidth="1"/>
    <col min="6839" max="6839" width="7" bestFit="1" customWidth="1"/>
    <col min="6840" max="6842" width="8" bestFit="1" customWidth="1"/>
    <col min="6843" max="6843" width="7" bestFit="1" customWidth="1"/>
    <col min="6844" max="6844" width="8" bestFit="1" customWidth="1"/>
    <col min="6845" max="6845" width="7" bestFit="1" customWidth="1"/>
    <col min="6846" max="6857" width="8" bestFit="1" customWidth="1"/>
    <col min="6858" max="6858" width="7" bestFit="1" customWidth="1"/>
    <col min="6859" max="6859" width="6.6640625" bestFit="1" customWidth="1"/>
    <col min="6860" max="6863" width="8" bestFit="1" customWidth="1"/>
    <col min="6864" max="6864" width="7" bestFit="1" customWidth="1"/>
    <col min="6865" max="6872" width="8" bestFit="1" customWidth="1"/>
    <col min="6873" max="6873" width="7" bestFit="1" customWidth="1"/>
    <col min="6874" max="6876" width="8" bestFit="1" customWidth="1"/>
    <col min="6877" max="6877" width="7" bestFit="1" customWidth="1"/>
    <col min="6878" max="6878" width="8" bestFit="1" customWidth="1"/>
    <col min="6879" max="6879" width="7" bestFit="1" customWidth="1"/>
    <col min="6880" max="6900" width="8" bestFit="1" customWidth="1"/>
    <col min="6901" max="6901" width="7" bestFit="1" customWidth="1"/>
    <col min="6902" max="6904" width="8" bestFit="1" customWidth="1"/>
    <col min="6905" max="6905" width="7" bestFit="1" customWidth="1"/>
    <col min="6906" max="6911" width="8" bestFit="1" customWidth="1"/>
    <col min="6912" max="6912" width="7" bestFit="1" customWidth="1"/>
    <col min="6913" max="6913" width="8" bestFit="1" customWidth="1"/>
    <col min="6914" max="6914" width="7" bestFit="1" customWidth="1"/>
    <col min="6915" max="6917" width="8" bestFit="1" customWidth="1"/>
    <col min="6918" max="6918" width="6.6640625" bestFit="1" customWidth="1"/>
    <col min="6919" max="6920" width="8" bestFit="1" customWidth="1"/>
    <col min="6921" max="6921" width="7" bestFit="1" customWidth="1"/>
    <col min="6922" max="6927" width="8" bestFit="1" customWidth="1"/>
    <col min="6928" max="6928" width="7" bestFit="1" customWidth="1"/>
    <col min="6929" max="6929" width="8" bestFit="1" customWidth="1"/>
    <col min="6930" max="6930" width="7" bestFit="1" customWidth="1"/>
    <col min="6931" max="6937" width="8" bestFit="1" customWidth="1"/>
    <col min="6938" max="6938" width="7" bestFit="1" customWidth="1"/>
    <col min="6939" max="6942" width="8" bestFit="1" customWidth="1"/>
    <col min="6943" max="6943" width="7" bestFit="1" customWidth="1"/>
    <col min="6944" max="6944" width="8" bestFit="1" customWidth="1"/>
    <col min="6945" max="6946" width="7" bestFit="1" customWidth="1"/>
    <col min="6947" max="6963" width="8" bestFit="1" customWidth="1"/>
    <col min="6964" max="6964" width="7" bestFit="1" customWidth="1"/>
    <col min="6965" max="6965" width="6.6640625" bestFit="1" customWidth="1"/>
    <col min="6966" max="6969" width="8" bestFit="1" customWidth="1"/>
    <col min="6970" max="6970" width="7" bestFit="1" customWidth="1"/>
    <col min="6971" max="6971" width="8" bestFit="1" customWidth="1"/>
    <col min="6972" max="6972" width="6.6640625" bestFit="1" customWidth="1"/>
    <col min="6973" max="6988" width="8" bestFit="1" customWidth="1"/>
    <col min="6989" max="6989" width="7" bestFit="1" customWidth="1"/>
    <col min="6990" max="6993" width="8" bestFit="1" customWidth="1"/>
    <col min="6994" max="6994" width="7" bestFit="1" customWidth="1"/>
    <col min="6995" max="6998" width="8" bestFit="1" customWidth="1"/>
    <col min="6999" max="6999" width="7" bestFit="1" customWidth="1"/>
    <col min="7000" max="7019" width="8" bestFit="1" customWidth="1"/>
    <col min="7020" max="7020" width="7" bestFit="1" customWidth="1"/>
    <col min="7021" max="7021" width="8" bestFit="1" customWidth="1"/>
    <col min="7022" max="7022" width="7" bestFit="1" customWidth="1"/>
    <col min="7023" max="7024" width="8" bestFit="1" customWidth="1"/>
    <col min="7025" max="7025" width="7" bestFit="1" customWidth="1"/>
    <col min="7026" max="7026" width="8" bestFit="1" customWidth="1"/>
    <col min="7027" max="7027" width="6.6640625" bestFit="1" customWidth="1"/>
    <col min="7028" max="7032" width="8" bestFit="1" customWidth="1"/>
    <col min="7033" max="7033" width="7" bestFit="1" customWidth="1"/>
    <col min="7034" max="7038" width="8" bestFit="1" customWidth="1"/>
    <col min="7039" max="7040" width="7" bestFit="1" customWidth="1"/>
    <col min="7041" max="7045" width="8" bestFit="1" customWidth="1"/>
    <col min="7046" max="7046" width="7" bestFit="1" customWidth="1"/>
    <col min="7047" max="7051" width="8" bestFit="1" customWidth="1"/>
    <col min="7052" max="7052" width="7" bestFit="1" customWidth="1"/>
    <col min="7053" max="7062" width="8" bestFit="1" customWidth="1"/>
    <col min="7063" max="7063" width="7" bestFit="1" customWidth="1"/>
    <col min="7064" max="7068" width="8" bestFit="1" customWidth="1"/>
    <col min="7069" max="7069" width="7" bestFit="1" customWidth="1"/>
    <col min="7070" max="7080" width="8" bestFit="1" customWidth="1"/>
    <col min="7081" max="7081" width="7" bestFit="1" customWidth="1"/>
    <col min="7082" max="7088" width="8" bestFit="1" customWidth="1"/>
    <col min="7089" max="7089" width="7" bestFit="1" customWidth="1"/>
    <col min="7090" max="7093" width="8" bestFit="1" customWidth="1"/>
    <col min="7094" max="7094" width="7" bestFit="1" customWidth="1"/>
    <col min="7095" max="7107" width="8" bestFit="1" customWidth="1"/>
    <col min="7108" max="7108" width="7" bestFit="1" customWidth="1"/>
    <col min="7109" max="7115" width="8" bestFit="1" customWidth="1"/>
    <col min="7116" max="7116" width="7" bestFit="1" customWidth="1"/>
    <col min="7117" max="7127" width="8" bestFit="1" customWidth="1"/>
    <col min="7128" max="7128" width="7" bestFit="1" customWidth="1"/>
    <col min="7129" max="7131" width="8" bestFit="1" customWidth="1"/>
    <col min="7132" max="7132" width="7" bestFit="1" customWidth="1"/>
    <col min="7133" max="7138" width="8" bestFit="1" customWidth="1"/>
    <col min="7139" max="7139" width="7" bestFit="1" customWidth="1"/>
    <col min="7140" max="7148" width="8" bestFit="1" customWidth="1"/>
    <col min="7149" max="7149" width="7" bestFit="1" customWidth="1"/>
    <col min="7150" max="7150" width="8" bestFit="1" customWidth="1"/>
    <col min="7151" max="7151" width="6.6640625" bestFit="1" customWidth="1"/>
    <col min="7152" max="7166" width="8" bestFit="1" customWidth="1"/>
    <col min="7167" max="7167" width="6.6640625" bestFit="1" customWidth="1"/>
    <col min="7168" max="7168" width="8" bestFit="1" customWidth="1"/>
    <col min="7169" max="7169" width="6.6640625" bestFit="1" customWidth="1"/>
    <col min="7170" max="7170" width="8" bestFit="1" customWidth="1"/>
    <col min="7171" max="7171" width="6.6640625" bestFit="1" customWidth="1"/>
    <col min="7172" max="7175" width="8" bestFit="1" customWidth="1"/>
    <col min="7176" max="7176" width="7" bestFit="1" customWidth="1"/>
    <col min="7177" max="7179" width="8" bestFit="1" customWidth="1"/>
    <col min="7180" max="7180" width="7" bestFit="1" customWidth="1"/>
    <col min="7181" max="7184" width="8" bestFit="1" customWidth="1"/>
    <col min="7185" max="7185" width="7" bestFit="1" customWidth="1"/>
    <col min="7186" max="7186" width="8" bestFit="1" customWidth="1"/>
    <col min="7187" max="7187" width="7" bestFit="1" customWidth="1"/>
    <col min="7188" max="7195" width="8" bestFit="1" customWidth="1"/>
    <col min="7196" max="7197" width="7" bestFit="1" customWidth="1"/>
    <col min="7198" max="7201" width="8" bestFit="1" customWidth="1"/>
    <col min="7202" max="7203" width="7" bestFit="1" customWidth="1"/>
    <col min="7204" max="7204" width="8" bestFit="1" customWidth="1"/>
    <col min="7205" max="7205" width="7" bestFit="1" customWidth="1"/>
    <col min="7206" max="7206" width="8" bestFit="1" customWidth="1"/>
    <col min="7207" max="7207" width="7" bestFit="1" customWidth="1"/>
    <col min="7208" max="7208" width="8" bestFit="1" customWidth="1"/>
    <col min="7209" max="7210" width="7" bestFit="1" customWidth="1"/>
    <col min="7211" max="7221" width="8" bestFit="1" customWidth="1"/>
    <col min="7222" max="7222" width="7" bestFit="1" customWidth="1"/>
    <col min="7223" max="7223" width="8" bestFit="1" customWidth="1"/>
    <col min="7224" max="7224" width="7" bestFit="1" customWidth="1"/>
    <col min="7225" max="7237" width="8" bestFit="1" customWidth="1"/>
    <col min="7238" max="7238" width="6.6640625" bestFit="1" customWidth="1"/>
    <col min="7239" max="7239" width="7" bestFit="1" customWidth="1"/>
    <col min="7240" max="7245" width="8" bestFit="1" customWidth="1"/>
    <col min="7246" max="7246" width="7" bestFit="1" customWidth="1"/>
    <col min="7247" max="7249" width="8" bestFit="1" customWidth="1"/>
    <col min="7250" max="7250" width="7" bestFit="1" customWidth="1"/>
    <col min="7251" max="7253" width="8" bestFit="1" customWidth="1"/>
    <col min="7254" max="7254" width="6.6640625" bestFit="1" customWidth="1"/>
    <col min="7255" max="7255" width="8" bestFit="1" customWidth="1"/>
    <col min="7256" max="7256" width="7" bestFit="1" customWidth="1"/>
    <col min="7257" max="7257" width="8" bestFit="1" customWidth="1"/>
    <col min="7258" max="7258" width="6.6640625" bestFit="1" customWidth="1"/>
    <col min="7259" max="7262" width="8" bestFit="1" customWidth="1"/>
    <col min="7263" max="7263" width="7" bestFit="1" customWidth="1"/>
    <col min="7264" max="7269" width="8" bestFit="1" customWidth="1"/>
    <col min="7270" max="7270" width="7" bestFit="1" customWidth="1"/>
    <col min="7271" max="7289" width="8" bestFit="1" customWidth="1"/>
    <col min="7290" max="7290" width="7" bestFit="1" customWidth="1"/>
    <col min="7291" max="7301" width="8" bestFit="1" customWidth="1"/>
    <col min="7302" max="7302" width="7" bestFit="1" customWidth="1"/>
    <col min="7303" max="7304" width="8" bestFit="1" customWidth="1"/>
    <col min="7305" max="7306" width="7" bestFit="1" customWidth="1"/>
    <col min="7307" max="7309" width="8" bestFit="1" customWidth="1"/>
    <col min="7310" max="7310" width="7" bestFit="1" customWidth="1"/>
    <col min="7311" max="7312" width="8" bestFit="1" customWidth="1"/>
    <col min="7313" max="7314" width="7" bestFit="1" customWidth="1"/>
    <col min="7315" max="7325" width="8" bestFit="1" customWidth="1"/>
    <col min="7326" max="7327" width="7" bestFit="1" customWidth="1"/>
    <col min="7328" max="7343" width="8" bestFit="1" customWidth="1"/>
    <col min="7344" max="7344" width="7" bestFit="1" customWidth="1"/>
    <col min="7345" max="7351" width="8" bestFit="1" customWidth="1"/>
    <col min="7352" max="7352" width="7" bestFit="1" customWidth="1"/>
    <col min="7353" max="7353" width="8" bestFit="1" customWidth="1"/>
    <col min="7354" max="7354" width="7" bestFit="1" customWidth="1"/>
    <col min="7355" max="7360" width="8" bestFit="1" customWidth="1"/>
    <col min="7361" max="7361" width="7" bestFit="1" customWidth="1"/>
    <col min="7362" max="7367" width="8" bestFit="1" customWidth="1"/>
    <col min="7368" max="7368" width="7" bestFit="1" customWidth="1"/>
    <col min="7369" max="7373" width="8" bestFit="1" customWidth="1"/>
    <col min="7374" max="7374" width="7" bestFit="1" customWidth="1"/>
    <col min="7375" max="7375" width="8" bestFit="1" customWidth="1"/>
    <col min="7376" max="7376" width="7" bestFit="1" customWidth="1"/>
    <col min="7377" max="7377" width="8" bestFit="1" customWidth="1"/>
    <col min="7378" max="7378" width="7" bestFit="1" customWidth="1"/>
    <col min="7379" max="7384" width="8" bestFit="1" customWidth="1"/>
    <col min="7385" max="7385" width="7" bestFit="1" customWidth="1"/>
    <col min="7386" max="7392" width="8" bestFit="1" customWidth="1"/>
    <col min="7393" max="7393" width="7" bestFit="1" customWidth="1"/>
    <col min="7394" max="7403" width="8" bestFit="1" customWidth="1"/>
    <col min="7404" max="7404" width="7" bestFit="1" customWidth="1"/>
    <col min="7405" max="7406" width="8" bestFit="1" customWidth="1"/>
    <col min="7407" max="7407" width="7" bestFit="1" customWidth="1"/>
    <col min="7408" max="7408" width="8" bestFit="1" customWidth="1"/>
    <col min="7409" max="7409" width="7" bestFit="1" customWidth="1"/>
    <col min="7410" max="7427" width="8" bestFit="1" customWidth="1"/>
    <col min="7428" max="7428" width="7" bestFit="1" customWidth="1"/>
    <col min="7429" max="7430" width="8" bestFit="1" customWidth="1"/>
    <col min="7431" max="7433" width="7" bestFit="1" customWidth="1"/>
    <col min="7434" max="7436" width="8" bestFit="1" customWidth="1"/>
    <col min="7437" max="7437" width="7" bestFit="1" customWidth="1"/>
    <col min="7438" max="7440" width="8" bestFit="1" customWidth="1"/>
    <col min="7441" max="7441" width="7" bestFit="1" customWidth="1"/>
    <col min="7442" max="7442" width="8" bestFit="1" customWidth="1"/>
    <col min="7443" max="7443" width="7" bestFit="1" customWidth="1"/>
    <col min="7444" max="7446" width="8" bestFit="1" customWidth="1"/>
    <col min="7447" max="7447" width="7" bestFit="1" customWidth="1"/>
    <col min="7448" max="7451" width="8" bestFit="1" customWidth="1"/>
    <col min="7452" max="7453" width="7" bestFit="1" customWidth="1"/>
    <col min="7454" max="7454" width="8" bestFit="1" customWidth="1"/>
    <col min="7455" max="7455" width="7" bestFit="1" customWidth="1"/>
    <col min="7456" max="7456" width="8" bestFit="1" customWidth="1"/>
    <col min="7457" max="7457" width="7" bestFit="1" customWidth="1"/>
    <col min="7458" max="7475" width="8" bestFit="1" customWidth="1"/>
    <col min="7476" max="7476" width="6.6640625" bestFit="1" customWidth="1"/>
    <col min="7477" max="7481" width="8" bestFit="1" customWidth="1"/>
    <col min="7482" max="7482" width="7" bestFit="1" customWidth="1"/>
    <col min="7483" max="7488" width="8" bestFit="1" customWidth="1"/>
    <col min="7489" max="7489" width="7" bestFit="1" customWidth="1"/>
    <col min="7490" max="7494" width="8" bestFit="1" customWidth="1"/>
    <col min="7495" max="7495" width="7" bestFit="1" customWidth="1"/>
    <col min="7496" max="7502" width="8" bestFit="1" customWidth="1"/>
    <col min="7503" max="7503" width="7" bestFit="1" customWidth="1"/>
    <col min="7504" max="7513" width="8" bestFit="1" customWidth="1"/>
    <col min="7514" max="7514" width="7" bestFit="1" customWidth="1"/>
    <col min="7515" max="7525" width="8" bestFit="1" customWidth="1"/>
    <col min="7526" max="7526" width="7" bestFit="1" customWidth="1"/>
    <col min="7527" max="7527" width="8" bestFit="1" customWidth="1"/>
    <col min="7528" max="7528" width="7" bestFit="1" customWidth="1"/>
    <col min="7529" max="7531" width="8" bestFit="1" customWidth="1"/>
    <col min="7532" max="7532" width="7" bestFit="1" customWidth="1"/>
    <col min="7533" max="7543" width="8" bestFit="1" customWidth="1"/>
    <col min="7544" max="7544" width="7" bestFit="1" customWidth="1"/>
    <col min="7545" max="7548" width="8" bestFit="1" customWidth="1"/>
    <col min="7549" max="7549" width="7" bestFit="1" customWidth="1"/>
    <col min="7550" max="7551" width="8" bestFit="1" customWidth="1"/>
    <col min="7552" max="7552" width="7" bestFit="1" customWidth="1"/>
    <col min="7553" max="7559" width="8" bestFit="1" customWidth="1"/>
    <col min="7560" max="7560" width="7" bestFit="1" customWidth="1"/>
    <col min="7561" max="7564" width="8" bestFit="1" customWidth="1"/>
    <col min="7565" max="7566" width="7" bestFit="1" customWidth="1"/>
    <col min="7567" max="7569" width="8" bestFit="1" customWidth="1"/>
    <col min="7570" max="7570" width="7" bestFit="1" customWidth="1"/>
    <col min="7571" max="7576" width="8" bestFit="1" customWidth="1"/>
    <col min="7577" max="7577" width="7" bestFit="1" customWidth="1"/>
    <col min="7578" max="7586" width="8" bestFit="1" customWidth="1"/>
    <col min="7587" max="7589" width="7" bestFit="1" customWidth="1"/>
    <col min="7590" max="7594" width="8" bestFit="1" customWidth="1"/>
    <col min="7595" max="7595" width="7" bestFit="1" customWidth="1"/>
    <col min="7596" max="7596" width="8" bestFit="1" customWidth="1"/>
    <col min="7597" max="7597" width="6.6640625" bestFit="1" customWidth="1"/>
    <col min="7598" max="7598" width="7" bestFit="1" customWidth="1"/>
    <col min="7599" max="7606" width="8" bestFit="1" customWidth="1"/>
    <col min="7607" max="7607" width="6.6640625" bestFit="1" customWidth="1"/>
    <col min="7608" max="7629" width="8" bestFit="1" customWidth="1"/>
    <col min="7630" max="7630" width="7" bestFit="1" customWidth="1"/>
    <col min="7631" max="7637" width="8" bestFit="1" customWidth="1"/>
    <col min="7638" max="7638" width="7" bestFit="1" customWidth="1"/>
    <col min="7639" max="7645" width="8" bestFit="1" customWidth="1"/>
    <col min="7646" max="7646" width="7" bestFit="1" customWidth="1"/>
    <col min="7647" max="7655" width="8" bestFit="1" customWidth="1"/>
    <col min="7656" max="7656" width="7" bestFit="1" customWidth="1"/>
    <col min="7657" max="7658" width="8" bestFit="1" customWidth="1"/>
    <col min="7659" max="7659" width="7" bestFit="1" customWidth="1"/>
    <col min="7660" max="7665" width="8" bestFit="1" customWidth="1"/>
    <col min="7666" max="7666" width="7" bestFit="1" customWidth="1"/>
    <col min="7667" max="7681" width="8" bestFit="1" customWidth="1"/>
    <col min="7682" max="7682" width="7" bestFit="1" customWidth="1"/>
    <col min="7683" max="7684" width="8" bestFit="1" customWidth="1"/>
    <col min="7685" max="7685" width="6.6640625" bestFit="1" customWidth="1"/>
    <col min="7686" max="7689" width="8" bestFit="1" customWidth="1"/>
    <col min="7690" max="7690" width="7" bestFit="1" customWidth="1"/>
    <col min="7691" max="7696" width="8" bestFit="1" customWidth="1"/>
    <col min="7697" max="7698" width="7" bestFit="1" customWidth="1"/>
    <col min="7699" max="7699" width="8" bestFit="1" customWidth="1"/>
    <col min="7700" max="7700" width="7" bestFit="1" customWidth="1"/>
    <col min="7701" max="7706" width="8" bestFit="1" customWidth="1"/>
    <col min="7707" max="7707" width="7" bestFit="1" customWidth="1"/>
    <col min="7708" max="7708" width="8" bestFit="1" customWidth="1"/>
    <col min="7709" max="7709" width="7" bestFit="1" customWidth="1"/>
    <col min="7710" max="7713" width="8" bestFit="1" customWidth="1"/>
    <col min="7714" max="7714" width="7" bestFit="1" customWidth="1"/>
    <col min="7715" max="7727" width="8" bestFit="1" customWidth="1"/>
    <col min="7728" max="7728" width="7" bestFit="1" customWidth="1"/>
    <col min="7729" max="7729" width="8" bestFit="1" customWidth="1"/>
    <col min="7730" max="7730" width="7" bestFit="1" customWidth="1"/>
    <col min="7731" max="7739" width="8" bestFit="1" customWidth="1"/>
    <col min="7740" max="7740" width="7" bestFit="1" customWidth="1"/>
    <col min="7741" max="7749" width="8" bestFit="1" customWidth="1"/>
    <col min="7750" max="7750" width="7" bestFit="1" customWidth="1"/>
    <col min="7751" max="7759" width="8" bestFit="1" customWidth="1"/>
    <col min="7760" max="7760" width="7" bestFit="1" customWidth="1"/>
    <col min="7761" max="7762" width="8" bestFit="1" customWidth="1"/>
    <col min="7763" max="7763" width="7" bestFit="1" customWidth="1"/>
    <col min="7764" max="7775" width="8" bestFit="1" customWidth="1"/>
    <col min="7776" max="7777" width="7" bestFit="1" customWidth="1"/>
    <col min="7778" max="7778" width="8" bestFit="1" customWidth="1"/>
    <col min="7779" max="7779" width="7" bestFit="1" customWidth="1"/>
    <col min="7780" max="7780" width="8" bestFit="1" customWidth="1"/>
    <col min="7781" max="7781" width="7" bestFit="1" customWidth="1"/>
    <col min="7782" max="7786" width="8" bestFit="1" customWidth="1"/>
    <col min="7787" max="7787" width="7" bestFit="1" customWidth="1"/>
    <col min="7788" max="7791" width="8" bestFit="1" customWidth="1"/>
    <col min="7792" max="7792" width="6.6640625" bestFit="1" customWidth="1"/>
    <col min="7793" max="7795" width="8" bestFit="1" customWidth="1"/>
    <col min="7796" max="7796" width="7" bestFit="1" customWidth="1"/>
    <col min="7797" max="7799" width="8" bestFit="1" customWidth="1"/>
    <col min="7800" max="7800" width="7" bestFit="1" customWidth="1"/>
    <col min="7801" max="7816" width="8" bestFit="1" customWidth="1"/>
    <col min="7817" max="7817" width="7" bestFit="1" customWidth="1"/>
    <col min="7818" max="7822" width="8" bestFit="1" customWidth="1"/>
    <col min="7823" max="7823" width="6.6640625" bestFit="1" customWidth="1"/>
    <col min="7824" max="7843" width="8" bestFit="1" customWidth="1"/>
    <col min="7844" max="7844" width="7" bestFit="1" customWidth="1"/>
    <col min="7845" max="7851" width="8" bestFit="1" customWidth="1"/>
    <col min="7852" max="7852" width="7" bestFit="1" customWidth="1"/>
    <col min="7853" max="7869" width="8" bestFit="1" customWidth="1"/>
    <col min="7870" max="7871" width="7" bestFit="1" customWidth="1"/>
    <col min="7872" max="7879" width="8" bestFit="1" customWidth="1"/>
    <col min="7880" max="7880" width="7" bestFit="1" customWidth="1"/>
    <col min="7881" max="7884" width="8" bestFit="1" customWidth="1"/>
    <col min="7885" max="7885" width="7" bestFit="1" customWidth="1"/>
    <col min="7886" max="7889" width="8" bestFit="1" customWidth="1"/>
    <col min="7890" max="7890" width="7" bestFit="1" customWidth="1"/>
    <col min="7891" max="7896" width="8" bestFit="1" customWidth="1"/>
    <col min="7897" max="7897" width="7" bestFit="1" customWidth="1"/>
    <col min="7898" max="7900" width="8" bestFit="1" customWidth="1"/>
    <col min="7901" max="7901" width="7" bestFit="1" customWidth="1"/>
    <col min="7902" max="7917" width="8" bestFit="1" customWidth="1"/>
    <col min="7918" max="7918" width="7" bestFit="1" customWidth="1"/>
    <col min="7919" max="7920" width="8" bestFit="1" customWidth="1"/>
    <col min="7921" max="7921" width="7" bestFit="1" customWidth="1"/>
    <col min="7922" max="7922" width="6.6640625" bestFit="1" customWidth="1"/>
    <col min="7923" max="7934" width="8" bestFit="1" customWidth="1"/>
    <col min="7935" max="7936" width="7" bestFit="1" customWidth="1"/>
    <col min="7937" max="7940" width="8" bestFit="1" customWidth="1"/>
    <col min="7941" max="7941" width="6.6640625" bestFit="1" customWidth="1"/>
    <col min="7942" max="7951" width="8" bestFit="1" customWidth="1"/>
    <col min="7952" max="7952" width="7" bestFit="1" customWidth="1"/>
    <col min="7953" max="7958" width="8" bestFit="1" customWidth="1"/>
    <col min="7959" max="7959" width="7" bestFit="1" customWidth="1"/>
    <col min="7960" max="7962" width="8" bestFit="1" customWidth="1"/>
    <col min="7963" max="7963" width="7" bestFit="1" customWidth="1"/>
    <col min="7964" max="7972" width="8" bestFit="1" customWidth="1"/>
    <col min="7973" max="7973" width="7" bestFit="1" customWidth="1"/>
    <col min="7974" max="7974" width="8" bestFit="1" customWidth="1"/>
    <col min="7975" max="7975" width="7" bestFit="1" customWidth="1"/>
    <col min="7976" max="7985" width="8" bestFit="1" customWidth="1"/>
    <col min="7986" max="7986" width="7" bestFit="1" customWidth="1"/>
    <col min="7987" max="7987" width="8" bestFit="1" customWidth="1"/>
    <col min="7988" max="7988" width="7" bestFit="1" customWidth="1"/>
    <col min="7989" max="7997" width="8" bestFit="1" customWidth="1"/>
    <col min="7998" max="7998" width="7" bestFit="1" customWidth="1"/>
    <col min="7999" max="8002" width="8" bestFit="1" customWidth="1"/>
    <col min="8003" max="8004" width="7" bestFit="1" customWidth="1"/>
    <col min="8005" max="8009" width="8" bestFit="1" customWidth="1"/>
    <col min="8010" max="8011" width="7" bestFit="1" customWidth="1"/>
    <col min="8012" max="8029" width="8" bestFit="1" customWidth="1"/>
    <col min="8030" max="8030" width="7" bestFit="1" customWidth="1"/>
    <col min="8031" max="8031" width="8" bestFit="1" customWidth="1"/>
    <col min="8032" max="8032" width="7" bestFit="1" customWidth="1"/>
    <col min="8033" max="8048" width="8" bestFit="1" customWidth="1"/>
    <col min="8049" max="8049" width="7" bestFit="1" customWidth="1"/>
    <col min="8050" max="8052" width="8" bestFit="1" customWidth="1"/>
    <col min="8053" max="8053" width="7" bestFit="1" customWidth="1"/>
    <col min="8054" max="8060" width="8" bestFit="1" customWidth="1"/>
    <col min="8061" max="8061" width="6.6640625" bestFit="1" customWidth="1"/>
    <col min="8062" max="8067" width="8" bestFit="1" customWidth="1"/>
    <col min="8068" max="8068" width="6.6640625" bestFit="1" customWidth="1"/>
    <col min="8069" max="8069" width="8" bestFit="1" customWidth="1"/>
    <col min="8070" max="8071" width="7" bestFit="1" customWidth="1"/>
    <col min="8072" max="8080" width="8" bestFit="1" customWidth="1"/>
    <col min="8081" max="8081" width="7" bestFit="1" customWidth="1"/>
    <col min="8082" max="8086" width="8" bestFit="1" customWidth="1"/>
    <col min="8087" max="8087" width="7" bestFit="1" customWidth="1"/>
    <col min="8088" max="8094" width="8" bestFit="1" customWidth="1"/>
    <col min="8095" max="8095" width="7" bestFit="1" customWidth="1"/>
    <col min="8096" max="8104" width="8" bestFit="1" customWidth="1"/>
    <col min="8105" max="8105" width="7" bestFit="1" customWidth="1"/>
    <col min="8106" max="8109" width="8" bestFit="1" customWidth="1"/>
    <col min="8110" max="8110" width="7" bestFit="1" customWidth="1"/>
    <col min="8111" max="8115" width="8" bestFit="1" customWidth="1"/>
    <col min="8116" max="8116" width="7" bestFit="1" customWidth="1"/>
    <col min="8117" max="8119" width="8" bestFit="1" customWidth="1"/>
    <col min="8120" max="8121" width="7" bestFit="1" customWidth="1"/>
    <col min="8122" max="8122" width="6.6640625" bestFit="1" customWidth="1"/>
    <col min="8123" max="8123" width="8" bestFit="1" customWidth="1"/>
    <col min="8124" max="8124" width="7" bestFit="1" customWidth="1"/>
    <col min="8125" max="8127" width="8" bestFit="1" customWidth="1"/>
    <col min="8128" max="8129" width="7" bestFit="1" customWidth="1"/>
    <col min="8130" max="8142" width="8" bestFit="1" customWidth="1"/>
    <col min="8143" max="8143" width="7" bestFit="1" customWidth="1"/>
    <col min="8144" max="8145" width="8" bestFit="1" customWidth="1"/>
    <col min="8146" max="8147" width="7" bestFit="1" customWidth="1"/>
    <col min="8148" max="8150" width="8" bestFit="1" customWidth="1"/>
    <col min="8151" max="8151" width="7" bestFit="1" customWidth="1"/>
    <col min="8152" max="8153" width="8" bestFit="1" customWidth="1"/>
    <col min="8154" max="8154" width="7" bestFit="1" customWidth="1"/>
    <col min="8155" max="8155" width="8" bestFit="1" customWidth="1"/>
    <col min="8156" max="8156" width="7" bestFit="1" customWidth="1"/>
    <col min="8157" max="8165" width="8" bestFit="1" customWidth="1"/>
    <col min="8166" max="8166" width="6.6640625" bestFit="1" customWidth="1"/>
    <col min="8167" max="8167" width="7" bestFit="1" customWidth="1"/>
    <col min="8168" max="8168" width="8" bestFit="1" customWidth="1"/>
    <col min="8169" max="8169" width="7" bestFit="1" customWidth="1"/>
    <col min="8170" max="8172" width="8" bestFit="1" customWidth="1"/>
    <col min="8173" max="8173" width="7" bestFit="1" customWidth="1"/>
    <col min="8174" max="8181" width="8" bestFit="1" customWidth="1"/>
    <col min="8182" max="8182" width="6.6640625" bestFit="1" customWidth="1"/>
    <col min="8183" max="8183" width="7" bestFit="1" customWidth="1"/>
    <col min="8184" max="8184" width="8" bestFit="1" customWidth="1"/>
    <col min="8185" max="8185" width="6.6640625" bestFit="1" customWidth="1"/>
    <col min="8186" max="8199" width="8" bestFit="1" customWidth="1"/>
    <col min="8200" max="8200" width="7" bestFit="1" customWidth="1"/>
    <col min="8201" max="8204" width="8" bestFit="1" customWidth="1"/>
    <col min="8205" max="8205" width="7" bestFit="1" customWidth="1"/>
    <col min="8206" max="8206" width="6.6640625" bestFit="1" customWidth="1"/>
    <col min="8207" max="8207" width="8" bestFit="1" customWidth="1"/>
    <col min="8208" max="8208" width="7" bestFit="1" customWidth="1"/>
    <col min="8209" max="8214" width="8" bestFit="1" customWidth="1"/>
    <col min="8215" max="8215" width="7" bestFit="1" customWidth="1"/>
    <col min="8216" max="8225" width="8" bestFit="1" customWidth="1"/>
    <col min="8226" max="8226" width="7" bestFit="1" customWidth="1"/>
    <col min="8227" max="8230" width="8" bestFit="1" customWidth="1"/>
    <col min="8231" max="8231" width="7" bestFit="1" customWidth="1"/>
    <col min="8232" max="8235" width="8" bestFit="1" customWidth="1"/>
    <col min="8236" max="8236" width="7" bestFit="1" customWidth="1"/>
    <col min="8237" max="8249" width="8" bestFit="1" customWidth="1"/>
    <col min="8250" max="8250" width="7" bestFit="1" customWidth="1"/>
    <col min="8251" max="8251" width="8" bestFit="1" customWidth="1"/>
    <col min="8252" max="8252" width="7" bestFit="1" customWidth="1"/>
    <col min="8253" max="8254" width="8" bestFit="1" customWidth="1"/>
    <col min="8255" max="8255" width="7" bestFit="1" customWidth="1"/>
    <col min="8256" max="8263" width="8" bestFit="1" customWidth="1"/>
    <col min="8264" max="8264" width="7" bestFit="1" customWidth="1"/>
    <col min="8265" max="8265" width="8" bestFit="1" customWidth="1"/>
    <col min="8266" max="8266" width="7" bestFit="1" customWidth="1"/>
    <col min="8267" max="8269" width="8" bestFit="1" customWidth="1"/>
    <col min="8270" max="8270" width="7" bestFit="1" customWidth="1"/>
    <col min="8271" max="8277" width="8" bestFit="1" customWidth="1"/>
    <col min="8278" max="8278" width="7" bestFit="1" customWidth="1"/>
    <col min="8279" max="8281" width="8" bestFit="1" customWidth="1"/>
    <col min="8282" max="8283" width="7" bestFit="1" customWidth="1"/>
    <col min="8284" max="8289" width="8" bestFit="1" customWidth="1"/>
    <col min="8290" max="8290" width="7" bestFit="1" customWidth="1"/>
    <col min="8291" max="8294" width="8" bestFit="1" customWidth="1"/>
    <col min="8295" max="8295" width="6.6640625" bestFit="1" customWidth="1"/>
    <col min="8296" max="8312" width="8" bestFit="1" customWidth="1"/>
    <col min="8313" max="8313" width="7" bestFit="1" customWidth="1"/>
    <col min="8314" max="8317" width="8" bestFit="1" customWidth="1"/>
    <col min="8318" max="8318" width="7" bestFit="1" customWidth="1"/>
    <col min="8319" max="8324" width="8" bestFit="1" customWidth="1"/>
    <col min="8325" max="8326" width="7" bestFit="1" customWidth="1"/>
    <col min="8327" max="8330" width="8" bestFit="1" customWidth="1"/>
    <col min="8331" max="8331" width="6.6640625" bestFit="1" customWidth="1"/>
    <col min="8332" max="8360" width="8" bestFit="1" customWidth="1"/>
    <col min="8361" max="8361" width="7" bestFit="1" customWidth="1"/>
    <col min="8362" max="8365" width="8" bestFit="1" customWidth="1"/>
    <col min="8366" max="8366" width="6.6640625" bestFit="1" customWidth="1"/>
    <col min="8367" max="8375" width="8" bestFit="1" customWidth="1"/>
    <col min="8376" max="8376" width="7" bestFit="1" customWidth="1"/>
    <col min="8377" max="8382" width="8" bestFit="1" customWidth="1"/>
    <col min="8383" max="8383" width="7" bestFit="1" customWidth="1"/>
    <col min="8384" max="8384" width="8" bestFit="1" customWidth="1"/>
    <col min="8385" max="8385" width="7" bestFit="1" customWidth="1"/>
    <col min="8386" max="8395" width="8" bestFit="1" customWidth="1"/>
    <col min="8396" max="8396" width="6.6640625" bestFit="1" customWidth="1"/>
    <col min="8397" max="8404" width="8" bestFit="1" customWidth="1"/>
    <col min="8405" max="8405" width="7" bestFit="1" customWidth="1"/>
    <col min="8406" max="8416" width="8" bestFit="1" customWidth="1"/>
    <col min="8417" max="8417" width="7" bestFit="1" customWidth="1"/>
    <col min="8418" max="8423" width="8" bestFit="1" customWidth="1"/>
    <col min="8424" max="8424" width="7" bestFit="1" customWidth="1"/>
    <col min="8425" max="8425" width="8" bestFit="1" customWidth="1"/>
    <col min="8426" max="8426" width="7" bestFit="1" customWidth="1"/>
    <col min="8427" max="8430" width="8" bestFit="1" customWidth="1"/>
    <col min="8431" max="8431" width="7" bestFit="1" customWidth="1"/>
    <col min="8432" max="8434" width="8" bestFit="1" customWidth="1"/>
    <col min="8435" max="8435" width="7" bestFit="1" customWidth="1"/>
    <col min="8436" max="8447" width="8" bestFit="1" customWidth="1"/>
    <col min="8448" max="8448" width="7" bestFit="1" customWidth="1"/>
    <col min="8449" max="8453" width="8" bestFit="1" customWidth="1"/>
    <col min="8454" max="8454" width="7" bestFit="1" customWidth="1"/>
    <col min="8455" max="8455" width="8" bestFit="1" customWidth="1"/>
    <col min="8456" max="8456" width="7" bestFit="1" customWidth="1"/>
    <col min="8457" max="8460" width="8" bestFit="1" customWidth="1"/>
    <col min="8461" max="8461" width="7" bestFit="1" customWidth="1"/>
    <col min="8462" max="8472" width="8" bestFit="1" customWidth="1"/>
    <col min="8473" max="8473" width="7" bestFit="1" customWidth="1"/>
    <col min="8474" max="8478" width="8" bestFit="1" customWidth="1"/>
    <col min="8479" max="8479" width="7" bestFit="1" customWidth="1"/>
    <col min="8480" max="8482" width="8" bestFit="1" customWidth="1"/>
    <col min="8483" max="8483" width="6.6640625" bestFit="1" customWidth="1"/>
    <col min="8484" max="8489" width="8" bestFit="1" customWidth="1"/>
    <col min="8490" max="8490" width="7" bestFit="1" customWidth="1"/>
    <col min="8491" max="8492" width="8" bestFit="1" customWidth="1"/>
    <col min="8493" max="8494" width="7" bestFit="1" customWidth="1"/>
    <col min="8495" max="8541" width="8" bestFit="1" customWidth="1"/>
    <col min="8542" max="8542" width="7" bestFit="1" customWidth="1"/>
    <col min="8543" max="8550" width="8" bestFit="1" customWidth="1"/>
    <col min="8551" max="8551" width="7" bestFit="1" customWidth="1"/>
    <col min="8552" max="8552" width="8" bestFit="1" customWidth="1"/>
    <col min="8553" max="8553" width="7" bestFit="1" customWidth="1"/>
    <col min="8554" max="8563" width="8" bestFit="1" customWidth="1"/>
    <col min="8564" max="8564" width="7" bestFit="1" customWidth="1"/>
    <col min="8565" max="8570" width="8" bestFit="1" customWidth="1"/>
    <col min="8571" max="8571" width="7" bestFit="1" customWidth="1"/>
    <col min="8572" max="8580" width="8" bestFit="1" customWidth="1"/>
    <col min="8581" max="8581" width="7" bestFit="1" customWidth="1"/>
    <col min="8582" max="8592" width="8" bestFit="1" customWidth="1"/>
    <col min="8593" max="8593" width="7" bestFit="1" customWidth="1"/>
    <col min="8594" max="8595" width="8" bestFit="1" customWidth="1"/>
    <col min="8596" max="8596" width="7" bestFit="1" customWidth="1"/>
    <col min="8597" max="8605" width="8" bestFit="1" customWidth="1"/>
    <col min="8606" max="8607" width="7" bestFit="1" customWidth="1"/>
    <col min="8608" max="8611" width="8" bestFit="1" customWidth="1"/>
    <col min="8612" max="8612" width="7" bestFit="1" customWidth="1"/>
    <col min="8613" max="8613" width="8" bestFit="1" customWidth="1"/>
    <col min="8614" max="8614" width="7" bestFit="1" customWidth="1"/>
    <col min="8615" max="8620" width="8" bestFit="1" customWidth="1"/>
    <col min="8621" max="8622" width="7" bestFit="1" customWidth="1"/>
    <col min="8623" max="8623" width="8" bestFit="1" customWidth="1"/>
    <col min="8624" max="8624" width="7" bestFit="1" customWidth="1"/>
    <col min="8625" max="8628" width="8" bestFit="1" customWidth="1"/>
    <col min="8629" max="8629" width="7" bestFit="1" customWidth="1"/>
    <col min="8630" max="8637" width="8" bestFit="1" customWidth="1"/>
    <col min="8638" max="8638" width="7" bestFit="1" customWidth="1"/>
    <col min="8639" max="8639" width="8" bestFit="1" customWidth="1"/>
    <col min="8640" max="8640" width="7" bestFit="1" customWidth="1"/>
    <col min="8641" max="8647" width="8" bestFit="1" customWidth="1"/>
    <col min="8648" max="8648" width="7" bestFit="1" customWidth="1"/>
    <col min="8649" max="8654" width="8" bestFit="1" customWidth="1"/>
    <col min="8655" max="8655" width="7" bestFit="1" customWidth="1"/>
    <col min="8656" max="8663" width="8" bestFit="1" customWidth="1"/>
    <col min="8664" max="8664" width="7" bestFit="1" customWidth="1"/>
    <col min="8665" max="8670" width="8" bestFit="1" customWidth="1"/>
    <col min="8671" max="8672" width="7" bestFit="1" customWidth="1"/>
    <col min="8673" max="8674" width="8" bestFit="1" customWidth="1"/>
    <col min="8675" max="8675" width="7" bestFit="1" customWidth="1"/>
    <col min="8676" max="8676" width="8" bestFit="1" customWidth="1"/>
    <col min="8677" max="8677" width="6.6640625" bestFit="1" customWidth="1"/>
    <col min="8678" max="8678" width="7" bestFit="1" customWidth="1"/>
    <col min="8679" max="8683" width="8" bestFit="1" customWidth="1"/>
    <col min="8684" max="8685" width="7" bestFit="1" customWidth="1"/>
    <col min="8686" max="8693" width="8" bestFit="1" customWidth="1"/>
    <col min="8694" max="8694" width="7" bestFit="1" customWidth="1"/>
    <col min="8695" max="8700" width="8" bestFit="1" customWidth="1"/>
    <col min="8701" max="8701" width="7" bestFit="1" customWidth="1"/>
    <col min="8702" max="8709" width="8" bestFit="1" customWidth="1"/>
    <col min="8710" max="8710" width="7" bestFit="1" customWidth="1"/>
    <col min="8711" max="8713" width="8" bestFit="1" customWidth="1"/>
    <col min="8714" max="8716" width="7" bestFit="1" customWidth="1"/>
    <col min="8717" max="8718" width="8" bestFit="1" customWidth="1"/>
    <col min="8719" max="8719" width="7" bestFit="1" customWidth="1"/>
    <col min="8720" max="8724" width="8" bestFit="1" customWidth="1"/>
    <col min="8725" max="8726" width="7" bestFit="1" customWidth="1"/>
    <col min="8727" max="8746" width="8" bestFit="1" customWidth="1"/>
    <col min="8747" max="8747" width="7" bestFit="1" customWidth="1"/>
    <col min="8748" max="8758" width="8" bestFit="1" customWidth="1"/>
    <col min="8759" max="8759" width="7" bestFit="1" customWidth="1"/>
    <col min="8760" max="8765" width="8" bestFit="1" customWidth="1"/>
    <col min="8766" max="8766" width="7" bestFit="1" customWidth="1"/>
    <col min="8767" max="8768" width="8" bestFit="1" customWidth="1"/>
    <col min="8769" max="8769" width="7" bestFit="1" customWidth="1"/>
    <col min="8770" max="8771" width="8" bestFit="1" customWidth="1"/>
    <col min="8772" max="8772" width="7" bestFit="1" customWidth="1"/>
    <col min="8773" max="8783" width="8" bestFit="1" customWidth="1"/>
    <col min="8784" max="8784" width="7" bestFit="1" customWidth="1"/>
    <col min="8785" max="8791" width="8" bestFit="1" customWidth="1"/>
    <col min="8792" max="8792" width="7" bestFit="1" customWidth="1"/>
    <col min="8793" max="8800" width="8" bestFit="1" customWidth="1"/>
    <col min="8801" max="8803" width="7" bestFit="1" customWidth="1"/>
    <col min="8804" max="8804" width="8" bestFit="1" customWidth="1"/>
    <col min="8805" max="8805" width="7" bestFit="1" customWidth="1"/>
    <col min="8806" max="8810" width="8" bestFit="1" customWidth="1"/>
    <col min="8811" max="8812" width="7" bestFit="1" customWidth="1"/>
    <col min="8813" max="8813" width="8" bestFit="1" customWidth="1"/>
    <col min="8814" max="8815" width="7" bestFit="1" customWidth="1"/>
    <col min="8816" max="8817" width="8" bestFit="1" customWidth="1"/>
    <col min="8818" max="8818" width="7" bestFit="1" customWidth="1"/>
    <col min="8819" max="8832" width="8" bestFit="1" customWidth="1"/>
    <col min="8833" max="8833" width="6.6640625" bestFit="1" customWidth="1"/>
    <col min="8834" max="8836" width="8" bestFit="1" customWidth="1"/>
    <col min="8837" max="8837" width="7" bestFit="1" customWidth="1"/>
    <col min="8838" max="8842" width="8" bestFit="1" customWidth="1"/>
    <col min="8843" max="8843" width="7" bestFit="1" customWidth="1"/>
    <col min="8844" max="8847" width="8" bestFit="1" customWidth="1"/>
    <col min="8848" max="8848" width="7" bestFit="1" customWidth="1"/>
    <col min="8849" max="8849" width="8" bestFit="1" customWidth="1"/>
    <col min="8850" max="8850" width="7" bestFit="1" customWidth="1"/>
    <col min="8851" max="8862" width="8" bestFit="1" customWidth="1"/>
    <col min="8863" max="8863" width="7" bestFit="1" customWidth="1"/>
    <col min="8864" max="8875" width="8" bestFit="1" customWidth="1"/>
    <col min="8876" max="8876" width="7" bestFit="1" customWidth="1"/>
    <col min="8877" max="8882" width="8" bestFit="1" customWidth="1"/>
    <col min="8883" max="8883" width="7" bestFit="1" customWidth="1"/>
    <col min="8884" max="8887" width="8" bestFit="1" customWidth="1"/>
    <col min="8888" max="8888" width="7" bestFit="1" customWidth="1"/>
    <col min="8889" max="8889" width="8" bestFit="1" customWidth="1"/>
    <col min="8890" max="8890" width="7" bestFit="1" customWidth="1"/>
    <col min="8891" max="8892" width="8" bestFit="1" customWidth="1"/>
    <col min="8893" max="8893" width="7" bestFit="1" customWidth="1"/>
    <col min="8894" max="8895" width="8" bestFit="1" customWidth="1"/>
    <col min="8896" max="8896" width="7" bestFit="1" customWidth="1"/>
    <col min="8897" max="8898" width="8" bestFit="1" customWidth="1"/>
    <col min="8899" max="8899" width="6.6640625" bestFit="1" customWidth="1"/>
    <col min="8900" max="8900" width="8" bestFit="1" customWidth="1"/>
    <col min="8901" max="8901" width="7" bestFit="1" customWidth="1"/>
    <col min="8902" max="8905" width="8" bestFit="1" customWidth="1"/>
    <col min="8906" max="8906" width="7" bestFit="1" customWidth="1"/>
    <col min="8907" max="8928" width="8" bestFit="1" customWidth="1"/>
    <col min="8929" max="8929" width="7" bestFit="1" customWidth="1"/>
    <col min="8930" max="8944" width="8" bestFit="1" customWidth="1"/>
    <col min="8945" max="8945" width="7" bestFit="1" customWidth="1"/>
    <col min="8946" max="8957" width="8" bestFit="1" customWidth="1"/>
    <col min="8958" max="8958" width="7" bestFit="1" customWidth="1"/>
    <col min="8959" max="8959" width="8" bestFit="1" customWidth="1"/>
    <col min="8960" max="8960" width="7" bestFit="1" customWidth="1"/>
    <col min="8961" max="8964" width="8" bestFit="1" customWidth="1"/>
    <col min="8965" max="8965" width="7" bestFit="1" customWidth="1"/>
    <col min="8966" max="8971" width="8" bestFit="1" customWidth="1"/>
    <col min="8972" max="8972" width="7" bestFit="1" customWidth="1"/>
    <col min="8973" max="8979" width="8" bestFit="1" customWidth="1"/>
    <col min="8980" max="8980" width="7" bestFit="1" customWidth="1"/>
    <col min="8981" max="8991" width="8" bestFit="1" customWidth="1"/>
    <col min="8992" max="8992" width="7" bestFit="1" customWidth="1"/>
    <col min="8993" max="8993" width="8" bestFit="1" customWidth="1"/>
    <col min="8994" max="8995" width="7" bestFit="1" customWidth="1"/>
    <col min="8996" max="9008" width="8" bestFit="1" customWidth="1"/>
    <col min="9009" max="9010" width="7" bestFit="1" customWidth="1"/>
    <col min="9011" max="9018" width="8" bestFit="1" customWidth="1"/>
    <col min="9019" max="9019" width="7" bestFit="1" customWidth="1"/>
    <col min="9020" max="9040" width="8" bestFit="1" customWidth="1"/>
    <col min="9041" max="9041" width="7" bestFit="1" customWidth="1"/>
    <col min="9042" max="9047" width="8" bestFit="1" customWidth="1"/>
    <col min="9048" max="9048" width="7" bestFit="1" customWidth="1"/>
    <col min="9049" max="9051" width="8" bestFit="1" customWidth="1"/>
    <col min="9052" max="9052" width="7" bestFit="1" customWidth="1"/>
    <col min="9053" max="9068" width="8" bestFit="1" customWidth="1"/>
    <col min="9069" max="9069" width="7" bestFit="1" customWidth="1"/>
    <col min="9070" max="9070" width="8" bestFit="1" customWidth="1"/>
    <col min="9071" max="9071" width="6.6640625" bestFit="1" customWidth="1"/>
    <col min="9072" max="9072" width="7" bestFit="1" customWidth="1"/>
    <col min="9073" max="9082" width="8" bestFit="1" customWidth="1"/>
    <col min="9083" max="9083" width="7" bestFit="1" customWidth="1"/>
    <col min="9084" max="9087" width="8" bestFit="1" customWidth="1"/>
    <col min="9088" max="9088" width="7" bestFit="1" customWidth="1"/>
    <col min="9089" max="9093" width="8" bestFit="1" customWidth="1"/>
    <col min="9094" max="9094" width="7" bestFit="1" customWidth="1"/>
    <col min="9095" max="9107" width="8" bestFit="1" customWidth="1"/>
    <col min="9108" max="9108" width="7" bestFit="1" customWidth="1"/>
    <col min="9109" max="9109" width="8" bestFit="1" customWidth="1"/>
    <col min="9110" max="9110" width="7" bestFit="1" customWidth="1"/>
    <col min="9111" max="9115" width="8" bestFit="1" customWidth="1"/>
    <col min="9116" max="9116" width="7" bestFit="1" customWidth="1"/>
    <col min="9117" max="9125" width="8" bestFit="1" customWidth="1"/>
    <col min="9126" max="9126" width="7" bestFit="1" customWidth="1"/>
    <col min="9127" max="9150" width="8" bestFit="1" customWidth="1"/>
    <col min="9151" max="9151" width="7" bestFit="1" customWidth="1"/>
    <col min="9152" max="9160" width="8" bestFit="1" customWidth="1"/>
    <col min="9161" max="9161" width="7" bestFit="1" customWidth="1"/>
    <col min="9162" max="9174" width="8" bestFit="1" customWidth="1"/>
    <col min="9175" max="9175" width="7" bestFit="1" customWidth="1"/>
    <col min="9176" max="9184" width="8" bestFit="1" customWidth="1"/>
    <col min="9185" max="9185" width="7" bestFit="1" customWidth="1"/>
    <col min="9186" max="9196" width="8" bestFit="1" customWidth="1"/>
    <col min="9197" max="9197" width="7" bestFit="1" customWidth="1"/>
    <col min="9198" max="9201" width="8" bestFit="1" customWidth="1"/>
    <col min="9202" max="9202" width="7" bestFit="1" customWidth="1"/>
    <col min="9203" max="9205" width="8" bestFit="1" customWidth="1"/>
    <col min="9206" max="9206" width="7" bestFit="1" customWidth="1"/>
    <col min="9207" max="9209" width="8" bestFit="1" customWidth="1"/>
    <col min="9210" max="9210" width="7" bestFit="1" customWidth="1"/>
    <col min="9211" max="9223" width="8" bestFit="1" customWidth="1"/>
    <col min="9224" max="9224" width="7" bestFit="1" customWidth="1"/>
    <col min="9225" max="9226" width="8" bestFit="1" customWidth="1"/>
    <col min="9227" max="9227" width="7" bestFit="1" customWidth="1"/>
    <col min="9228" max="9233" width="8" bestFit="1" customWidth="1"/>
    <col min="9234" max="9234" width="7" bestFit="1" customWidth="1"/>
    <col min="9235" max="9238" width="8" bestFit="1" customWidth="1"/>
    <col min="9239" max="9239" width="7" bestFit="1" customWidth="1"/>
    <col min="9240" max="9240" width="8" bestFit="1" customWidth="1"/>
    <col min="9241" max="9241" width="7" bestFit="1" customWidth="1"/>
    <col min="9242" max="9246" width="8" bestFit="1" customWidth="1"/>
    <col min="9247" max="9247" width="7" bestFit="1" customWidth="1"/>
    <col min="9248" max="9254" width="8" bestFit="1" customWidth="1"/>
    <col min="9255" max="9256" width="7" bestFit="1" customWidth="1"/>
    <col min="9257" max="9265" width="8" bestFit="1" customWidth="1"/>
    <col min="9266" max="9266" width="7" bestFit="1" customWidth="1"/>
    <col min="9267" max="9269" width="8" bestFit="1" customWidth="1"/>
    <col min="9270" max="9270" width="7" bestFit="1" customWidth="1"/>
    <col min="9271" max="9274" width="8" bestFit="1" customWidth="1"/>
    <col min="9275" max="9275" width="7" bestFit="1" customWidth="1"/>
    <col min="9276" max="9276" width="8" bestFit="1" customWidth="1"/>
    <col min="9277" max="9277" width="7" bestFit="1" customWidth="1"/>
    <col min="9278" max="9278" width="8" bestFit="1" customWidth="1"/>
    <col min="9279" max="9279" width="7" bestFit="1" customWidth="1"/>
    <col min="9280" max="9288" width="8" bestFit="1" customWidth="1"/>
    <col min="9289" max="9290" width="7" bestFit="1" customWidth="1"/>
    <col min="9291" max="9291" width="6.6640625" bestFit="1" customWidth="1"/>
    <col min="9292" max="9292" width="8" bestFit="1" customWidth="1"/>
    <col min="9293" max="9293" width="7" bestFit="1" customWidth="1"/>
    <col min="9294" max="9301" width="8" bestFit="1" customWidth="1"/>
    <col min="9302" max="9302" width="6.6640625" bestFit="1" customWidth="1"/>
    <col min="9303" max="9309" width="8" bestFit="1" customWidth="1"/>
    <col min="9310" max="9310" width="7" bestFit="1" customWidth="1"/>
    <col min="9311" max="9326" width="8" bestFit="1" customWidth="1"/>
    <col min="9327" max="9327" width="7" bestFit="1" customWidth="1"/>
    <col min="9328" max="9335" width="8" bestFit="1" customWidth="1"/>
    <col min="9336" max="9336" width="7" bestFit="1" customWidth="1"/>
    <col min="9337" max="9337" width="8" bestFit="1" customWidth="1"/>
    <col min="9338" max="9338" width="7" bestFit="1" customWidth="1"/>
    <col min="9339" max="9358" width="8" bestFit="1" customWidth="1"/>
    <col min="9359" max="9359" width="7" bestFit="1" customWidth="1"/>
    <col min="9360" max="9366" width="8" bestFit="1" customWidth="1"/>
    <col min="9367" max="9367" width="7" bestFit="1" customWidth="1"/>
    <col min="9368" max="9368" width="8" bestFit="1" customWidth="1"/>
    <col min="9369" max="9369" width="7" bestFit="1" customWidth="1"/>
    <col min="9370" max="9373" width="8" bestFit="1" customWidth="1"/>
    <col min="9374" max="9375" width="7" bestFit="1" customWidth="1"/>
    <col min="9376" max="9378" width="8" bestFit="1" customWidth="1"/>
    <col min="9379" max="9379" width="7" bestFit="1" customWidth="1"/>
    <col min="9380" max="9384" width="8" bestFit="1" customWidth="1"/>
    <col min="9385" max="9385" width="7" bestFit="1" customWidth="1"/>
    <col min="9386" max="9386" width="6.6640625" bestFit="1" customWidth="1"/>
    <col min="9387" max="9387" width="8" bestFit="1" customWidth="1"/>
    <col min="9388" max="9388" width="6.6640625" bestFit="1" customWidth="1"/>
    <col min="9389" max="9394" width="8" bestFit="1" customWidth="1"/>
    <col min="9395" max="9395" width="7" bestFit="1" customWidth="1"/>
    <col min="9396" max="9398" width="8" bestFit="1" customWidth="1"/>
    <col min="9399" max="9399" width="7" bestFit="1" customWidth="1"/>
    <col min="9400" max="9400" width="8" bestFit="1" customWidth="1"/>
    <col min="9401" max="9403" width="7" bestFit="1" customWidth="1"/>
    <col min="9404" max="9407" width="8" bestFit="1" customWidth="1"/>
    <col min="9408" max="9408" width="7" bestFit="1" customWidth="1"/>
    <col min="9409" max="9414" width="8" bestFit="1" customWidth="1"/>
    <col min="9415" max="9415" width="7" bestFit="1" customWidth="1"/>
    <col min="9416" max="9420" width="8" bestFit="1" customWidth="1"/>
    <col min="9421" max="9422" width="7" bestFit="1" customWidth="1"/>
    <col min="9423" max="9443" width="8" bestFit="1" customWidth="1"/>
    <col min="9444" max="9445" width="7" bestFit="1" customWidth="1"/>
    <col min="9446" max="9466" width="8" bestFit="1" customWidth="1"/>
    <col min="9467" max="9467" width="7" bestFit="1" customWidth="1"/>
    <col min="9468" max="9479" width="8" bestFit="1" customWidth="1"/>
    <col min="9480" max="9480" width="7" bestFit="1" customWidth="1"/>
    <col min="9481" max="9488" width="8" bestFit="1" customWidth="1"/>
    <col min="9489" max="9489" width="7" bestFit="1" customWidth="1"/>
    <col min="9490" max="9500" width="8" bestFit="1" customWidth="1"/>
    <col min="9501" max="9501" width="7" bestFit="1" customWidth="1"/>
    <col min="9502" max="9505" width="8" bestFit="1" customWidth="1"/>
    <col min="9506" max="9506" width="7" bestFit="1" customWidth="1"/>
    <col min="9507" max="9507" width="8" bestFit="1" customWidth="1"/>
    <col min="9508" max="9508" width="7" bestFit="1" customWidth="1"/>
    <col min="9509" max="9531" width="8" bestFit="1" customWidth="1"/>
    <col min="9532" max="9532" width="7" bestFit="1" customWidth="1"/>
    <col min="9533" max="9533" width="8" bestFit="1" customWidth="1"/>
    <col min="9534" max="9534" width="7" bestFit="1" customWidth="1"/>
    <col min="9535" max="9535" width="8" bestFit="1" customWidth="1"/>
    <col min="9536" max="9537" width="7" bestFit="1" customWidth="1"/>
    <col min="9538" max="9540" width="8" bestFit="1" customWidth="1"/>
    <col min="9541" max="9541" width="7" bestFit="1" customWidth="1"/>
    <col min="9542" max="9545" width="8" bestFit="1" customWidth="1"/>
    <col min="9546" max="9547" width="7" bestFit="1" customWidth="1"/>
    <col min="9548" max="9552" width="8" bestFit="1" customWidth="1"/>
    <col min="9553" max="9553" width="7" bestFit="1" customWidth="1"/>
    <col min="9554" max="9559" width="8" bestFit="1" customWidth="1"/>
    <col min="9560" max="9562" width="7" bestFit="1" customWidth="1"/>
    <col min="9563" max="9563" width="8" bestFit="1" customWidth="1"/>
    <col min="9564" max="9564" width="7" bestFit="1" customWidth="1"/>
    <col min="9565" max="9566" width="8" bestFit="1" customWidth="1"/>
    <col min="9567" max="9567" width="7" bestFit="1" customWidth="1"/>
    <col min="9568" max="9568" width="8" bestFit="1" customWidth="1"/>
    <col min="9569" max="9569" width="6.6640625" bestFit="1" customWidth="1"/>
    <col min="9570" max="9571" width="8" bestFit="1" customWidth="1"/>
    <col min="9572" max="9572" width="7" bestFit="1" customWidth="1"/>
    <col min="9573" max="9574" width="8" bestFit="1" customWidth="1"/>
    <col min="9575" max="9576" width="7" bestFit="1" customWidth="1"/>
    <col min="9577" max="9577" width="8" bestFit="1" customWidth="1"/>
    <col min="9578" max="9578" width="7" bestFit="1" customWidth="1"/>
    <col min="9579" max="9589" width="8" bestFit="1" customWidth="1"/>
    <col min="9590" max="9590" width="7" bestFit="1" customWidth="1"/>
    <col min="9591" max="9595" width="8" bestFit="1" customWidth="1"/>
    <col min="9596" max="9596" width="7" bestFit="1" customWidth="1"/>
    <col min="9597" max="9601" width="8" bestFit="1" customWidth="1"/>
    <col min="9602" max="9603" width="7" bestFit="1" customWidth="1"/>
    <col min="9604" max="9604" width="6.6640625" bestFit="1" customWidth="1"/>
    <col min="9605" max="9606" width="8" bestFit="1" customWidth="1"/>
    <col min="9607" max="9607" width="7" bestFit="1" customWidth="1"/>
    <col min="9608" max="9609" width="8" bestFit="1" customWidth="1"/>
    <col min="9610" max="9610" width="7" bestFit="1" customWidth="1"/>
    <col min="9611" max="9611" width="8" bestFit="1" customWidth="1"/>
    <col min="9612" max="9612" width="7" bestFit="1" customWidth="1"/>
    <col min="9613" max="9618" width="8" bestFit="1" customWidth="1"/>
    <col min="9619" max="9619" width="7" bestFit="1" customWidth="1"/>
    <col min="9620" max="9620" width="8" bestFit="1" customWidth="1"/>
    <col min="9621" max="9621" width="7" bestFit="1" customWidth="1"/>
    <col min="9622" max="9622" width="8" bestFit="1" customWidth="1"/>
    <col min="9623" max="9623" width="7" bestFit="1" customWidth="1"/>
    <col min="9624" max="9628" width="8" bestFit="1" customWidth="1"/>
    <col min="9629" max="9630" width="7" bestFit="1" customWidth="1"/>
    <col min="9631" max="9637" width="8" bestFit="1" customWidth="1"/>
    <col min="9638" max="9638" width="7" bestFit="1" customWidth="1"/>
    <col min="9639" max="9641" width="8" bestFit="1" customWidth="1"/>
    <col min="9642" max="9642" width="7" bestFit="1" customWidth="1"/>
    <col min="9643" max="9645" width="8" bestFit="1" customWidth="1"/>
    <col min="9646" max="9646" width="7" bestFit="1" customWidth="1"/>
    <col min="9647" max="9649" width="8" bestFit="1" customWidth="1"/>
    <col min="9650" max="9650" width="7" bestFit="1" customWidth="1"/>
    <col min="9651" max="9663" width="8" bestFit="1" customWidth="1"/>
    <col min="9664" max="9664" width="7" bestFit="1" customWidth="1"/>
    <col min="9665" max="9669" width="8" bestFit="1" customWidth="1"/>
    <col min="9670" max="9670" width="6.6640625" bestFit="1" customWidth="1"/>
    <col min="9671" max="9673" width="8" bestFit="1" customWidth="1"/>
    <col min="9674" max="9675" width="7" bestFit="1" customWidth="1"/>
    <col min="9676" max="9676" width="8" bestFit="1" customWidth="1"/>
    <col min="9677" max="9677" width="7" bestFit="1" customWidth="1"/>
    <col min="9678" max="9679" width="8" bestFit="1" customWidth="1"/>
    <col min="9680" max="9680" width="7" bestFit="1" customWidth="1"/>
    <col min="9681" max="9691" width="8" bestFit="1" customWidth="1"/>
    <col min="9692" max="9692" width="7" bestFit="1" customWidth="1"/>
    <col min="9693" max="9695" width="8" bestFit="1" customWidth="1"/>
    <col min="9696" max="9697" width="7" bestFit="1" customWidth="1"/>
    <col min="9698" max="9705" width="8" bestFit="1" customWidth="1"/>
    <col min="9706" max="9706" width="7" bestFit="1" customWidth="1"/>
    <col min="9707" max="9718" width="8" bestFit="1" customWidth="1"/>
    <col min="9719" max="9720" width="7" bestFit="1" customWidth="1"/>
    <col min="9721" max="9722" width="8" bestFit="1" customWidth="1"/>
    <col min="9723" max="9723" width="7" bestFit="1" customWidth="1"/>
    <col min="9724" max="9732" width="8" bestFit="1" customWidth="1"/>
    <col min="9733" max="9733" width="6.6640625" bestFit="1" customWidth="1"/>
    <col min="9734" max="9737" width="8" bestFit="1" customWidth="1"/>
    <col min="9738" max="9738" width="7" bestFit="1" customWidth="1"/>
    <col min="9739" max="9742" width="8" bestFit="1" customWidth="1"/>
    <col min="9743" max="9744" width="7" bestFit="1" customWidth="1"/>
    <col min="9745" max="9746" width="8" bestFit="1" customWidth="1"/>
    <col min="9747" max="9747" width="6.6640625" bestFit="1" customWidth="1"/>
    <col min="9748" max="9752" width="8" bestFit="1" customWidth="1"/>
    <col min="9753" max="9753" width="6.6640625" bestFit="1" customWidth="1"/>
    <col min="9754" max="9754" width="8" bestFit="1" customWidth="1"/>
    <col min="9755" max="9755" width="7" bestFit="1" customWidth="1"/>
    <col min="9756" max="9758" width="8" bestFit="1" customWidth="1"/>
    <col min="9759" max="9759" width="7" bestFit="1" customWidth="1"/>
    <col min="9760" max="9760" width="8" bestFit="1" customWidth="1"/>
    <col min="9761" max="9761" width="6.6640625" bestFit="1" customWidth="1"/>
    <col min="9762" max="9763" width="8" bestFit="1" customWidth="1"/>
    <col min="9764" max="9764" width="7" bestFit="1" customWidth="1"/>
    <col min="9765" max="9765" width="8" bestFit="1" customWidth="1"/>
    <col min="9766" max="9766" width="7" bestFit="1" customWidth="1"/>
    <col min="9767" max="9772" width="8" bestFit="1" customWidth="1"/>
    <col min="9773" max="9773" width="7" bestFit="1" customWidth="1"/>
    <col min="9774" max="9778" width="8" bestFit="1" customWidth="1"/>
    <col min="9779" max="9779" width="7" bestFit="1" customWidth="1"/>
    <col min="9780" max="9783" width="8" bestFit="1" customWidth="1"/>
    <col min="9784" max="9784" width="7" bestFit="1" customWidth="1"/>
    <col min="9785" max="9787" width="8" bestFit="1" customWidth="1"/>
    <col min="9788" max="9788" width="7" bestFit="1" customWidth="1"/>
    <col min="9789" max="9793" width="8" bestFit="1" customWidth="1"/>
    <col min="9794" max="9794" width="7" bestFit="1" customWidth="1"/>
    <col min="9795" max="9800" width="8" bestFit="1" customWidth="1"/>
    <col min="9801" max="9801" width="7" bestFit="1" customWidth="1"/>
    <col min="9802" max="9804" width="8" bestFit="1" customWidth="1"/>
    <col min="9805" max="9805" width="6.6640625" bestFit="1" customWidth="1"/>
    <col min="9806" max="9806" width="8" bestFit="1" customWidth="1"/>
    <col min="9807" max="9807" width="6.6640625" bestFit="1" customWidth="1"/>
    <col min="9808" max="9809" width="8" bestFit="1" customWidth="1"/>
    <col min="9810" max="9810" width="7" bestFit="1" customWidth="1"/>
    <col min="9811" max="9813" width="8" bestFit="1" customWidth="1"/>
    <col min="9814" max="9814" width="7" bestFit="1" customWidth="1"/>
    <col min="9815" max="9824" width="8" bestFit="1" customWidth="1"/>
    <col min="9825" max="9825" width="7" bestFit="1" customWidth="1"/>
    <col min="9826" max="9827" width="8" bestFit="1" customWidth="1"/>
    <col min="9828" max="9828" width="6.6640625" bestFit="1" customWidth="1"/>
    <col min="9829" max="9829" width="7" bestFit="1" customWidth="1"/>
    <col min="9830" max="9830" width="8" bestFit="1" customWidth="1"/>
    <col min="9831" max="9832" width="7" bestFit="1" customWidth="1"/>
    <col min="9833" max="9836" width="8" bestFit="1" customWidth="1"/>
    <col min="9837" max="9837" width="7" bestFit="1" customWidth="1"/>
    <col min="9838" max="9839" width="8" bestFit="1" customWidth="1"/>
    <col min="9840" max="9840" width="6.6640625" bestFit="1" customWidth="1"/>
    <col min="9841" max="9841" width="8" bestFit="1" customWidth="1"/>
    <col min="9842" max="9843" width="7" bestFit="1" customWidth="1"/>
    <col min="9844" max="9849" width="8" bestFit="1" customWidth="1"/>
    <col min="9850" max="9850" width="7" bestFit="1" customWidth="1"/>
    <col min="9851" max="9851" width="8" bestFit="1" customWidth="1"/>
    <col min="9852" max="9852" width="7" bestFit="1" customWidth="1"/>
    <col min="9853" max="9853" width="6.6640625" bestFit="1" customWidth="1"/>
    <col min="9854" max="9856" width="8" bestFit="1" customWidth="1"/>
    <col min="9857" max="9857" width="7" bestFit="1" customWidth="1"/>
    <col min="9858" max="9865" width="8" bestFit="1" customWidth="1"/>
    <col min="9866" max="9866" width="7" bestFit="1" customWidth="1"/>
    <col min="9867" max="9867" width="8" bestFit="1" customWidth="1"/>
    <col min="9868" max="9868" width="7" bestFit="1" customWidth="1"/>
    <col min="9869" max="9870" width="8" bestFit="1" customWidth="1"/>
    <col min="9871" max="9872" width="7" bestFit="1" customWidth="1"/>
    <col min="9873" max="9873" width="8" bestFit="1" customWidth="1"/>
    <col min="9874" max="9874" width="6.6640625" bestFit="1" customWidth="1"/>
    <col min="9875" max="9875" width="7" bestFit="1" customWidth="1"/>
    <col min="9876" max="9876" width="8" bestFit="1" customWidth="1"/>
    <col min="9877" max="9880" width="7" bestFit="1" customWidth="1"/>
    <col min="9881" max="9883" width="8" bestFit="1" customWidth="1"/>
    <col min="9884" max="9884" width="6.6640625" bestFit="1" customWidth="1"/>
    <col min="9885" max="9887" width="7" bestFit="1" customWidth="1"/>
    <col min="9888" max="9890" width="8" bestFit="1" customWidth="1"/>
    <col min="9891" max="9891" width="7" bestFit="1" customWidth="1"/>
    <col min="9892" max="9892" width="6.6640625" bestFit="1" customWidth="1"/>
    <col min="9893" max="9894" width="8" bestFit="1" customWidth="1"/>
    <col min="9895" max="9896" width="7" bestFit="1" customWidth="1"/>
    <col min="9897" max="9897" width="8" bestFit="1" customWidth="1"/>
    <col min="9898" max="9901" width="7" bestFit="1" customWidth="1"/>
    <col min="9902" max="9902" width="6.6640625" bestFit="1" customWidth="1"/>
    <col min="9903" max="9909" width="7" bestFit="1" customWidth="1"/>
    <col min="9910" max="9910" width="6.6640625" bestFit="1" customWidth="1"/>
    <col min="9911" max="9916" width="7" bestFit="1" customWidth="1"/>
    <col min="9917" max="9917" width="11.6640625" bestFit="1" customWidth="1"/>
  </cols>
  <sheetData>
    <row r="2" spans="1:48" x14ac:dyDescent="0.25">
      <c r="A2">
        <f>GETPIVOTDATA("Total Sales",$A$3)</f>
        <v>30592560.499999974</v>
      </c>
      <c r="D2">
        <f>GETPIVOTDATA("Discount Amount",$D$3)</f>
        <v>2703334.269999994</v>
      </c>
    </row>
    <row r="3" spans="1:48" x14ac:dyDescent="0.25">
      <c r="A3" t="s">
        <v>32967</v>
      </c>
      <c r="D3" t="s">
        <v>32968</v>
      </c>
    </row>
    <row r="4" spans="1:48" x14ac:dyDescent="0.25">
      <c r="A4">
        <v>30592560.499999974</v>
      </c>
      <c r="D4">
        <v>2703334.269999994</v>
      </c>
    </row>
    <row r="5" spans="1:48" x14ac:dyDescent="0.25">
      <c r="H5">
        <f>GETPIVOTDATA("Sum of Net Sales",$G$6)</f>
        <v>27889226.230000019</v>
      </c>
    </row>
    <row r="6" spans="1:48" x14ac:dyDescent="0.25">
      <c r="G6" s="8" t="s">
        <v>32970</v>
      </c>
      <c r="H6" t="s">
        <v>32966</v>
      </c>
      <c r="I6" t="s">
        <v>32969</v>
      </c>
      <c r="M6" s="8" t="s">
        <v>32970</v>
      </c>
      <c r="N6" t="s">
        <v>32967</v>
      </c>
      <c r="O6" t="s">
        <v>32969</v>
      </c>
    </row>
    <row r="7" spans="1:48" x14ac:dyDescent="0.25">
      <c r="G7" s="9" t="s">
        <v>57</v>
      </c>
      <c r="H7">
        <v>5621721.0100000175</v>
      </c>
      <c r="I7" s="14">
        <v>0.20090152334829692</v>
      </c>
      <c r="M7" s="9" t="s">
        <v>82</v>
      </c>
      <c r="N7">
        <v>2062526.0100000016</v>
      </c>
      <c r="O7" s="14">
        <v>6.8765175475090118E-2</v>
      </c>
      <c r="U7" s="8" t="s">
        <v>32970</v>
      </c>
      <c r="V7" t="s">
        <v>32966</v>
      </c>
      <c r="W7" t="s">
        <v>32972</v>
      </c>
      <c r="AA7" s="8" t="s">
        <v>32970</v>
      </c>
      <c r="AB7" t="s">
        <v>32966</v>
      </c>
      <c r="AC7" t="s">
        <v>32973</v>
      </c>
      <c r="AE7" s="8" t="s">
        <v>32970</v>
      </c>
      <c r="AF7" t="s">
        <v>32973</v>
      </c>
    </row>
    <row r="8" spans="1:48" x14ac:dyDescent="0.25">
      <c r="D8">
        <f>GETPIVOTDATA("Profit Amount",$D$9)</f>
        <v>6546998.4900000477</v>
      </c>
      <c r="G8" s="9" t="s">
        <v>47</v>
      </c>
      <c r="H8">
        <v>5604598.9600000158</v>
      </c>
      <c r="I8" s="14">
        <v>0.20039859517364911</v>
      </c>
      <c r="M8" s="9" t="s">
        <v>104</v>
      </c>
      <c r="N8">
        <v>1920489.8500000008</v>
      </c>
      <c r="O8" s="14">
        <v>6.2229734835329134E-2</v>
      </c>
      <c r="U8" s="9" t="s">
        <v>38</v>
      </c>
      <c r="V8">
        <v>13988129.739999978</v>
      </c>
      <c r="W8" s="13">
        <v>8.8731971153847886E-2</v>
      </c>
      <c r="AA8" s="9" t="s">
        <v>91</v>
      </c>
      <c r="AB8">
        <v>7002848.7700000033</v>
      </c>
      <c r="AC8" s="13">
        <v>0.23570841889116761</v>
      </c>
      <c r="AE8" s="9" t="s">
        <v>52</v>
      </c>
      <c r="AF8" s="13">
        <v>0.23475120385232431</v>
      </c>
      <c r="AL8" s="8" t="s">
        <v>32970</v>
      </c>
      <c r="AM8" t="s">
        <v>32966</v>
      </c>
      <c r="AN8" t="s">
        <v>32974</v>
      </c>
      <c r="AP8" s="8" t="s">
        <v>32970</v>
      </c>
      <c r="AQ8" t="s">
        <v>32974</v>
      </c>
      <c r="AR8">
        <f>GETPIVOTDATA("Net Sales",$AU$8)</f>
        <v>27889226.23</v>
      </c>
      <c r="AU8" s="8" t="s">
        <v>32970</v>
      </c>
      <c r="AV8" t="s">
        <v>32966</v>
      </c>
    </row>
    <row r="9" spans="1:48" x14ac:dyDescent="0.25">
      <c r="D9" t="s">
        <v>32969</v>
      </c>
      <c r="G9" s="9" t="s">
        <v>36</v>
      </c>
      <c r="H9">
        <v>5493713.3899999959</v>
      </c>
      <c r="I9" s="14">
        <v>0.19736199297641815</v>
      </c>
      <c r="M9" s="9" t="s">
        <v>98</v>
      </c>
      <c r="N9">
        <v>1951693.6599999997</v>
      </c>
      <c r="O9" s="14">
        <v>6.1839111559043598E-2</v>
      </c>
      <c r="U9" s="9" t="s">
        <v>26</v>
      </c>
      <c r="V9">
        <v>13901096.49000006</v>
      </c>
      <c r="W9" s="13">
        <v>8.8158945686902773E-2</v>
      </c>
      <c r="AA9" s="9" t="s">
        <v>39</v>
      </c>
      <c r="AB9">
        <v>6980931.4900000002</v>
      </c>
      <c r="AC9" s="13">
        <v>0.23342730567861128</v>
      </c>
      <c r="AE9" s="9" t="s">
        <v>31</v>
      </c>
      <c r="AF9" s="13">
        <v>0.23539701257861292</v>
      </c>
      <c r="AL9" s="9" t="s">
        <v>43</v>
      </c>
      <c r="AM9">
        <v>6875131.4900000151</v>
      </c>
      <c r="AN9" s="14">
        <v>0.24651567717588885</v>
      </c>
      <c r="AP9" s="9" t="s">
        <v>32976</v>
      </c>
      <c r="AQ9" s="14">
        <v>0.13662898420254957</v>
      </c>
      <c r="AU9" s="9" t="s">
        <v>32976</v>
      </c>
      <c r="AV9">
        <v>3810476.6500000008</v>
      </c>
    </row>
    <row r="10" spans="1:48" x14ac:dyDescent="0.25">
      <c r="D10">
        <v>6546998.4900000477</v>
      </c>
      <c r="G10" s="9" t="s">
        <v>89</v>
      </c>
      <c r="H10">
        <v>5333577.2500000009</v>
      </c>
      <c r="I10" s="14">
        <v>0.19137782938453057</v>
      </c>
      <c r="M10" s="9" t="s">
        <v>235</v>
      </c>
      <c r="N10">
        <v>2078680.8</v>
      </c>
      <c r="O10" s="14">
        <v>6.7422189064839669E-2</v>
      </c>
      <c r="U10" s="9" t="s">
        <v>32971</v>
      </c>
      <c r="V10">
        <v>27889226.230000012</v>
      </c>
      <c r="W10" s="13">
        <v>8.8445000000003896E-2</v>
      </c>
      <c r="AA10" s="9" t="s">
        <v>68</v>
      </c>
      <c r="AB10">
        <v>6831875.250000014</v>
      </c>
      <c r="AC10" s="13">
        <v>0.23449901768172535</v>
      </c>
      <c r="AE10" s="9" t="s">
        <v>62</v>
      </c>
      <c r="AF10" s="13">
        <v>0.23431917427550258</v>
      </c>
      <c r="AL10" s="9" t="s">
        <v>32</v>
      </c>
      <c r="AM10">
        <v>6990654.860000019</v>
      </c>
      <c r="AN10" s="14">
        <v>0.25065789930307492</v>
      </c>
      <c r="AP10" s="9" t="s">
        <v>32977</v>
      </c>
      <c r="AQ10" s="14">
        <v>0.13028275722083379</v>
      </c>
      <c r="AU10" s="9" t="s">
        <v>32977</v>
      </c>
      <c r="AV10">
        <v>3633485.2899999996</v>
      </c>
    </row>
    <row r="11" spans="1:48" x14ac:dyDescent="0.25">
      <c r="G11" s="9" t="s">
        <v>24</v>
      </c>
      <c r="H11">
        <v>5835615.619999988</v>
      </c>
      <c r="I11" s="14">
        <v>0.20996005911710525</v>
      </c>
      <c r="M11" s="9" t="s">
        <v>67</v>
      </c>
      <c r="N11">
        <v>1935349.1899999995</v>
      </c>
      <c r="O11" s="14">
        <v>6.1975858192079687E-2</v>
      </c>
      <c r="AA11" s="9" t="s">
        <v>27</v>
      </c>
      <c r="AB11">
        <v>7073570.7199999997</v>
      </c>
      <c r="AC11" s="13">
        <v>0.23640126133227865</v>
      </c>
      <c r="AE11" s="9" t="s">
        <v>85</v>
      </c>
      <c r="AF11" s="13">
        <v>0.23558282208588663</v>
      </c>
      <c r="AL11" s="9" t="s">
        <v>63</v>
      </c>
      <c r="AM11">
        <v>7043927.7199999969</v>
      </c>
      <c r="AN11" s="14">
        <v>0.25256805842906288</v>
      </c>
      <c r="AP11" s="9" t="s">
        <v>32978</v>
      </c>
      <c r="AQ11" s="14">
        <v>0.13456737125116003</v>
      </c>
      <c r="AU11" s="9" t="s">
        <v>32978</v>
      </c>
      <c r="AV11">
        <v>3752979.8600000003</v>
      </c>
    </row>
    <row r="12" spans="1:48" x14ac:dyDescent="0.25">
      <c r="G12" s="9" t="s">
        <v>32971</v>
      </c>
      <c r="H12">
        <v>27889226.230000019</v>
      </c>
      <c r="I12" s="14">
        <v>1</v>
      </c>
      <c r="M12" s="9" t="s">
        <v>90</v>
      </c>
      <c r="N12">
        <v>2016903.5600000005</v>
      </c>
      <c r="O12" s="14">
        <v>6.7515940422952517E-2</v>
      </c>
      <c r="AA12" s="9" t="s">
        <v>32971</v>
      </c>
      <c r="AB12">
        <v>27889226.230000071</v>
      </c>
      <c r="AC12" s="13">
        <v>0.23501000000001268</v>
      </c>
      <c r="AE12" s="9" t="s">
        <v>32971</v>
      </c>
      <c r="AF12" s="13">
        <v>0.23501000000001263</v>
      </c>
      <c r="AL12" s="9" t="s">
        <v>53</v>
      </c>
      <c r="AM12">
        <v>6979512.1599999843</v>
      </c>
      <c r="AN12" s="14">
        <v>0.25025836509197341</v>
      </c>
      <c r="AP12" s="9" t="s">
        <v>32979</v>
      </c>
      <c r="AQ12" s="14">
        <v>6.6311957339664065E-2</v>
      </c>
      <c r="AU12" s="9" t="s">
        <v>32979</v>
      </c>
      <c r="AV12">
        <v>1849389.18</v>
      </c>
    </row>
    <row r="13" spans="1:48" x14ac:dyDescent="0.25">
      <c r="A13">
        <f>GETPIVOTDATA("Net Sales",$A$14)</f>
        <v>27889226.229999974</v>
      </c>
      <c r="M13" s="9" t="s">
        <v>122</v>
      </c>
      <c r="N13">
        <v>1951110.6899999972</v>
      </c>
      <c r="O13" s="14">
        <v>6.4169888024519783E-2</v>
      </c>
      <c r="AL13" s="9" t="s">
        <v>32971</v>
      </c>
      <c r="AM13">
        <v>27889226.230000015</v>
      </c>
      <c r="AN13" s="14">
        <v>1</v>
      </c>
      <c r="AP13" s="9" t="s">
        <v>32980</v>
      </c>
      <c r="AQ13" s="14">
        <v>6.7758672987751817E-2</v>
      </c>
      <c r="AU13" s="9" t="s">
        <v>32980</v>
      </c>
      <c r="AV13">
        <v>1889736.9600000007</v>
      </c>
    </row>
    <row r="14" spans="1:48" x14ac:dyDescent="0.25">
      <c r="A14" t="s">
        <v>32966</v>
      </c>
      <c r="M14" s="9" t="s">
        <v>154</v>
      </c>
      <c r="N14">
        <v>1884429.7700000003</v>
      </c>
      <c r="O14" s="14">
        <v>6.1632154126249075E-2</v>
      </c>
      <c r="AP14" s="9" t="s">
        <v>32981</v>
      </c>
      <c r="AQ14" s="14">
        <v>6.2635639138705484E-2</v>
      </c>
      <c r="AU14" s="9" t="s">
        <v>32981</v>
      </c>
      <c r="AV14">
        <v>1746859.5099999998</v>
      </c>
    </row>
    <row r="15" spans="1:48" x14ac:dyDescent="0.25">
      <c r="A15">
        <v>27889226.229999974</v>
      </c>
      <c r="G15" s="7" t="s">
        <v>32970</v>
      </c>
      <c r="H15" s="7" t="s">
        <v>32967</v>
      </c>
      <c r="I15" s="7" t="s">
        <v>32969</v>
      </c>
      <c r="M15" s="9" t="s">
        <v>48</v>
      </c>
      <c r="N15">
        <v>2120965.9899999993</v>
      </c>
      <c r="O15" s="14">
        <v>6.9252255165863016E-2</v>
      </c>
      <c r="AA15" s="7" t="s">
        <v>32970</v>
      </c>
      <c r="AB15" s="7" t="s">
        <v>32966</v>
      </c>
      <c r="AC15" s="7" t="s">
        <v>32973</v>
      </c>
      <c r="AP15" s="9" t="s">
        <v>32982</v>
      </c>
      <c r="AQ15" s="14">
        <v>6.7950762935167983E-2</v>
      </c>
      <c r="AU15" s="9" t="s">
        <v>32982</v>
      </c>
      <c r="AV15">
        <v>1895094.1999999986</v>
      </c>
    </row>
    <row r="16" spans="1:48" x14ac:dyDescent="0.25">
      <c r="G16" s="9" t="s">
        <v>57</v>
      </c>
      <c r="H16">
        <f>GETPIVOTDATA("Sum of Net Sales",$G$6,"Region",G16)</f>
        <v>5621721.0100000175</v>
      </c>
      <c r="I16" s="14">
        <f>GETPIVOTDATA("Sum of Profit Amount",$G$6,"Region",G16)</f>
        <v>0.20090152334829692</v>
      </c>
      <c r="M16" s="9" t="s">
        <v>37</v>
      </c>
      <c r="N16">
        <v>2149364.129999999</v>
      </c>
      <c r="O16" s="14">
        <v>7.121624675981858E-2</v>
      </c>
      <c r="AA16" s="9" t="s">
        <v>91</v>
      </c>
      <c r="AB16">
        <f>GETPIVOTDATA("Sum of Net Sales",$AA$7,"Product Category",AA16)</f>
        <v>7002848.7700000033</v>
      </c>
      <c r="AC16" s="14">
        <f>GETPIVOTDATA("Average of Profit Margin %",$AA$7,"Product Category",AA16)</f>
        <v>0.23570841889116761</v>
      </c>
      <c r="AI16" s="8" t="s">
        <v>32970</v>
      </c>
      <c r="AJ16" t="s">
        <v>32966</v>
      </c>
      <c r="AK16" t="s">
        <v>32975</v>
      </c>
      <c r="AL16" s="7" t="s">
        <v>32970</v>
      </c>
      <c r="AM16" s="7" t="s">
        <v>32966</v>
      </c>
      <c r="AN16" s="7" t="s">
        <v>32974</v>
      </c>
      <c r="AP16" s="9" t="s">
        <v>32983</v>
      </c>
      <c r="AQ16" s="14">
        <v>7.2223937422590923E-2</v>
      </c>
      <c r="AU16" s="9" t="s">
        <v>32983</v>
      </c>
      <c r="AV16">
        <v>2014269.7300000014</v>
      </c>
    </row>
    <row r="17" spans="7:48" x14ac:dyDescent="0.25">
      <c r="G17" s="9" t="s">
        <v>47</v>
      </c>
      <c r="H17">
        <f t="shared" ref="H17:H20" si="0">GETPIVOTDATA("Sum of Net Sales",$G$6,"Region",G17)</f>
        <v>5604598.9600000158</v>
      </c>
      <c r="I17" s="14">
        <f t="shared" ref="I17:I20" si="1">GETPIVOTDATA("Sum of Profit Amount",$G$6,"Region",G17)</f>
        <v>0.20039859517364911</v>
      </c>
      <c r="M17" s="9" t="s">
        <v>251</v>
      </c>
      <c r="N17">
        <v>2070789.8399999999</v>
      </c>
      <c r="O17" s="14">
        <v>6.8158511214197651E-2</v>
      </c>
      <c r="AA17" s="9" t="s">
        <v>39</v>
      </c>
      <c r="AB17">
        <f t="shared" ref="AB17:AB19" si="2">GETPIVOTDATA("Sum of Net Sales",$AA$7,"Product Category",AA17)</f>
        <v>6980931.4900000002</v>
      </c>
      <c r="AC17" s="14">
        <f t="shared" ref="AC17:AC19" si="3">GETPIVOTDATA("Average of Profit Margin %",$AA$7,"Product Category",AA17)</f>
        <v>0.23342730567861128</v>
      </c>
      <c r="AI17" s="9" t="s">
        <v>28</v>
      </c>
      <c r="AJ17">
        <v>2333830.8299999963</v>
      </c>
      <c r="AK17" s="14">
        <v>8.5914956171394344E-2</v>
      </c>
      <c r="AL17" s="9" t="s">
        <v>43</v>
      </c>
      <c r="AM17">
        <f>GETPIVOTDATA("Sum of Net Sales",$AL$8,"Delivery Status",AL17)</f>
        <v>6875131.4900000151</v>
      </c>
      <c r="AN17" s="14">
        <f>GETPIVOTDATA("Sum of Net Sales2",$AL$8,"Delivery Status",AL17)</f>
        <v>0.24651567717588885</v>
      </c>
      <c r="AP17" s="9" t="s">
        <v>32984</v>
      </c>
      <c r="AQ17" s="14">
        <v>6.0951521063408107E-2</v>
      </c>
      <c r="AU17" s="9" t="s">
        <v>32984</v>
      </c>
      <c r="AV17">
        <v>1699890.7599999988</v>
      </c>
    </row>
    <row r="18" spans="7:48" x14ac:dyDescent="0.25">
      <c r="G18" s="9" t="s">
        <v>36</v>
      </c>
      <c r="H18">
        <f t="shared" si="0"/>
        <v>5493713.3899999959</v>
      </c>
      <c r="I18" s="14">
        <f t="shared" si="1"/>
        <v>0.19736199297641815</v>
      </c>
      <c r="M18" s="9" t="s">
        <v>58</v>
      </c>
      <c r="N18">
        <v>1983775.8799999976</v>
      </c>
      <c r="O18" s="14">
        <v>6.4554448980787812E-2</v>
      </c>
      <c r="AA18" s="9" t="s">
        <v>68</v>
      </c>
      <c r="AB18">
        <f t="shared" si="2"/>
        <v>6831875.250000014</v>
      </c>
      <c r="AC18" s="14">
        <f t="shared" si="3"/>
        <v>0.23449901768172535</v>
      </c>
      <c r="AI18" s="9" t="s">
        <v>92</v>
      </c>
      <c r="AJ18">
        <v>2359377.0299999993</v>
      </c>
      <c r="AK18" s="14">
        <v>8.2121921562222103E-2</v>
      </c>
      <c r="AL18" s="9" t="s">
        <v>32</v>
      </c>
      <c r="AM18">
        <f t="shared" ref="AM18:AM20" si="4">GETPIVOTDATA("Sum of Net Sales",$AL$8,"Delivery Status",AL18)</f>
        <v>6990654.860000019</v>
      </c>
      <c r="AN18" s="14">
        <f t="shared" ref="AN18:AN20" si="5">GETPIVOTDATA("Sum of Net Sales2",$AL$8,"Delivery Status",AL18)</f>
        <v>0.25065789930307492</v>
      </c>
      <c r="AP18" s="9" t="s">
        <v>32985</v>
      </c>
      <c r="AQ18" s="14">
        <v>6.8243615090069862E-2</v>
      </c>
      <c r="AU18" s="9" t="s">
        <v>32985</v>
      </c>
      <c r="AV18">
        <v>1903261.6200000003</v>
      </c>
    </row>
    <row r="19" spans="7:48" x14ac:dyDescent="0.25">
      <c r="G19" s="9" t="s">
        <v>89</v>
      </c>
      <c r="H19">
        <f>GETPIVOTDATA("Sum of Net Sales",$G$6,"Region",G19)</f>
        <v>5333577.2500000009</v>
      </c>
      <c r="I19" s="14">
        <f t="shared" si="1"/>
        <v>0.19137782938453057</v>
      </c>
      <c r="M19" s="9" t="s">
        <v>307</v>
      </c>
      <c r="N19">
        <v>1952685.2499999991</v>
      </c>
      <c r="O19" s="14">
        <v>6.3724150942946131E-2</v>
      </c>
      <c r="AA19" s="9" t="s">
        <v>27</v>
      </c>
      <c r="AB19">
        <f t="shared" si="2"/>
        <v>7073570.7199999997</v>
      </c>
      <c r="AC19" s="14">
        <f t="shared" si="3"/>
        <v>0.23640126133227865</v>
      </c>
      <c r="AI19" s="9" t="s">
        <v>105</v>
      </c>
      <c r="AJ19">
        <v>2357243.6199999955</v>
      </c>
      <c r="AK19" s="14">
        <v>8.2974900637012031E-2</v>
      </c>
      <c r="AL19" s="9" t="s">
        <v>63</v>
      </c>
      <c r="AM19">
        <f t="shared" si="4"/>
        <v>7043927.7199999969</v>
      </c>
      <c r="AN19" s="14">
        <f t="shared" si="5"/>
        <v>0.25256805842906288</v>
      </c>
      <c r="AP19" s="9" t="s">
        <v>32986</v>
      </c>
      <c r="AQ19" s="14">
        <v>6.2708090772298108E-2</v>
      </c>
      <c r="AU19" s="9" t="s">
        <v>32986</v>
      </c>
      <c r="AV19">
        <v>1748880.1299999973</v>
      </c>
    </row>
    <row r="20" spans="7:48" x14ac:dyDescent="0.25">
      <c r="G20" s="9" t="s">
        <v>24</v>
      </c>
      <c r="H20">
        <f t="shared" si="0"/>
        <v>5835615.619999988</v>
      </c>
      <c r="I20" s="14">
        <f t="shared" si="1"/>
        <v>0.20996005911710525</v>
      </c>
      <c r="M20" s="9" t="s">
        <v>25</v>
      </c>
      <c r="N20">
        <v>2249045.5299999993</v>
      </c>
      <c r="O20" s="14">
        <v>7.3036372427817645E-2</v>
      </c>
      <c r="AC20" s="14"/>
      <c r="AI20" s="9" t="s">
        <v>40</v>
      </c>
      <c r="AJ20">
        <v>2363463.9700000025</v>
      </c>
      <c r="AK20" s="14">
        <v>8.1686357779350641E-2</v>
      </c>
      <c r="AL20" s="9" t="s">
        <v>53</v>
      </c>
      <c r="AM20">
        <f t="shared" si="4"/>
        <v>6979512.1599999843</v>
      </c>
      <c r="AN20" s="14">
        <f t="shared" si="5"/>
        <v>0.25025836509197341</v>
      </c>
      <c r="AP20" s="9" t="s">
        <v>32987</v>
      </c>
      <c r="AQ20" s="14">
        <v>6.9736690575800245E-2</v>
      </c>
      <c r="AU20" s="9" t="s">
        <v>32987</v>
      </c>
      <c r="AV20">
        <v>1944902.3400000019</v>
      </c>
    </row>
    <row r="21" spans="7:48" x14ac:dyDescent="0.25">
      <c r="G21" s="10" t="s">
        <v>32971</v>
      </c>
      <c r="H21" s="11">
        <f>SUM(H16:H20)</f>
        <v>27889226.230000019</v>
      </c>
      <c r="I21" s="15">
        <f>SUM(I16:I20)</f>
        <v>0.99999999999999989</v>
      </c>
      <c r="M21" s="9" t="s">
        <v>75</v>
      </c>
      <c r="N21">
        <v>2264750.3499999973</v>
      </c>
      <c r="O21" s="14">
        <v>7.4507962808465611E-2</v>
      </c>
      <c r="AI21" s="9" t="s">
        <v>49</v>
      </c>
      <c r="AJ21">
        <v>2396217.8200000003</v>
      </c>
      <c r="AK21" s="14">
        <v>8.4971234641839533E-2</v>
      </c>
      <c r="AM21">
        <f>SUM(AM17:AM20)</f>
        <v>27889226.230000015</v>
      </c>
      <c r="AP21" s="9" t="s">
        <v>32971</v>
      </c>
      <c r="AQ21" s="14">
        <v>1</v>
      </c>
      <c r="AU21" s="9" t="s">
        <v>32971</v>
      </c>
      <c r="AV21">
        <v>27889226.23</v>
      </c>
    </row>
    <row r="22" spans="7:48" x14ac:dyDescent="0.25">
      <c r="M22" s="9" t="s">
        <v>32971</v>
      </c>
      <c r="N22">
        <v>30592560.499999996</v>
      </c>
      <c r="O22" s="14">
        <v>1</v>
      </c>
      <c r="AI22" s="9" t="s">
        <v>69</v>
      </c>
      <c r="AJ22">
        <v>2322382.1199999996</v>
      </c>
      <c r="AK22" s="14">
        <v>8.7130905065243819E-2</v>
      </c>
    </row>
    <row r="23" spans="7:48" x14ac:dyDescent="0.25">
      <c r="AI23" s="9" t="s">
        <v>133</v>
      </c>
      <c r="AJ23">
        <v>2312195.1999999983</v>
      </c>
      <c r="AK23" s="14">
        <v>8.3501206874648376E-2</v>
      </c>
    </row>
    <row r="24" spans="7:48" x14ac:dyDescent="0.25">
      <c r="AI24" s="9" t="s">
        <v>308</v>
      </c>
      <c r="AJ24">
        <v>2159268.3200000017</v>
      </c>
      <c r="AK24" s="14">
        <v>7.9036678100215974E-2</v>
      </c>
    </row>
    <row r="25" spans="7:48" x14ac:dyDescent="0.25">
      <c r="AI25" s="9" t="s">
        <v>175</v>
      </c>
      <c r="AJ25">
        <v>2331276.5399999996</v>
      </c>
      <c r="AK25" s="14">
        <v>8.321083101940073E-2</v>
      </c>
    </row>
    <row r="26" spans="7:48" x14ac:dyDescent="0.25">
      <c r="M26" s="7"/>
      <c r="N26" s="7" t="s">
        <v>32967</v>
      </c>
      <c r="O26" s="7" t="s">
        <v>32969</v>
      </c>
      <c r="AI26" s="9" t="s">
        <v>76</v>
      </c>
      <c r="AJ26">
        <v>2260223.9000000008</v>
      </c>
      <c r="AK26" s="14">
        <v>8.1395981924103009E-2</v>
      </c>
    </row>
    <row r="27" spans="7:48" x14ac:dyDescent="0.25">
      <c r="M27" s="9" t="s">
        <v>82</v>
      </c>
      <c r="N27">
        <f>GETPIVOTDATA("Sum of Total Sales",$M$6,"City",M27)</f>
        <v>2062526.0100000016</v>
      </c>
      <c r="O27" s="14">
        <f>GETPIVOTDATA("Sum of Profit Amount",$M$6,"City",M27)</f>
        <v>6.8765175475090118E-2</v>
      </c>
      <c r="AI27" s="9" t="s">
        <v>59</v>
      </c>
      <c r="AJ27">
        <v>2343522.0700000012</v>
      </c>
      <c r="AK27" s="14">
        <v>8.4463076895156169E-2</v>
      </c>
    </row>
    <row r="28" spans="7:48" x14ac:dyDescent="0.25">
      <c r="M28" s="9" t="s">
        <v>104</v>
      </c>
      <c r="N28">
        <f t="shared" ref="N28:N41" si="6">GETPIVOTDATA("Sum of Total Sales",$M$6,"City",M28)</f>
        <v>1920489.8500000008</v>
      </c>
      <c r="O28" s="14">
        <f t="shared" ref="O28:O41" si="7">GETPIVOTDATA("Sum of Profit Amount",$M$6,"City",M28)</f>
        <v>6.2229734835329134E-2</v>
      </c>
      <c r="AI28" s="9" t="s">
        <v>111</v>
      </c>
      <c r="AJ28">
        <v>2350224.8100000024</v>
      </c>
      <c r="AK28" s="14">
        <v>8.3591949329413259E-2</v>
      </c>
    </row>
    <row r="29" spans="7:48" x14ac:dyDescent="0.25">
      <c r="M29" s="9" t="s">
        <v>98</v>
      </c>
      <c r="N29">
        <f t="shared" si="6"/>
        <v>1951693.6599999997</v>
      </c>
      <c r="O29" s="14">
        <f t="shared" si="7"/>
        <v>6.1839111559043598E-2</v>
      </c>
      <c r="AI29" s="9" t="s">
        <v>32971</v>
      </c>
      <c r="AJ29">
        <v>27889226.229999997</v>
      </c>
      <c r="AK29" s="14">
        <v>1</v>
      </c>
    </row>
    <row r="30" spans="7:48" x14ac:dyDescent="0.25">
      <c r="M30" s="9" t="s">
        <v>235</v>
      </c>
      <c r="N30">
        <f t="shared" si="6"/>
        <v>2078680.8</v>
      </c>
      <c r="O30" s="14">
        <f t="shared" si="7"/>
        <v>6.7422189064839669E-2</v>
      </c>
    </row>
    <row r="31" spans="7:48" x14ac:dyDescent="0.25">
      <c r="M31" s="9" t="s">
        <v>67</v>
      </c>
      <c r="N31">
        <f t="shared" si="6"/>
        <v>1935349.1899999995</v>
      </c>
      <c r="O31" s="14">
        <f t="shared" si="7"/>
        <v>6.1975858192079687E-2</v>
      </c>
    </row>
    <row r="32" spans="7:48" x14ac:dyDescent="0.25">
      <c r="M32" s="9" t="s">
        <v>90</v>
      </c>
      <c r="N32">
        <f t="shared" si="6"/>
        <v>2016903.5600000005</v>
      </c>
      <c r="O32" s="14">
        <f t="shared" si="7"/>
        <v>6.7515940422952517E-2</v>
      </c>
    </row>
    <row r="33" spans="13:15" x14ac:dyDescent="0.25">
      <c r="M33" s="9" t="s">
        <v>122</v>
      </c>
      <c r="N33">
        <f t="shared" si="6"/>
        <v>1951110.6899999972</v>
      </c>
      <c r="O33" s="14">
        <f t="shared" si="7"/>
        <v>6.4169888024519783E-2</v>
      </c>
    </row>
    <row r="34" spans="13:15" x14ac:dyDescent="0.25">
      <c r="M34" s="9" t="s">
        <v>154</v>
      </c>
      <c r="N34">
        <f t="shared" si="6"/>
        <v>1884429.7700000003</v>
      </c>
      <c r="O34" s="14">
        <f t="shared" si="7"/>
        <v>6.1632154126249075E-2</v>
      </c>
    </row>
    <row r="35" spans="13:15" x14ac:dyDescent="0.25">
      <c r="M35" s="9" t="s">
        <v>48</v>
      </c>
      <c r="N35">
        <f t="shared" si="6"/>
        <v>2120965.9899999993</v>
      </c>
      <c r="O35" s="14">
        <f t="shared" si="7"/>
        <v>6.9252255165863016E-2</v>
      </c>
    </row>
    <row r="36" spans="13:15" x14ac:dyDescent="0.25">
      <c r="M36" s="9" t="s">
        <v>37</v>
      </c>
      <c r="N36">
        <f t="shared" si="6"/>
        <v>2149364.129999999</v>
      </c>
      <c r="O36" s="14">
        <f t="shared" si="7"/>
        <v>7.121624675981858E-2</v>
      </c>
    </row>
    <row r="37" spans="13:15" x14ac:dyDescent="0.25">
      <c r="M37" s="9" t="s">
        <v>251</v>
      </c>
      <c r="N37">
        <f t="shared" si="6"/>
        <v>2070789.8399999999</v>
      </c>
      <c r="O37" s="14">
        <f t="shared" si="7"/>
        <v>6.8158511214197651E-2</v>
      </c>
    </row>
    <row r="38" spans="13:15" x14ac:dyDescent="0.25">
      <c r="M38" s="9" t="s">
        <v>58</v>
      </c>
      <c r="N38">
        <f t="shared" si="6"/>
        <v>1983775.8799999976</v>
      </c>
      <c r="O38" s="14">
        <f t="shared" si="7"/>
        <v>6.4554448980787812E-2</v>
      </c>
    </row>
    <row r="39" spans="13:15" x14ac:dyDescent="0.25">
      <c r="M39" s="9" t="s">
        <v>307</v>
      </c>
      <c r="N39">
        <f t="shared" si="6"/>
        <v>1952685.2499999991</v>
      </c>
      <c r="O39" s="14">
        <f t="shared" si="7"/>
        <v>6.3724150942946131E-2</v>
      </c>
    </row>
    <row r="40" spans="13:15" x14ac:dyDescent="0.25">
      <c r="M40" s="9" t="s">
        <v>25</v>
      </c>
      <c r="N40">
        <f t="shared" si="6"/>
        <v>2249045.5299999993</v>
      </c>
      <c r="O40" s="14">
        <f t="shared" si="7"/>
        <v>7.3036372427817645E-2</v>
      </c>
    </row>
    <row r="41" spans="13:15" x14ac:dyDescent="0.25">
      <c r="M41" s="9" t="s">
        <v>75</v>
      </c>
      <c r="N41">
        <f t="shared" si="6"/>
        <v>2264750.3499999973</v>
      </c>
      <c r="O41" s="14">
        <f t="shared" si="7"/>
        <v>7.4507962808465611E-2</v>
      </c>
    </row>
    <row r="42" spans="13:15" x14ac:dyDescent="0.25">
      <c r="M42" s="10" t="s">
        <v>32971</v>
      </c>
      <c r="N42" s="12">
        <f>SUM(N27:N41)</f>
        <v>30592560.499999996</v>
      </c>
      <c r="O42" s="12">
        <f>SUM(O27:O41)</f>
        <v>1</v>
      </c>
    </row>
    <row r="71" spans="12:12" x14ac:dyDescent="0.25">
      <c r="L71" t="s">
        <v>32988</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60DF6-71A1-41BD-B332-4B097BD245BA}">
  <sheetPr>
    <tabColor rgb="FFFF0000"/>
  </sheetPr>
  <dimension ref="A1"/>
  <sheetViews>
    <sheetView showGridLines="0" showRowColHeaders="0" tabSelected="1" zoomScaleNormal="100" workbookViewId="0">
      <selection activeCell="U44" sqref="U44"/>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2506-8BEC-4324-8E55-9CB95E647C54}">
  <sheetPr>
    <tabColor rgb="FF92D050"/>
  </sheetPr>
  <dimension ref="A1:U10001"/>
  <sheetViews>
    <sheetView workbookViewId="0"/>
  </sheetViews>
  <sheetFormatPr defaultRowHeight="13.8" x14ac:dyDescent="0.25"/>
  <cols>
    <col min="1" max="1" width="15.33203125" bestFit="1" customWidth="1"/>
    <col min="2" max="2" width="10.33203125" bestFit="1" customWidth="1"/>
    <col min="3" max="3" width="14.5546875" bestFit="1" customWidth="1"/>
    <col min="4" max="4" width="11.21875" bestFit="1" customWidth="1"/>
    <col min="5" max="5" width="6.77734375" bestFit="1" customWidth="1"/>
    <col min="6" max="6" width="11.88671875" bestFit="1" customWidth="1"/>
    <col min="7" max="7" width="12.6640625" bestFit="1" customWidth="1"/>
    <col min="8" max="8" width="15.33203125" bestFit="1" customWidth="1"/>
    <col min="9" max="9" width="19.33203125" bestFit="1" customWidth="1"/>
    <col min="10" max="10" width="20.21875" bestFit="1" customWidth="1"/>
    <col min="11" max="11" width="10.44140625" bestFit="1" customWidth="1"/>
    <col min="12" max="12" width="12.21875" bestFit="1" customWidth="1"/>
    <col min="13" max="13" width="9.109375" bestFit="1" customWidth="1"/>
    <col min="14" max="14" width="10" bestFit="1" customWidth="1"/>
    <col min="15" max="15" width="10.21875" bestFit="1" customWidth="1"/>
    <col min="16" max="16" width="15.21875" bestFit="1" customWidth="1"/>
    <col min="18" max="18" width="13.33203125" bestFit="1" customWidth="1"/>
    <col min="19" max="19" width="13.5546875" bestFit="1" customWidth="1"/>
    <col min="20" max="20" width="13.44140625" bestFit="1" customWidth="1"/>
    <col min="21" max="21" width="12.33203125" bestFit="1" customWidth="1"/>
  </cols>
  <sheetData>
    <row r="1" spans="1:21" ht="14.4" x14ac:dyDescent="0.25">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25">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25">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25">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25">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25">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25">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25">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25">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25">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25">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25">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25">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25">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25">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25">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25">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25">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25">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25">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25">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25">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25">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25">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25">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25">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25">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25">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25">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25">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25">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25">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25">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25">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25">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25">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25">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25">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25">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25">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25">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25">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25">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25">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25">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25">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25">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25">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25">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25">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25">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25">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25">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25">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25">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25">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25">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25">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25">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25">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25">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25">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25">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25">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25">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25">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25">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25">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25">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25">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25">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25">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25">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25">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25">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25">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25">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25">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25">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25">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25">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25">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25">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25">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25">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25">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25">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25">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25">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25">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25">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25">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25">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25">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25">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25">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25">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25">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25">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25">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25">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25">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25">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25">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25">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25">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25">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25">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25">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25">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25">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25">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25">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25">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25">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25">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25">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25">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25">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25">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25">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25">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25">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25">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25">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25">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25">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25">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25">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25">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25">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25">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25">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25">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25">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25">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25">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25">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25">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25">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25">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25">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25">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25">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25">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25">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25">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25">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25">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25">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25">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25">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25">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25">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25">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25">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25">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25">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25">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25">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25">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25">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25">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25">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25">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25">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25">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25">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25">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25">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25">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25">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25">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25">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25">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25">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25">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25">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25">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25">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25">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25">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25">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25">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25">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25">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25">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25">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25">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25">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25">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25">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25">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25">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25">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25">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25">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25">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25">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25">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25">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25">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25">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25">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25">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25">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25">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25">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25">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25">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25">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25">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25">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25">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25">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25">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25">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25">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25">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25">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25">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25">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25">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25">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25">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25">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25">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25">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25">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25">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25">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25">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25">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25">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25">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25">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25">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25">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25">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25">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25">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25">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25">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25">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25">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25">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25">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25">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25">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25">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25">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25">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25">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25">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25">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25">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25">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25">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25">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25">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25">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25">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25">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25">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25">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25">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25">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25">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25">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25">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25">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25">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25">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25">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25">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25">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25">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25">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25">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25">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25">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25">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25">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25">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25">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25">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25">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25">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25">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25">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25">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25">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25">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25">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25">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25">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25">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25">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25">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25">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25">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25">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25">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25">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25">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25">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25">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25">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25">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25">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25">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25">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25">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25">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25">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25">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25">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25">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25">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25">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25">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25">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25">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25">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25">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25">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25">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25">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25">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25">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25">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25">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25">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25">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25">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25">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25">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25">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25">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25">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25">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25">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25">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25">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25">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25">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25">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25">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25">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25">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25">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25">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25">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25">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25">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25">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25">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25">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25">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25">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25">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25">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25">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25">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25">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25">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25">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25">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25">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25">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25">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25">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25">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25">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25">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25">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25">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25">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25">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25">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25">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25">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25">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25">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25">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25">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25">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25">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25">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25">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25">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25">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25">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25">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25">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25">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25">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25">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25">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25">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25">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25">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25">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25">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25">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25">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25">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25">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25">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25">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25">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25">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25">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25">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25">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25">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25">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25">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25">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25">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25">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25">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25">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25">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25">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25">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25">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25">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25">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25">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25">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25">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25">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25">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25">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25">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25">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25">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25">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25">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25">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25">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25">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25">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25">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25">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25">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25">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25">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25">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25">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25">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25">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25">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25">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25">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25">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25">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25">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25">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25">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25">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25">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25">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25">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25">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25">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25">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25">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25">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25">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25">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25">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25">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25">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25">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25">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25">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25">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25">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25">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25">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25">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25">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25">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25">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25">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25">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25">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25">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25">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25">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25">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25">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25">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25">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25">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25">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25">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25">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25">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25">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25">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25">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25">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25">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25">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25">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25">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25">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25">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25">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25">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25">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25">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25">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25">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25">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25">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25">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25">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25">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25">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25">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25">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25">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25">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25">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25">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25">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25">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25">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25">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25">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25">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25">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25">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25">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25">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25">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25">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25">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25">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25">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25">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25">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25">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25">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25">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25">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25">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25">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25">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25">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25">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25">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25">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25">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25">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25">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25">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25">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25">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25">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25">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25">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25">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25">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25">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25">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25">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25">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25">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25">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25">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25">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25">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25">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25">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25">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25">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25">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25">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25">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25">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25">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25">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25">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25">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25">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25">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25">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25">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25">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25">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25">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25">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25">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25">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25">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25">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25">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25">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25">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25">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25">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25">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25">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25">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25">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25">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25">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25">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25">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25">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25">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25">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25">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25">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25">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25">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25">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25">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25">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25">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25">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25">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25">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25">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25">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25">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25">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25">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25">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25">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25">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25">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25">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25">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25">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25">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25">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25">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25">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25">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25">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25">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25">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25">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25">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25">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25">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25">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25">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25">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25">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25">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25">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25">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25">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25">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25">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25">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25">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25">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25">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25">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25">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25">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25">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25">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25">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25">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25">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25">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25">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25">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25">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25">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25">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25">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25">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25">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25">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25">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25">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25">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25">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25">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25">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25">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25">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25">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25">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25">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25">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25">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25">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25">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25">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25">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25">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25">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25">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25">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25">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25">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25">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25">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25">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25">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25">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25">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25">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25">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25">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25">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25">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25">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25">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25">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25">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25">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25">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25">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25">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25">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25">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25">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25">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25">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25">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25">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25">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25">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25">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25">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25">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25">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25">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25">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25">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25">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25">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25">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25">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25">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25">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25">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25">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25">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25">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25">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25">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25">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25">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25">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25">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25">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25">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25">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25">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25">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25">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25">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25">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25">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25">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25">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25">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25">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25">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25">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25">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25">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25">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25">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25">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25">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25">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25">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25">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25">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25">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25">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25">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25">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25">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25">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25">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25">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25">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25">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25">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25">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25">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25">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25">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25">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25">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25">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25">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25">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25">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25">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25">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25">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25">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25">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25">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25">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25">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25">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25">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25">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25">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25">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25">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25">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25">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25">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25">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25">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25">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25">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25">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25">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25">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25">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25">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25">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25">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25">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25">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25">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25">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25">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25">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25">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25">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25">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25">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25">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25">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25">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25">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25">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25">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25">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25">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25">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25">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25">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25">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25">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25">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25">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25">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25">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25">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25">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25">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25">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25">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25">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25">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25">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25">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25">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25">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25">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25">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25">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25">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25">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25">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25">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25">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25">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25">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25">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25">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25">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25">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25">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25">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25">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25">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25">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25">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25">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25">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25">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25">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25">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25">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25">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25">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25">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25">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25">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25">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25">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25">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25">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25">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25">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25">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25">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25">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25">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25">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25">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25">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25">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25">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25">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25">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25">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25">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25">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25">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25">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25">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25">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25">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25">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25">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25">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25">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25">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25">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25">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25">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25">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25">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25">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25">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25">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25">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25">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25">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25">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25">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25">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25">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25">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25">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25">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25">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25">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25">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25">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25">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25">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25">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25">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25">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25">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25">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25">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25">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25">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25">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25">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25">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25">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25">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25">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25">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25">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25">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25">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25">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25">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25">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25">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25">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25">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25">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25">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25">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25">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25">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25">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25">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25">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25">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25">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25">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25">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25">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25">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25">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25">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25">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25">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25">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25">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25">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25">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25">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25">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25">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25">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25">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25">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25">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25">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25">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25">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25">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25">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25">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25">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25">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25">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25">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25">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25">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25">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25">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25">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25">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25">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25">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25">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25">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25">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25">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25">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25">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25">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25">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25">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25">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25">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25">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25">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25">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25">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25">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25">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25">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25">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25">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25">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25">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25">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25">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25">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25">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25">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25">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25">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25">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25">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25">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25">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25">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25">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25">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25">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25">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25">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25">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25">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25">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25">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25">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25">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25">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25">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25">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25">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25">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25">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25">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25">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25">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25">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25">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25">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25">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25">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25">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25">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25">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25">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25">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25">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25">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25">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25">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25">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25">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25">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25">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25">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25">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25">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25">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25">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25">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25">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25">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25">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25">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25">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25">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25">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25">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25">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25">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25">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25">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25">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25">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25">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25">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25">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25">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25">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25">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25">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25">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25">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25">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25">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25">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25">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25">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25">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25">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25">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25">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25">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25">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25">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25">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25">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25">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25">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25">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25">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25">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25">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25">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25">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25">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25">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25">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25">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25">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25">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25">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25">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25">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25">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25">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25">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25">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25">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25">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25">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25">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25">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25">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25">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25">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25">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25">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25">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25">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25">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25">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25">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25">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25">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25">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25">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25">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25">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25">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25">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25">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25">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25">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25">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25">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25">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25">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25">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25">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25">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25">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25">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25">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25">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25">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25">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25">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25">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25">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25">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25">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25">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25">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25">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25">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25">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25">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25">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25">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25">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25">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25">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25">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25">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25">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25">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25">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25">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25">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25">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25">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25">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25">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25">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25">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25">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25">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25">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25">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25">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25">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25">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25">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25">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25">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25">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25">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25">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25">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25">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25">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25">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25">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25">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25">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25">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25">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25">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25">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25">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25">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25">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25">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25">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25">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25">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25">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25">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25">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25">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25">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25">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25">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25">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25">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25">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25">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25">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25">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25">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25">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25">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25">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25">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25">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25">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25">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25">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25">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25">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25">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25">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25">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25">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25">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25">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25">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25">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25">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25">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25">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25">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25">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25">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25">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25">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25">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25">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25">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25">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25">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25">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25">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25">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25">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25">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25">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25">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25">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25">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25">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25">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25">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25">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25">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25">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25">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25">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25">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25">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25">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25">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25">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25">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25">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25">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25">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25">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25">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25">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25">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25">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25">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25">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25">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25">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25">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25">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25">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25">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25">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25">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25">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25">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25">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25">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25">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25">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25">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25">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25">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25">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25">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25">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25">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25">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25">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25">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25">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25">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25">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25">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25">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25">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25">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25">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25">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25">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25">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25">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25">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25">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25">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25">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25">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25">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25">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25">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25">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25">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25">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25">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25">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25">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25">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25">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25">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25">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25">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25">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25">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25">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25">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25">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25">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25">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25">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25">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25">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25">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25">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25">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25">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25">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25">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25">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25">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25">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25">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25">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25">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25">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25">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25">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25">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25">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25">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25">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25">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25">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25">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25">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25">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25">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25">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25">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25">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25">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25">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25">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25">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25">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25">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25">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25">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25">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25">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25">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25">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25">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25">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25">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25">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25">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25">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25">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25">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25">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25">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25">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25">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25">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25">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25">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25">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25">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25">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25">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25">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25">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25">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25">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25">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25">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25">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25">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25">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25">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25">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25">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25">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25">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25">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25">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25">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25">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25">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25">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25">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25">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25">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25">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25">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25">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25">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25">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25">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25">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25">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25">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25">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25">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25">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25">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25">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25">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25">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25">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25">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25">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25">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25">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25">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25">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25">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25">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25">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25">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25">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25">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25">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25">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25">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25">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25">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25">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25">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25">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25">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25">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25">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25">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25">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25">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25">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25">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25">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25">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25">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25">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25">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25">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25">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25">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25">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25">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25">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25">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25">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25">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25">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25">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25">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25">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25">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25">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25">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25">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25">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25">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25">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25">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25">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25">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25">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25">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25">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25">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25">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25">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25">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25">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25">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25">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25">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25">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25">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25">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25">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25">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25">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25">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25">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25">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25">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25">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25">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25">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25">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25">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25">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25">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25">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25">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25">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25">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25">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25">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25">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25">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25">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25">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25">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25">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25">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25">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25">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25">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25">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25">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25">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25">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25">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25">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25">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25">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25">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25">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25">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25">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25">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25">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25">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25">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25">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25">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25">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25">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25">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25">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25">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25">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25">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25">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25">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25">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25">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25">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25">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25">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25">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25">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25">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25">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25">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25">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25">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25">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25">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25">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25">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25">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25">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25">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25">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25">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25">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25">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25">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25">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25">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25">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25">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25">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25">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25">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25">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25">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25">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25">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25">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25">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25">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25">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25">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25">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25">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25">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25">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25">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25">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25">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25">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25">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25">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25">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25">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25">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25">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25">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25">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25">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25">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25">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25">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25">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25">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25">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25">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25">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25">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25">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25">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25">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25">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25">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25">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25">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25">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25">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25">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25">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25">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25">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25">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25">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25">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25">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25">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25">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25">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25">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25">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25">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25">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25">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25">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25">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25">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25">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25">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25">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25">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25">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25">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25">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25">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25">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25">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25">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25">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25">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25">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25">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25">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25">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25">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25">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25">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25">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25">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25">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25">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25">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25">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25">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25">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25">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25">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25">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25">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25">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25">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25">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25">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25">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25">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25">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25">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25">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25">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25">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25">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25">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25">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25">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25">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25">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25">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25">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25">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25">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25">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25">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25">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25">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25">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25">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25">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25">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25">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25">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25">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25">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25">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25">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25">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25">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25">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25">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25">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25">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25">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25">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25">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25">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25">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25">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25">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25">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25">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25">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25">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25">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25">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25">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25">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25">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25">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25">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25">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25">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25">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25">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25">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25">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25">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25">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25">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25">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25">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25">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25">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25">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25">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25">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25">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25">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25">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25">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25">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25">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25">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25">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25">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25">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25">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25">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25">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25">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25">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25">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25">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25">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25">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25">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25">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25">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25">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25">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25">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25">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25">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25">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25">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25">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25">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25">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25">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25">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25">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25">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25">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25">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25">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25">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25">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25">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25">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25">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25">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25">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25">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25">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25">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25">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25">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25">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25">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25">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25">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25">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25">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25">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25">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25">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25">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25">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25">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25">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25">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25">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25">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25">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25">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25">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25">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25">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25">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25">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25">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25">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25">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25">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25">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25">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25">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25">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25">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25">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25">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25">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25">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25">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25">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25">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25">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25">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25">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25">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25">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25">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25">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25">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25">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25">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25">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25">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25">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25">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25">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25">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25">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25">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25">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25">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25">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25">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25">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25">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25">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25">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25">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25">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25">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25">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25">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25">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25">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25">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25">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25">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25">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25">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25">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25">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25">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25">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25">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25">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25">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25">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25">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25">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25">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25">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25">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25">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25">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25">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25">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25">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25">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25">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25">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25">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25">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25">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25">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25">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25">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25">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25">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25">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25">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25">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25">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25">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25">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25">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25">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25">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25">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25">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25">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25">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25">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25">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25">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25">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25">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25">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25">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25">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25">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25">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25">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25">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25">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25">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25">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25">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25">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25">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25">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25">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25">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25">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25">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25">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25">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25">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25">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25">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25">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25">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25">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25">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25">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25">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25">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25">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25">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25">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25">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25">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25">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25">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25">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25">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25">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25">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25">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25">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25">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25">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25">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25">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25">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25">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25">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25">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25">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25">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25">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25">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25">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25">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25">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25">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25">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25">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25">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25">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25">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25">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25">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25">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25">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25">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25">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25">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25">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25">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25">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25">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25">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25">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25">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25">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25">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25">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25">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25">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25">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25">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25">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25">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25">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25">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25">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25">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25">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25">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25">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25">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25">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25">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25">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25">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25">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25">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25">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25">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25">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25">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25">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25">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25">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25">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25">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25">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25">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25">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25">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25">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25">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25">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25">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25">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25">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25">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25">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25">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25">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25">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25">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25">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25">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25">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25">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25">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25">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25">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25">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25">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25">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25">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25">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25">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25">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25">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25">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25">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25">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25">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25">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25">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25">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25">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25">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25">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25">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25">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25">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25">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25">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25">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25">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25">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25">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25">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25">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25">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25">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25">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25">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25">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25">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25">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25">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25">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25">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25">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25">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25">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25">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25">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25">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25">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25">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25">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25">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25">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25">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25">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25">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25">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25">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25">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25">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25">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25">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25">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25">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25">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25">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25">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25">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25">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25">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25">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25">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25">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25">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25">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25">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25">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25">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25">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25">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25">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25">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25">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25">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25">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25">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25">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25">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25">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25">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25">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25">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25">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25">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25">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25">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25">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25">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25">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25">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25">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25">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25">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25">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25">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25">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25">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25">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25">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25">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25">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25">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25">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25">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25">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25">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25">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25">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25">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25">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25">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25">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25">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25">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25">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25">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25">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25">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25">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25">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25">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25">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25">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25">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25">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25">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25">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25">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25">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25">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25">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25">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25">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25">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25">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25">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25">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25">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25">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25">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25">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25">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25">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25">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25">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25">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25">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25">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25">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25">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25">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25">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25">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25">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25">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25">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25">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25">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25">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25">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25">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25">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25">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25">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25">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25">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25">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25">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25">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25">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25">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25">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25">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25">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25">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25">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25">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25">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25">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25">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25">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25">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25">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25">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25">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25">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25">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25">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25">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25">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25">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25">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25">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25">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25">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25">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25">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25">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25">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25">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25">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25">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25">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25">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25">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25">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25">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25">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25">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25">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25">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25">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25">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25">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25">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25">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25">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25">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25">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25">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25">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25">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25">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25">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25">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25">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25">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25">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25">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25">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25">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25">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25">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25">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25">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25">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25">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25">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25">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25">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25">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25">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25">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25">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25">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25">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25">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25">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25">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25">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25">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25">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25">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25">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25">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25">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25">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25">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25">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25">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25">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25">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25">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25">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25">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25">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25">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25">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25">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25">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25">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25">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25">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25">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25">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25">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25">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25">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25">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25">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25">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25">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25">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25">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25">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25">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25">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25">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25">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25">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25">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25">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25">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25">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25">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25">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25">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25">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25">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25">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25">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25">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25">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25">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25">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25">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25">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25">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25">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25">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25">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25">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25">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25">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25">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25">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25">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25">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25">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25">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25">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25">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25">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25">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25">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25">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25">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25">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25">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25">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25">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25">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25">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25">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25">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25">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25">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25">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25">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25">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25">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25">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25">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25">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25">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25">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25">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25">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25">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25">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25">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25">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25">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25">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25">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25">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25">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25">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25">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25">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25">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25">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25">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25">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25">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25">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25">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25">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25">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25">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25">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25">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25">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25">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25">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25">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25">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25">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25">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25">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25">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25">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25">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25">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25">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25">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25">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25">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25">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25">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25">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25">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25">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25">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25">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25">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25">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25">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25">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25">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25">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25">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25">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25">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25">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25">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25">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25">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25">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25">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25">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25">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25">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25">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25">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25">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25">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25">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25">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25">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25">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25">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25">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25">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25">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25">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25">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25">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25">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25">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25">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25">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25">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25">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25">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25">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25">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25">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25">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25">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25">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25">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25">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25">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25">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25">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25">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25">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25">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25">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25">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25">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25">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25">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25">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25">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25">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25">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25">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25">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25">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25">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25">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25">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25">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25">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25">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25">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25">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25">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25">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25">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25">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25">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25">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25">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25">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25">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25">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25">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25">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25">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25">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25">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25">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25">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25">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25">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25">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25">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25">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25">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25">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25">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25">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25">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25">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25">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25">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25">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25">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25">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25">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25">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25">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25">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25">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25">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25">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25">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25">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25">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25">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25">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25">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25">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25">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25">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25">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25">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25">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25">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25">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25">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25">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25">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25">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25">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25">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25">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25">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25">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25">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25">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25">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25">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25">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25">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25">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25">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25">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25">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25">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25">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25">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25">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25">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25">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25">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25">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25">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25">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25">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25">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25">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25">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25">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25">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25">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25">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25">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25">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25">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25">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25">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25">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25">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25">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25">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25">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25">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25">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25">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25">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25">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25">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25">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25">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25">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25">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25">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25">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25">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25">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25">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25">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25">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25">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25">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25">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25">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25">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25">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25">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25">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25">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25">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25">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25">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25">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25">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25">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25">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25">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25">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25">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25">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25">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25">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25">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25">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25">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25">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25">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25">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25">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25">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25">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25">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25">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25">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25">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25">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25">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25">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25">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25">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25">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25">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25">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25">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25">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25">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25">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25">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25">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25">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25">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25">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25">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25">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25">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25">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25">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25">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25">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25">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25">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25">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25">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25">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25">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25">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25">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25">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25">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25">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25">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25">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25">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25">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25">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25">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25">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25">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25">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25">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25">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25">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25">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25">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25">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25">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25">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25">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25">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25">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25">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25">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25">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25">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25">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25">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25">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25">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25">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25">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25">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25">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25">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25">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25">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25">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25">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25">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25">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25">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25">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25">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25">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25">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25">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25">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25">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25">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25">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25">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25">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25">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25">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25">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25">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25">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25">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25">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25">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25">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25">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25">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25">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25">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25">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25">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25">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25">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25">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25">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25">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25">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25">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25">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25">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25">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25">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25">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25">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25">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25">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25">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25">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25">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25">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25">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25">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25">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25">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25">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25">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25">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25">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25">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25">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25">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25">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25">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25">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25">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25">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25">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25">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25">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25">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25">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25">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25">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25">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25">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25">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25">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25">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25">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25">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25">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25">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25">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25">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25">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25">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25">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25">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25">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25">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25">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25">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25">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25">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25">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25">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25">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25">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25">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25">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25">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25">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25">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25">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25">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25">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25">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25">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25">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25">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25">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25">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25">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25">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25">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25">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25">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25">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25">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25">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25">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25">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25">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25">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25">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25">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25">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25">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25">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25">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25">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25">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25">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25">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25">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25">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25">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25">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25">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25">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25">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25">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25">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25">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25">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25">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25">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25">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25">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25">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25">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25">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25">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25">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25">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25">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25">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25">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25">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25">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25">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25">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25">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25">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25">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25">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25">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25">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25">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25">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25">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25">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25">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25">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25">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25">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25">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25">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25">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25">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25">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25">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25">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25">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25">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25">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25">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25">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25">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25">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25">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25">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25">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25">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25">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25">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25">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25">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25">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25">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25">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25">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25">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25">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25">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25">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25">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25">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25">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25">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25">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25">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25">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25">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25">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25">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25">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25">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25">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25">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25">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25">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25">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25">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25">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25">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25">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25">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25">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25">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25">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25">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25">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25">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25">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25">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25">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25">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25">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25">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25">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25">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25">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25">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25">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25">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25">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25">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25">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25">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25">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25">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25">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25">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25">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25">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25">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25">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25">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25">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25">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25">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25">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25">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25">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25">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25">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25">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25">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25">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25">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25">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25">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25">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25">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25">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25">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25">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25">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25">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25">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25">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25">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25">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25">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25">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25">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25">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25">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25">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25">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25">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25">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25">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25">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25">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25">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25">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25">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25">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25">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25">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25">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25">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25">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25">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25">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25">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25">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25">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25">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25">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25">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25">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25">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25">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25">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25">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25">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25">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25">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25">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25">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25">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25">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25">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25">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25">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25">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25">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25">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25">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25">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25">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25">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25">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25">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25">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25">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25">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25">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25">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25">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25">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25">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25">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25">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25">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25">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25">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25">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25">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25">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25">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25">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25">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25">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25">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25">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25">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25">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25">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25">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25">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25">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25">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25">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25">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25">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25">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25">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25">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25">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25">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25">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25">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25">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25">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25">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25">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25">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25">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25">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25">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25">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25">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25">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25">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25">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25">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25">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25">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25">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25">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25">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25">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25">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25">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25">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25">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25">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25">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25">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25">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25">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25">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25">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25">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25">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25">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25">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25">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25">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25">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25">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25">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25">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25">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25">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25">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25">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25">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25">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25">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25">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25">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25">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25">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25">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25">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25">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25">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25">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25">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25">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25">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25">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25">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25">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25">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25">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25">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25">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25">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25">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25">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25">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25">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25">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25">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25">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25">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25">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25">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25">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25">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25">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25">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25">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25">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25">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25">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25">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25">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25">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25">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25">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25">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25">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25">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25">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25">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25">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25">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25">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25">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25">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25">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25">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25">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25">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25">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25">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25">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25">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25">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25">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25">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25">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25">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25">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25">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25">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25">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25">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25">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25">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25">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25">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25">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25">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25">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25">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25">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25">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25">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25">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25">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25">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25">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25">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25">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25">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25">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25">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25">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25">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25">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25">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25">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25">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25">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25">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25">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25">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25">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25">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25">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25">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25">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25">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25">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25">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25">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25">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25">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25">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25">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25">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25">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25">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25">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25">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25">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25">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25">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25">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25">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25">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25">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25">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25">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25">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25">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25">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25">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25">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25">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25">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25">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25">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25">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25">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25">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25">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25">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25">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25">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25">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25">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25">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25">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25">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25">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25">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25">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25">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25">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25">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25">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25">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25">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25">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25">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25">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25">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25">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25">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25">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25">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25">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25">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25">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25">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25">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25">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25">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25">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25">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25">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25">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25">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25">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25">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25">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25">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25">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25">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25">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25">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25">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25">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25">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25">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25">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25">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25">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25">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25">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25">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25">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25">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25">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25">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25">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25">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25">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25">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25">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25">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25">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25">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25">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25">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25">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25">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25">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25">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25">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25">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25">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25">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25">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25">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25">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25">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25">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25">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25">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25">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25">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25">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25">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25">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25">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25">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25">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25">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25">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25">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25">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25">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25">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25">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25">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25">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25">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25">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25">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25">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25">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25">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25">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25">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25">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25">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25">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25">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25">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25">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25">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25">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25">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25">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25">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25">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25">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25">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25">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25">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25">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25">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25">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25">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25">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25">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25">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25">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25">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25">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25">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25">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25">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25">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25">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25">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25">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25">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25">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25">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25">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25">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25">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25">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25">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25">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25">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25">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25">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25">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25">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25">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25">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25">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25">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25">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25">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25">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25">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25">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25">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25">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25">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25">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25">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25">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25">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25">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25">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25">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25">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25">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25">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25">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25">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25">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25">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25">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25">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25">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25">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25">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25">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25">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25">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25">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25">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25">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25">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25">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25">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25">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25">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25">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25">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25">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25">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25">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25">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25">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25">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25">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25">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25">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25">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25">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25">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25">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25">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25">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25">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25">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25">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25">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25">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25">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25">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25">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25">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25">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25">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25">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25">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25">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25">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25">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25">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25">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25">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25">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25">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25">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25">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25">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25">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25">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25">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25">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25">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25">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25">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25">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25">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25">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25">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25">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25">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25">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25">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25">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25">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25">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25">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25">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25">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25">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25">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25">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25">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25">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25">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25">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25">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25">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25">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25">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25">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25">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25">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25">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25">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25">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25">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25">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25">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25">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25">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25">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25">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25">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25">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25">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25">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25">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25">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25">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25">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25">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25">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25">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25">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25">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25">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25">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25">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25">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25">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25">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25">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25">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25">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25">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25">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25">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25">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25">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25">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25">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25">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25">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25">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25">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25">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25">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25">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25">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25">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25">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25">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25">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25">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25">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25">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25">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25">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25">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25">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25">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25">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25">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25">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25">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25">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25">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25">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25">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25">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25">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25">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25">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25">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25">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25">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25">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25">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25">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25">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25">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25">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25">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25">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25">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25">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25">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25">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25">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25">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25">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25">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25">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25">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25">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25">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25">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25">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25">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25">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25">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25">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25">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25">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25">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25">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25">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25">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25">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25">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25">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25">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25">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25">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25">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25">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25">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25">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25">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25">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25">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25">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25">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25">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25">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25">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25">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25">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25">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25">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25">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25">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25">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25">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25">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25">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25">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25">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25">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25">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25">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25">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25">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25">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25">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25">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25">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25">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25">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25">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25">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25">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25">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25">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25">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25">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25">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25">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25">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25">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25">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25">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25">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25">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25">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25">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25">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25">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25">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25">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25">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25">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25">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25">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25">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25">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25">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25">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25">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25">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25">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25">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25">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25">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25">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25">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25">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25">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25">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25">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25">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25">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25">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25">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25">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25">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25">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25">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25">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25">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25">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25">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25">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25">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25">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25">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25">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25">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25">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25">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25">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25">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25">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25">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25">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25">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25">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25">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25">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25">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25">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25">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25">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25">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25">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25">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25">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25">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25">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25">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25">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25">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25">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25">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25">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25">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25">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25">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25">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25">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25">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25">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25">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25">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25">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25">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25">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25">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25">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25">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25">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25">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25">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25">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25">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25">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25">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25">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25">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25">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25">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25">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25">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25">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25">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25">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25">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25">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25">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25">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25">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25">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25">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25">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25">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25">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25">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25">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25">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25">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25">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25">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25">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25">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25">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25">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25">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25">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25">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25">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25">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25">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25">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25">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25">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25">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25">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25">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25">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25">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25">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25">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25">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25">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25">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25">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25">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25">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25">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25">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25">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25">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25">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25">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25">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25">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25">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25">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25">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25">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25">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25">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25">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25">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25">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25">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25">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25">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25">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25">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25">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25">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25">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25">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25">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25">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25">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25">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25">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25">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25">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25">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25">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25">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25">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25">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25">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25">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25">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25">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25">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25">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25">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25">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25">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25">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25">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25">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25">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25">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25">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25">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25">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25">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25">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25">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25">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25">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25">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25">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25">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25">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25">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25">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25">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25">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25">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25">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25">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25">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25">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25">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25">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25">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25">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25">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25">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25">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25">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25">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25">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25">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25">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25">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25">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25">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25">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25">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25">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25">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25">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25">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25">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25">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25">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25">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25">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25">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25">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25">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25">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25">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25">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25">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25">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25">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25">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25">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25">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25">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25">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25">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25">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25">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25">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25">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25">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25">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25">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25">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25">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25">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25">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25">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25">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25">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25">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25">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25">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25">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25">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25">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25">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25">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25">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25">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25">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25">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25">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25">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25">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25">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25">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25">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25">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25">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25">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25">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25">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25">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25">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25">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25">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25">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25">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25">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25">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25">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25">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25">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25">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25">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25">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25">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25">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25">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25">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25">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25">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25">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25">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25">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25">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25">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25">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25">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25">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25">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25">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25">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25">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25">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25">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25">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25">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25">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25">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25">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25">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25">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25">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25">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25">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25">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25">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25">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25">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25">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25">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25">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25">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25">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25">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25">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25">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25">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25">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25">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25">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25">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25">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25">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25">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25">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25">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25">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25">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25">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25">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25">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25">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25">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25">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25">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25">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25">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25">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25">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25">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25">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25">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25">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25">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25">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25">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25">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25">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25">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25">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25">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25">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25">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25">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25">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25">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25">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25">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25">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25">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25">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25">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25">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25">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25">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25">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25">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25">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25">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25">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25">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25">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25">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25">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25">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25">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25">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25">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25">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25">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25">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25">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25">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25">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25">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25">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25">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25">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25">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25">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25">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25">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25">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25">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25">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25">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25">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25">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25">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25">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25">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25">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25">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25">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25">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25">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25">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25">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25">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25">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25">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25">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25">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25">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25">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25">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25">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25">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25">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25">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25">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25">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25">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25">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25">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25">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25">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25">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25">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25">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25">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25">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25">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25">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25">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25">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25">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25">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25">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25">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25">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25">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25">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25">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25">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25">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25">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25">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25">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25">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25">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25">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25">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25">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25">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25">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25">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25">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25">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25">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25">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25">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25">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25">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25">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25">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25">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25">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25">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25">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25">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25">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25">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25">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25">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25">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25">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25">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25">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25">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25">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25">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25">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25">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25">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25">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25">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25">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25">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25">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25">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25">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25">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25">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25">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25">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25">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25">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25">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25">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25">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25">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25">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25">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25">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25">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25">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25">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25">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25">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25">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25">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25">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25">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25">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25">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25">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25">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25">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25">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25">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25">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25">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25">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25">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25">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25">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25">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25">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25">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25">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25">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25">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25">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25">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25">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25">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25">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25">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25">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25">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25">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25">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25">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25">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25">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25">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25">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25">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25">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25">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25">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25">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25">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25">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25">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25">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25">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25">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25">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25">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25">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25">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25">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25">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25">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25">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25">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25">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25">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25">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25">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25">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25">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25">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25">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25">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25">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25">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25">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25">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25">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25">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25">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25">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25">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25">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25">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25">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25">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25">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25">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25">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25">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25">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25">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25">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25">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25">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25">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25">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25">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25">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25">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25">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25">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25">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25">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25">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25">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25">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25">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25">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25">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25">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25">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25">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25">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25">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25">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25">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25">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25">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25">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25">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25">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25">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25">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25">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25">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25">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25">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25">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25">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25">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25">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25">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25">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25">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25">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25">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25">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25">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25">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25">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25">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25">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25">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25">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25">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25">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25">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25">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25">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25">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25">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25">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25">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25">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25">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25">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25">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25">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25">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25">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25">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25">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25">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25">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25">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25">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25">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25">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25">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25">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25">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25">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25">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25">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25">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25">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25">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25">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25">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25">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25">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25">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25">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25">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25">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25">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25">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25">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25">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25">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25">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25">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25">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25">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25">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25">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25">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25">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25">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25">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25">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25">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25">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25">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25">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25">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25">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25">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25">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25">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25">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25">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25">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25">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25">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25">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25">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25">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25">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25">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25">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25">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25">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25">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25">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25">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25">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25">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25">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25">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25">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25">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25">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25">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25">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25">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25">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25">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25">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25">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25">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25">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25">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25">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25">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25">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25">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25">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25">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25">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25">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25">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25">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25">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25">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25">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25">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25">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25">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25">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25">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25">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25">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25">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25">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25">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25">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25">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25">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25">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25">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25">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25">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25">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25">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25">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25">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25">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25">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25">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25">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25">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25">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25">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25">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25">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25">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25">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25">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25">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25">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25">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25">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25">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25">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25">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25">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25">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25">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25">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25">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25">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25">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25">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25">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25">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25">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25">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25">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25">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25">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25">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25">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25">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25">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25">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25">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25">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25">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25">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25">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25">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25">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25">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25">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25">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25">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25">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25">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25">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25">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25">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25">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25">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25">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25">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25">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25">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25">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25">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25">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25">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25">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25">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25">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25">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25">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25">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25">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25">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25">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25">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25">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25">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25">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25">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25">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25">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25">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25">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25">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25">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25">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25">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25">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25">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25">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25">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25">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25">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25">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25">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25">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25">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25">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25">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25">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25">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25">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25">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25">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25">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25">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25">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25">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25">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25">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25">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25">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25">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25">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25">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25">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25">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25">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25">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25">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25">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25">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25">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25">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25">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25">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25">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25">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25">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25">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25">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25">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25">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25">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25">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25">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25">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25">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25">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25">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25">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25">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25">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25">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25">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25">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25">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25">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25">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25">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25">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25">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25">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25">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25">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25">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25">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25">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25">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25">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25">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25">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25">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25">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25">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25">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25">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25">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25">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25">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25">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25">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25">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25">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25">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25">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25">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25">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25">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25">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25">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25">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25">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25">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25">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25">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25">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25">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25">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25">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25">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25">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25">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25">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25">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25">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25">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25">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25">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25">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25">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25">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25">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25">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25">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25">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25">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25">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25">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25">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25">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25">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25">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25">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25">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25">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25">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25">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25">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25">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25">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25">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25">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25">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25">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25">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25">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25">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25">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25">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25">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25">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25">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25">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25">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25">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25">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25">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25">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25">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25">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25">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25">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25">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25">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25">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25">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25">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25">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25">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25">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25">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25">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25">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25">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25">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25">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25">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25">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25">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25">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25">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25">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25">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25">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25">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25">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25">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25">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25">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25">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25">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25">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25">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25">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25">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25">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25">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25">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25">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25">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25">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25">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25">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25">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25">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25">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25">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25">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25">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25">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25">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25">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25">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25">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25">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25">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25">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25">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25">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25">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25">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25">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25">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25">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25">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25">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25">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25">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25">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25">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25">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25">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25">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25">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25">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25">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25">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25">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25">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25">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25">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25">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25">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25">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25">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25">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25">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25">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25">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25">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25">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25">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25">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25">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25">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25">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25">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25">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25">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25">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25">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25">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25">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25">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25">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25">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25">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25">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25">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25">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25">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25">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25">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25">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25">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25">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25">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25">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25">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25">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25">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25">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25">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25">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25">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25">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25">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25">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25">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25">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25">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25">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25">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25">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25">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25">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25">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25">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25">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25">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25">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25">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25">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25">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25">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25">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25">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25">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25">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25">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25">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25">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25">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25">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25">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25">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25">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25">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25">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25">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25">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25">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25">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25">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25">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25">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25">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25">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25">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25">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25">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25">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25">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25">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25">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25">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25">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25">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25">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25">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25">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25">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25">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25">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25">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25">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25">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25">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25">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25">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25">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25">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25">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25">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25">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25">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25">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25">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25">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25">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25">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25">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25">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25">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25">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25">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25">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25">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25">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25">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25">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25">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25">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25">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25">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25">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25">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25">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25">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25">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25">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25">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25">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25">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25">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25">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25">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25">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25">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25">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25">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25">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25">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25">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25">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25">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25">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25">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25">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25">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25">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25">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25">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25">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25">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25">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25">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25">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25">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25">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25">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25">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25">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25">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25">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25">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25">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25">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25">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25">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25">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25">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25">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25">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25">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25">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25">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25">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25">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25">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25">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25">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25">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25">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25">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25">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25">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25">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25">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25">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25">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25">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25">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25">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25">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25">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25">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25">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25">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25">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25">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25">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25">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25">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25">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25">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25">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25">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25">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25">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25">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25">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25">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25">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25">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25">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25">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25">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25">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25">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25">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25">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25">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25">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25">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25">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25">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25">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25">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25">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25">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25">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25">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25">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25">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25">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25">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25">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25">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25">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25">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25">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25">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25">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25">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25">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25">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25">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25">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25">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25">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25">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25">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25">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25">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25">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25">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25">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25">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25">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25">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25">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25">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25">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25">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25">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25">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25">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25">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25">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25">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25">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25">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25">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25">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25">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25">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25">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25">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25">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25">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25">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25">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25">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25">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25">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25">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25">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25">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25">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25">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25">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25">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25">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25">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25">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25">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25">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25">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25">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25">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25">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25">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25">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25">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25">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25">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25">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25">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25">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25">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25">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25">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25">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25">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25">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25">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25">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25">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25">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25">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25">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25">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25">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25">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25">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25">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25">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25">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25">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25">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25">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25">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25">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25">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25">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25">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25">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25">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25">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25">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25">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25">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25">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25">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25">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25">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25">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25">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25">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25">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25">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25">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25">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25">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25">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25">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25">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25">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25">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25">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25">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25">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25">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25">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25">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25">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25">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25">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25">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25">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25">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25">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25">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25">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25">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25">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25">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25">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25">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25">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25">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25">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25">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25">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25">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25">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25">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25">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25">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25">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25">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25">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25">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25">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25">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25">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25">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25">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25">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25">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25">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25">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25">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25">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25">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25">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25">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25">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25">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25">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25">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25">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25">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25">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25">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25">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25">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25">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25">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25">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25">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25">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25">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25">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25">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25">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25">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25">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25">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25">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25">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25">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25">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25">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25">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25">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25">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25">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25">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25">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25">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25">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25">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25">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25">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25">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25">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25">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25">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25">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25">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25">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25">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25">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25">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25">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25">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25">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25">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25">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25">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25">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25">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25">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25">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25">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25">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25">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25">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25">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25">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25">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25">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25">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25">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25">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25">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25">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25">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25">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25">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25">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25">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25">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25">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25">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25">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25">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25">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25">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25">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25">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25">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25">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25">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25">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25">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25">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25">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25">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25">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25">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25">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25">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25">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25">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25">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25">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25">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25">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25">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25">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25">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25">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25">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25">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25">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25">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25">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25">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25">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25">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25">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25">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25">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25">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25">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25">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25">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25">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25">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25">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25">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25">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25">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25">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25">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25">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25">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25">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25">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25">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25">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25">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25">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25">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25">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25">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25">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25">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25">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25">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25">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25">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25">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25">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25">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25">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25">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25">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25">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25">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25">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25">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25">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25">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25">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25">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25">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25">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25">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25">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25">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25">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25">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25">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25">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25">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25">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25">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25">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25">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25">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25">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25">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25">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25">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25">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25">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25">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25">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25">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25">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25">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25">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25">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25">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25">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25">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25">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25">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25">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25">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25">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25">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25">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25">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25">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25">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25">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25">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25">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25">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25">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25">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25">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25">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25">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25">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25">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25">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25">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25">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25">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25">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25">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25">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25">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25">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25">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25">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25">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25">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25">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25">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25">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25">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25">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25">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25">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25">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25">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25">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25">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25">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25">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25">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25">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25">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25">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25">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25">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25">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25">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25">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25">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25">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25">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25">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25">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25">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25">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25">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25">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25">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25">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25">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25">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25">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25">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25">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25">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25">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25">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25">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25">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25">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25">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25">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25">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25">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25">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25">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25">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25">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25">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25">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25">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25">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25">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25">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25">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25">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25">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25">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25">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25">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25">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25">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25">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25">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25">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25">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25">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25">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25">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25">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25">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25">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25">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25">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25">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25">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25">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25">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25">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25">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25">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25">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25">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25">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25">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25">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25">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25">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25">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25">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25">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25">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25">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25">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25">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25">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25">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25">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25">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25">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25">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25">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25">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25">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25">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25">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25">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25">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25">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25">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25">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25">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25">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25">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25">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25">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25">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25">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25">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25">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25">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25">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25">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25">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25">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25">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25">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25">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25">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25">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25">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25">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25">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25">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25">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25">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25">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25">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25">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25">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25">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25">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25">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25">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25">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25">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25">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25">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25">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25">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25">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25">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25">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25">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25">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25">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25">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25">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25">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25">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25">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25">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25">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25">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25">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25">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25">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25">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25">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25">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25">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25">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25">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25">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25">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25">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25">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25">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25">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25">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25">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25">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25">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25">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25">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25">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25">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25">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25">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25">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25">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25">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25">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25">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25">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25">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25">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25">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25">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25">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25">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25">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25">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25">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25">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25">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25">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25">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25">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25">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25">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25">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25">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25">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25">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25">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25">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25">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25">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25">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25">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25">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25">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25">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25">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25">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25">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25">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25">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25">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25">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25">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25">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25">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25">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25">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25">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25">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25">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25">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25">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25">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25">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25">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25">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25">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25">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25">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25">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25">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25">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25">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25">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25">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25">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25">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25">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25">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25">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25">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25">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25">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25">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25">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25">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25">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25">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25">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25">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25">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25">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25">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25">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25">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25">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25">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25">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25">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25">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25">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25">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25">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25">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25">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25">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25">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25">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25">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25">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25">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25">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25">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25">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25">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25">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25">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25">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25">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25">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25">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25">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25">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25">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25">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25">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25">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25">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25">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25">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25">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25">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25">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25">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25">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25">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25">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25">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25">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25">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25">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25">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25">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25">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25">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25">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25">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25">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25">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25">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25">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25">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25">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25">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25">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25">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25">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25">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25">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25">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25">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25">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25">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25">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25">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25">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25">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25">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25">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25">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25">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25">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25">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25">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25">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25">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25">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25">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25">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25">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25">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25">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25">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25">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25">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25">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25">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25">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25">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25">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25">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25">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25">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25">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25">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25">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25">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25">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25">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25">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25">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25">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25">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25">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25">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25">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25">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25">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25">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25">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25">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25">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25">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25">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25">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25">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25">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25">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25">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25">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25">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25">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25">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25">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25">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25">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25">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25">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25">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25">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25">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25">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25">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25">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25">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25">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25">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25">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25">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25">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25">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25">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25">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25">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25">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25">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25">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25">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25">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25">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25">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25">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25">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25">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25">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25">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25">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25">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25">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25">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25">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25">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25">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25">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25">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25">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25">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25">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25">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25">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25">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25">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25">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25">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25">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25">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25">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25">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25">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25">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25">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25">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25">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25">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25">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25">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25">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25">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25">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25">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25">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25">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25">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25">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25">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25">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25">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25">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25">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25">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25">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25">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25">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25">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25">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25">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25">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25">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25">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25">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25">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25">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25">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25">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25">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25">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25">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25">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25">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25">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25">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25">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25">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25">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25">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25">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25">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25">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25">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25">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25">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25">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25">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25">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25">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25">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25">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25">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25">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25">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25">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25">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25">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25">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25">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25">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25">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25">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25">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25">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25">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25">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25">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25">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25">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25">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25">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25">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25">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25">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25">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25">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25">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25">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25">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25">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25">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25">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25">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25">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25">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25">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25">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25">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25">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25">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25">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25">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25">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25">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25">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25">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25">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25">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25">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25">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25">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25">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25">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25">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25">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25">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25">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25">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25">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25">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25">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25">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25">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25">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25">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25">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25">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25">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25">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25">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25">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25">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25">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25">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25">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25">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25">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25">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25">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25">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25">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25">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25">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25">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25">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25">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25">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25">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25">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25">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25">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25">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25">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25">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25">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25">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25">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25">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25">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25">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25">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25">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25">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25">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25">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25">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25">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25">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25">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25">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25">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25">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25">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25">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25">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25">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25">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25">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25">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25">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25">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25">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25">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25">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25">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25">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25">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25">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25">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25">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25">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25">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25">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25">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25">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25">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25">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25">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25">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25">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25">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25">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25">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25">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25">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25">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25">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25">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25">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25">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25">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25">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25">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25">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25">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25">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25">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25">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25">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25">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25">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25">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25">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25">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25">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25">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25">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25">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25">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25">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25">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25">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25">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25">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25">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25">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25">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25">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25">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25">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25">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25">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25">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25">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25">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25">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25">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25">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25">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25">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25">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25">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25">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25">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25">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25">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25">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25">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25">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25">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25">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25">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25">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25">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25">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25">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25">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25">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25">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25">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25">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25">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25">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25">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25">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25">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25">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25">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25">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25">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25">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25">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25">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25">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25">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25">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25">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25">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25">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25">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25">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25">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25">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25">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25">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25">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25">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25">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25">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25">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25">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25">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25">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25">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25">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25">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25">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25">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25">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25">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25">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25">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25">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25">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25">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25">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25">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25">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25">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25">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25">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25">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25">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25">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25">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25">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25">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25">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25">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25">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25">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25">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25">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25">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25">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25">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25">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25">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25">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25">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25">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25">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25">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25">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25">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25">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25">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25">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25">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25">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25">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25">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25">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25">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25">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25">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25">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25">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25">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25">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25">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25">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25">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25">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25">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25">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25">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25">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25">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25">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25">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25">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25">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25">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25">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25">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25">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25">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25">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25">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25">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25">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25">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25">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25">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25">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25">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25">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25">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25">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25">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25">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25">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25">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25">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25">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25">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25">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25">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25">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25">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25">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25">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25">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25">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25">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25">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25">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25">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25">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25">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25">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25">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25">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25">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25">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25">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25">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25">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25">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25">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25">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25">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25">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25">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25">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25">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25">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25">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25">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25">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25">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25">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25">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25">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25">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25">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25">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25">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25">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25">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25">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25">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25">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25">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25">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25">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25">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25">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25">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25">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25">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25">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25">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25">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25">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25">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25">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25">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25">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25">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25">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25">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25">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25">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25">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25">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25">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25">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25">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25">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25">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25">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25">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25">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25">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25">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25">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25">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25">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25">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25">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25">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25">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25">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25">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25">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25">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25">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25">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25">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25">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25">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25">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25">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25">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25">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25">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25">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25">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25">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25">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25">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25">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25">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25">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25">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25">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25">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25">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25">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25">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25">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25">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25">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25">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25">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25">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25">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25">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25">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25">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25">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25">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25">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25">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25">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25">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25">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25">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25">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25">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25">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25">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25">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25">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25">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25">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25">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25">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25">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25">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25">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25">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25">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25">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25">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25">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25">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25">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25">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25">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25">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25">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25">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25">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25">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25">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25">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25">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25">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25">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25">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25">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25">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25">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25">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25">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25">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25">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25">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25">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25">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25">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25">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25">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25">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25">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25">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25">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25">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25">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25">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25">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25">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25">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25">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25">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25">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25">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25">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25">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25">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25">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25">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25">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25">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25">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25">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25">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25">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25">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25">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25">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25">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25">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25">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25">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25">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25">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25">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25">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25">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25">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25">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25">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25">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25">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25">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25">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25">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25">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25">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25">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25">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25">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25">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25">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25">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25">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25">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25">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25">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25">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25">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25">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25">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25">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25">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25">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25">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25">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25">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25">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25">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25">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25">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25">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25">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25">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25">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25">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25">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25">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25">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25">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25">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25">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25">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25">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25">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25">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25">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25">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25">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25">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25">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25">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25">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25">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25">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25">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25">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25">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25">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25">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25">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25">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25">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25">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25">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25">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25">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25">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25">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25">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25">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25">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25">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25">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25">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25">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25">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25">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25">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25">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25">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25">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25">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25">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25">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25">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25">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25">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25">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25">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25">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25">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25">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25">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25">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25">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25">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25">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25">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25">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25">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25">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25">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25">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25">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25">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25">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25">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25">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25">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25">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25">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25">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25">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25">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25">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25">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25">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25">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25">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25">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25">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25">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25">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25">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25">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25">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25">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25">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25">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25">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25">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25">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25">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25">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25">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25">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25">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25">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25">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25">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25">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25">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25">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25">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25">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25">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25">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25">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25">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25">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25">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25">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25">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25">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25">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25">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25">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25">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25">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25">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25">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25">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25">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25">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25">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25">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25">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25">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25">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25">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25">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25">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25">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25">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25">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25">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25">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25">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25">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25">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25">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25">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25">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25">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25">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25">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25">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25">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25">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25">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25">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25">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25">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25">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25">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25">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25">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25">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25">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25">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25">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25">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25">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25">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25">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25">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25">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25">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25">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25">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25">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25">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25">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25">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25">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25">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25">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25">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25">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25">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25">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25">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25">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25">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25">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25">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25">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25">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25">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25">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25">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25">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25">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25">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25">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25">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25">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25">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25">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25">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25">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25">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25">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25">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25">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25">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25">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25">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25">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25">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25">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25">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25">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25">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25">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25">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25">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25">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25">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25">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25">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25">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25">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25">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25">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25">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25">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25">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25">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25">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25">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25">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25">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25">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25">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25">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25">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25">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25">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25">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25">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25">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25">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25">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25">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25">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25">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25">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25">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25">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25">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25">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25">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25">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25">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25">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25">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25">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25">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25">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25">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25">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25">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25">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25">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25">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25">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25">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25">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25">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25">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25">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25">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25">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25">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25">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25">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25">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25">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25">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25">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25">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25">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25">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25">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25">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25">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25">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25">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25">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25">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25">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25">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25">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25">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25">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25">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25">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25">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25">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25">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25">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25">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25">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25">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25">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25">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25">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25">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25">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25">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25">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25">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25">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25">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25">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25">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25">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25">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25">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25">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25">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25">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25">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25">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25">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25">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25">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25">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25">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25">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25">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25">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25">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25">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25">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25">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25">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25">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25">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25">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25">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25">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25">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25">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25">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25">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25">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25">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25">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25">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25">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25">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25">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25">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25">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25">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25">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25">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25">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25">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25">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25">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25">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25">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25">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25">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25">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25">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25">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25">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25">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25">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25">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25">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25">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25">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25">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25">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25">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25">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25">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25">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25">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25">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25">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25">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25">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25">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25">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25">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25">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25">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25">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25">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25">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25">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25">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25">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25">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25">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25">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25">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25">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25">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25">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25">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25">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25">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25">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25">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25">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25">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25">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25">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25">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25">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25">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25">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25">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25">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25">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25">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25">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25">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25">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25">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25">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25">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25">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25">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25">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25">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25">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25">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25">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25">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25">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25">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25">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25">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25">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25">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25">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25">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25">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25">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25">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25">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25">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25">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25">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25">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25">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25">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25">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25">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25">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25">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25">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25">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25">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25">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25">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25">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25">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25">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25">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25">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25">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25">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25">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25">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25">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25">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25">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25">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25">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25">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25">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25">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25">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25">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25">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25">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25">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25">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25">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25">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25">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25">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25">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25">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25">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25">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25">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25">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25">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25">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25">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25">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25">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25">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25">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25">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25">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25">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25">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25">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25">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25">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25">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25">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25">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25">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25">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25">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25">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25">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25">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25">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25">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25">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25">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25">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25">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25">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25">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25">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25">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25">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25">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25">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25">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25">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25">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25">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25">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25">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25">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25">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25">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25">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25">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25">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25">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25">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25">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25">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25">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25">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25">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25">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25">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25">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25">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25">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25">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25">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25">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25">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25">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25">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25">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25">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25">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25">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25">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25">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25">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25">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25">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25">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25">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25">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25">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25">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25">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25">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25">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25">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25">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25">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25">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25">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25">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25">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25">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25">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25">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25">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25">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25">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25">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25">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25">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25">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25">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25">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25">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25">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25">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25">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25">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25">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25">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25">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25">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25">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25">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25">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25">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25">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25">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25">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25">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25">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25">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25">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25">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25">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25">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25">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25">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25">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25">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25">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25">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25">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25">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25">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25">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25">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25">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25">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25">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25">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25">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25">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25">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25">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25">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25">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25">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25">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25">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25">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25">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25">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25">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25">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25">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25">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25">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25">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25">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25">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25">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25">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25">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25">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25">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25">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25">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25">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25">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25">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25">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25">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25">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25">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25">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25">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25">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25">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25">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25">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25">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25">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25">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25">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25">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25">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25">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25">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25">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25">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25">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25">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25">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25">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25">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25">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25">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25">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25">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25">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25">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25">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25">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25">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25">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25">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25">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25">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25">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25">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25">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25">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25">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25">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25">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25">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25">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25">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25">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25">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25">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25">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25">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25">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25">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25">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25">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25">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25">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25">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25">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25">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25">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25">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25">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25">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25">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25">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25">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25">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25">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25">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25">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25">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25">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25">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25">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25">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25">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25">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25">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25">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25">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25">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25">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25">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25">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25">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25">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25">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25">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25">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25">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25">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25">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25">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25">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25">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25">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25">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25">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25">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25">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25">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25">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25">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25">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25">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25">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25">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25">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25">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25">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25">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25">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25">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25">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25">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25">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25">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25">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25">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25">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25">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25">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25">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25">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25">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25">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25">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25">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25">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25">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25">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25">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25">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25">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25">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25">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25">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25">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25">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25">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25">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25">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25">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25">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25">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25">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25">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25">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25">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25">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25">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25">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25">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25">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25">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25">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25">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25">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25">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25">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25">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25">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25">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25">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25">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25">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25">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25">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25">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25">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25">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25">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25">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25">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25">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25">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25">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25">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25">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25">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25">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25">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25">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25">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25">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25">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25">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25">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25">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25">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25">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25">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25">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25">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25">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25">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25">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25">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25">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25">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25">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25">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25">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25">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25">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25">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25">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25">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25">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25">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25">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25">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25">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25">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25">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25">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25">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25">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25">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25">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25">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25">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25">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25">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25">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25">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25">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25">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25">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25">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25">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25">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25">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25">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25">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25">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25">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25">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25">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25">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25">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25">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25">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25">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25">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25">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25">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25">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25">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25">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25">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25">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25">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25">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25">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25">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25">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25">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25">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25">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25">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25">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25">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25">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25">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25">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25">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25">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25">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25">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25">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25">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25">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25">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25">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25">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25">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25">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25">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25">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25">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25">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25">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25">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25">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25">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25">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25">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25">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25">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25">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25">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25">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25">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25">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25">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25">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25">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25">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25">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25">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25">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25">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25">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25">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25">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25">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25">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25">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25">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25">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25">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25">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25">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25">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25">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25">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25">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25">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25">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25">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25">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25">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25">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25">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25">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25">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25">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25">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25">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25">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25">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25">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25">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25">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25">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25">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25">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25">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25">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25">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25">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25">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25">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25">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25">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25">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25">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25">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25">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25">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25">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25">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25">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25">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25">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25">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25">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25">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25">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25">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25">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25">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25">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25">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25">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25">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25">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25">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25">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25">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25">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25">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25">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25">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25">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25">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25">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25">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25">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25">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25">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25">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25">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25">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25">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25">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25">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25">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25">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25">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25">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25">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25">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25">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25">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25">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25">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25">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25">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25">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25">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25">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25">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25">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25">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25">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25">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25">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25">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25">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25">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25">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25">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25">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25">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25">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25">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25">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25">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25">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25">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25">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25">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25">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25">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25">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25">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25">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25">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25">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25">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25">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25">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25">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25">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25">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25">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25">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25">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25">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25">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25">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25">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25">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25">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25">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25">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25">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25">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25">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25">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25">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25">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25">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25">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25">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25">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25">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25">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25">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25">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25">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25">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25">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25">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25">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25">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25">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25">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25">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25">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25">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25">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25">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25">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25">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25">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25">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25">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25">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25">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25">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25">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25">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25">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25">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25">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25">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25">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25">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25">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25">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25">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25">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25">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25">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25">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25">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25">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25">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25">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25">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25">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25">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25">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25">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25">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25">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25">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25">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25">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25">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25">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25">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25">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25">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25">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25">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25">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25">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25">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25">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25">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25">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25">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25">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25">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25">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25">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25">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25">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25">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25">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25">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25">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25">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25">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25">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25">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25">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25">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25">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25">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25">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25">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25">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25">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25">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25">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25">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25">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25">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25">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25">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25">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25">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25">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25">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25">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25">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25">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25">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25">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25">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25">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25">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25">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25">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25">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25">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25">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25">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25">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25">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25">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25">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25">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25">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25">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25">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25">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25">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25">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25">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25">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25">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25">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25">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25">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25">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25">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25">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25">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25">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25">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25">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25">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25">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25">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25">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25">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25">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25">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25">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25">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25">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25">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25">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25">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25">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25">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25">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25">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25">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25">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25">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25">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25">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25">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25">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25">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25">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25">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25">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25">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25">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25">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25">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25">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25">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25">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25">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25">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25">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25">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25">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25">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25">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25">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25">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25">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25">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25">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25">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25">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25">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25">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25">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25">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25">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25">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25">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25">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25">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25">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25">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25">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25">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25">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25">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25">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25">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25">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25">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25">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25">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25">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25">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25">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25">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25">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25">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25">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25">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25">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25">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25">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25">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25">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25">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25">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25">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25">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25">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25">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25">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25">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25">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25">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25">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25">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25">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25">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25">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25">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25">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25">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25">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25">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25">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25">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25">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25">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25">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25">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25">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25">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25">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25">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25">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25">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25">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25">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25">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25">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25">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25">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25">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25">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25">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25">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25">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25">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25">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25">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25">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25">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25">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25">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25">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25">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25">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25">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25">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25">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25">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25">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25">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25">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25">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25">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25">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25">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25">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25">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25">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25">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25">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25">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25">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25">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25">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25">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25">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25">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25">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25">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25">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25">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25">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25">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25">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25">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25">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25">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25">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25">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25">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25">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25">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25">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25">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25">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25">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25">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25">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25">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25">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25">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25">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25">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25">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25">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25">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25">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25">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25">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25">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25">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25">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25">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25">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25">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25">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25">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25">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25">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25">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25">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25">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25">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25">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25">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25">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25">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25">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25">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25">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25">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25">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25">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25">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25">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25">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25">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25">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25">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25">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25">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25">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25">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25">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25">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25">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25">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25">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25">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25">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25">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25">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25">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25">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25">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25">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25">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25">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25">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25">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25">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25">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25">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25">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25">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25">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25">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25">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25">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25">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25">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25">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25">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25">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25">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25">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25">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25">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25">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25">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25">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25">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25">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25">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25">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25">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25">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25">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25">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25">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25">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25">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25">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25">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25">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25">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25">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25">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25">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25">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25">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25">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25">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25">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25">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25">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25">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25">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25">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25">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25">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25">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25">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25">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25">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25">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25">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25">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25">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25">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25">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25">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25">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25">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25">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25">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25">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25">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25">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25">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25">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25">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25">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25">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25">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25">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25">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25">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25">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25">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25">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25">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25">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25">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25">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25">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25">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25">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25">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25">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25">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25">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25">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25">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25">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25">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25">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25">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25">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25">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25">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25">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25">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25">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25">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25">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25">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25">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25">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25">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25">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25">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25">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25">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25">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25">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25">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25">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25">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25">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25">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25">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25">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25">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25">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25">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25">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25">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25">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25">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25">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25">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25">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25">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25">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25">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25">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25">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25">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25">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25">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25">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25">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25">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25">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25">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25">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25">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25">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25">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25">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25">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25">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25">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25">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25">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25">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25">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25">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25">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25">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25">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25">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25">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25">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25">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25">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25">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25">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25">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25">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25">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25">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25">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25">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25">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25">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25">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25">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25">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25">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25">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25">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25">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25">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25">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25">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25">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25">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25">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25">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25">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25">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25">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25">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25">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25">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25">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25">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25">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25">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25">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25">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25">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25">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25">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25">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25">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25">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25">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25">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25">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25">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25">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25">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25">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25">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25">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25">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25">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25">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25">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25">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25">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25">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25">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25">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25">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25">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25">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25">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25">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25">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25">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25">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25">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25">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25">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25">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25">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25">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25">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25">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25">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25">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25">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25">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25">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25">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25">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25">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25">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25">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25">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25">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25">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25">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25">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25">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25">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25">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25">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25">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25">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25">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25">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25">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25">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25">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25">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25">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25">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25">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25">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25">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25">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25">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25">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25">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25">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25">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25">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25">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25">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25">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25">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25">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25">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25">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25">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25">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25">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25">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25">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25">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25">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25">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25">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25">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25">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25">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25">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25">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25">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25">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25">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25">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25">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25">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25">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25">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25">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25">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25">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25">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25">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25">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25">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25">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25">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25">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25">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25">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25">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25">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25">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25">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25">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25">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25">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25">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25">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25">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25">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25">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25">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25">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25">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25">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25">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25">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25">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25">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25">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25">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25">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25">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25">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25">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25">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25">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25">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25">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25">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25">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25">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25">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25">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25">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25">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25">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25">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25">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25">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25">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25">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25">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25">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25">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25">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25">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25">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25">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25">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25">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25">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25">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25">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25">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25">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25">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25">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25">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25">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25">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25">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25">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25">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25">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25">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25">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25">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25">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25">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25">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25">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25">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25">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25">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25">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25">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25">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25">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25">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25">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25">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25">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25">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25">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25">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25">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25">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25">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25">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25">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25">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25">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25">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25">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25">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25">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25">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25">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25">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25">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25">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25">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25">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25">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25">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25">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25">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25">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25">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25">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25">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25">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25">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25">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25">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25">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25">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25">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25">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25">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25">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25">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25">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25">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25">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25">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25">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25">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25">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25">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25">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25">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25">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25">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25">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25">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25">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25">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25">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25">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25">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25">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25">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25">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25">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25">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25">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25">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25">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25">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25">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25">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25">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25">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25">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25">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25">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25">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25">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25">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25">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25">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25">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25">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25">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25">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25">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25">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25">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25">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25">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25">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25">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25">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25">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25">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25">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25">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25">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25">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25">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25">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25">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25">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25">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25">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25">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25">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25">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25">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25">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25">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25">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25">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25">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25">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25">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25">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25">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25">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25">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25">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25">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25">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25">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25">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25">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25">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25">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25">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25">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25">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25">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25">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25">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25">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25">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25">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25">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25">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25">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25">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25">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25">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25">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25">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25">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25">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25">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25">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25">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25">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25">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25">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25">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25">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25">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25">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25">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25">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25">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25">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25">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25">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25">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25">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25">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25">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25">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25">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25">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25">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25">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25">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25">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25">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25">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25">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25">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25">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25">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25">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25">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25">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25">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25">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25">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25">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25">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25">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25">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25">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25">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25">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25">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25">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25">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25">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25">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25">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25">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25">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25">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25">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25">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25">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25">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25">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25">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25">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25">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25">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25">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25">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25">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25">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25">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25">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25">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25">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25">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25">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25">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25">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25">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25">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25">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25">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25">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25">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25">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25">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25">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25">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25">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25">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25">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25">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25">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25">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25">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25">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25">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25">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25">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25">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25">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25">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25">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25">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25">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25">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25">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25">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25">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25">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25">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25">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25">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25">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25">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25">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25">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25">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25">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25">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25">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25">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25">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25">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25">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25">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25">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25">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25">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25">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25">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25">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25">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25">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25">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25">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25">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25">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25">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25">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25">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25">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25">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25">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25">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25">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25">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25">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25">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25">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25">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25">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25">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25">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25">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25">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25">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25">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25">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25">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25">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25">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25">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25">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25">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25">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25">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25">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25">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25">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25">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25">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25">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25">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25">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25">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25">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25">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25">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25">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25">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25">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25">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25">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25">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25">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25">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25">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25">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25">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25">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25">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25">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25">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25">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25">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25">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25">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25">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25">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25">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25">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25">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25">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25">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25">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25">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25">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25">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25">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25">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25">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25">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25">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25">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25">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25">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25">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25">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25">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25">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25">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25">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25">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25">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25">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25">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25">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25">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25">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25">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25">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25">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25">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25">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25">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25">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25">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25">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25">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25">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25">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25">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25">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25">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25">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25">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25">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25">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25">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25">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25">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25">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25">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25">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25">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25">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25">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25">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25">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25">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25">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25">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25">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25">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25">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25">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25">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25">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25">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25">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25">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25">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25">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25">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25">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25">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25">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25">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25">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25">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25">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25">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25">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25">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25">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25">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25">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25">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25">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25">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25">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25">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25">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25">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25">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25">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25">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25">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25">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25">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25">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25">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25">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25">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25">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25">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25">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25">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25">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25">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25">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25">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25">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25">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25">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25">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25">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25">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25">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25">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25">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25">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25">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25">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25">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25">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25">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25">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25">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25">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25">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25">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25">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25">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25">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25">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25">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25">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25">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25">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25">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25">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25">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25">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25">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25">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25">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25">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25">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25">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25">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25">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25">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25">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25">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25">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25">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25">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25">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25">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25">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25">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25">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25">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25">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25">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25">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25">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25">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25">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25">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25">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25">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25">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25">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25">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25">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25">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25">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25">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25">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25">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25">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25">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25">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25">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25">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25">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25">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25">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25">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25">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25">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25">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25">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25">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25">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25">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25">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25">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25">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25">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25">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25">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25">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25">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25">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25">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25">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25">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25">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25">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25">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25">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25">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25">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25">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25">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25">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25">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25">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25">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25">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25">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25">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25">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25">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25">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25">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25">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25">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25">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25">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25">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25">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25">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25">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25">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25">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25">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25">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25">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25">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25">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25">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25">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25">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25">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25">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25">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25">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25">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25">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25">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25">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25">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25">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25">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25">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25">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25">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25">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25">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25">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25">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25">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25">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25">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25">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25">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25">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25">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25">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25">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25">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25">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25">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25">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25">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25">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25">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25">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25">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25">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25">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25">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25">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25">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25">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25">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25">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25">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25">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25">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25">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25">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25">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25">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25">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25">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25">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25">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25">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25">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25">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25">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25">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25">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25">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25">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25">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25">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25">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25">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25">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25">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25">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25">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25">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25">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25">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25">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25">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25">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25">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25">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25">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25">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25">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25">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25">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25">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25">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25">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25">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25">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25">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25">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25">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25">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25">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25">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25">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25">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25">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25">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25">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25">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25">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25">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25">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25">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25">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25">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25">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25">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25">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25">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25">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25">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25">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25">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25">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25">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25">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25">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25">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25">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25">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25">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25">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25">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25">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25">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25">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25">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25">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25">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25">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25">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25">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25">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25">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25">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25">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25">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25">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25">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25">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25">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25">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25">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25">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25">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25">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25">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25">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25">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25">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25">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25">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25">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25">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25">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25">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25">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25">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25">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25">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25">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25">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25">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25">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25">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25">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25">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25">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25">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25">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25">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25">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25">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25">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25">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25">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25">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25">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25">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25">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25">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25">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25">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25">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25">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25">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25">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25">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25">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25">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25">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25">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25">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25">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25">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25">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25">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25">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25">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25">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25">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25">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25">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25">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25">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25">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25">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25">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25">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25">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25">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25">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25">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25">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25">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25">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25">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25">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25">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25">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25">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25">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25">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25">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25">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25">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25">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25">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25">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25">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25">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25">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25">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25">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25">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25">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25">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25">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25">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25">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25">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25">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25">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25">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25">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25">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25">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25">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25">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25">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25">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25">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25">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25">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25">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25">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25">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25">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25">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25">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25">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25">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25">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25">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25">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25">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25">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25">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25">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25">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25">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25">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25">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25">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25">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25">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25">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25">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25">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25">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25">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25">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25">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25">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25">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25">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25">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25">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25">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25">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25">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25">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25">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25">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25">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25">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25">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25">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25">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25">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25">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25">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25">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25">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25">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25">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25">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25">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25">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25">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25">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25">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25">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25">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25">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25">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25">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25">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25">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25">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25">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25">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25">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25">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25">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25">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25">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25">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25">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25">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25">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25">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25">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25">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25">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25">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25">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25">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25">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25">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25">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25">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25">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25">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25">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25">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25">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25">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25">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25">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25">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25">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25">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25">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25">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25">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25">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25">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25">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25">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25">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25">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25">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25">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25">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25">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25">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25">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25">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25">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25">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25">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25">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25">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25">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25">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25">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25">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25">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25">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25">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25">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25">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25">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25">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25">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25">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25">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25">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25">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25">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25">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25">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25">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25">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25">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25">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25">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25">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25">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25">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25">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25">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25">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25">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25">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25">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25">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25">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25">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25">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25">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25">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25">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25">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25">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25">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25">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25">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25">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25">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25">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25">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25">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25">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25">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25">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25">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25">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25">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25">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25">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25">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25">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25">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25">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25">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25">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25">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25">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25">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25">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25">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25">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25">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25">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25">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25">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25">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25">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25">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25">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25">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25">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25">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25">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25">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25">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25">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25">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25">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25">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25">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25">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25">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25">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25">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25">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25">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25">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25">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25">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25">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25">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25">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25">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25">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25">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25">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25">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25">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25">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25">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25">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25">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25">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25">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25">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25">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25">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25">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25">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25">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25">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25">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25">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25">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25">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25">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25">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25">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25">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25">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25">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25">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25">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25">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25">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25">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25">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25">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25">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25">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25">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25">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25">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25">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25">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25">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25">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25">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25">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25">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25">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25">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25">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25">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25">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25">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25">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25">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25">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25">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25">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25">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25">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25">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25">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25">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25">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25">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25">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25">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25">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25">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25">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25">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25">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25">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25">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25">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25">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25">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25">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25">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25">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25">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25">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25">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25">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25">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25">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25">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25">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25">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25">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25">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25">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25">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25">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25">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25">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25">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25">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25">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25">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25">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25">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25">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25">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25">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25">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25">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25">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25">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25">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25">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25">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25">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25">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25">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25">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25">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25">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25">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25">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25">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25">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25">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25">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25">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25">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25">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25">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25">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25">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25">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25">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25">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25">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25">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25">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25">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25">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25">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25">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25">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25">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25">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25">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25">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25">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25">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25">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25">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25">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25">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25">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25">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25">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25">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25">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25">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25">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25">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25">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25">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25">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25">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25">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25">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25">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25">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25">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25">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25">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25">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25">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25">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25">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25">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25">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25">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25">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25">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25">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25">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25">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25">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25">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25">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25">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25">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25">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25">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25">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25">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25">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25">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25">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25">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25">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25">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25">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25">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25">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25">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25">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25">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25">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25">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25">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25">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25">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25">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25">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25">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25">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25">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25">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25">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25">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25">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25">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25">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25">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25">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25">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25">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25">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25">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25">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25">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25">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25">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25">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25">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25">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25">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25">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25">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25">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25">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25">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25">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25">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25">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25">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25">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25">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25">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25">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25">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25">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25">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25">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25">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25">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25">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25">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25">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25">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25">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25">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25">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25">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25">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25">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25">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25">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25">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25">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25">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25">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25">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25">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25">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25">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25">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25">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25">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25">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25">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25">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vt:lpstr>
      <vt:lpstr>Dashboard</vt:lpstr>
      <vt:lpstr>Maindata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Ritiksingh74765@outlook.com</dc:creator>
  <cp:lastModifiedBy>Ritiksingh74765@outlook.com</cp:lastModifiedBy>
  <dcterms:created xsi:type="dcterms:W3CDTF">2025-08-26T15:18:58Z</dcterms:created>
  <dcterms:modified xsi:type="dcterms:W3CDTF">2025-09-22T08:08:17Z</dcterms:modified>
</cp:coreProperties>
</file>