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s\Google Drive\Lehramt\Erstes Staatsexamen\Semester 11\Examensarbeit\Hausarbeit\tables\"/>
    </mc:Choice>
  </mc:AlternateContent>
  <bookViews>
    <workbookView xWindow="0" yWindow="0" windowWidth="14010" windowHeight="10395"/>
  </bookViews>
  <sheets>
    <sheet name="gaussfit" sheetId="1" r:id="rId1"/>
    <sheet name="cw werte" sheetId="2" r:id="rId2"/>
    <sheet name="Masse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5" i="1" l="1"/>
  <c r="N4" i="1"/>
  <c r="N5" i="1"/>
  <c r="N6" i="1"/>
  <c r="N7" i="1"/>
  <c r="P7" i="1" s="1"/>
  <c r="N8" i="1"/>
  <c r="P8" i="1" s="1"/>
  <c r="N9" i="1"/>
  <c r="P9" i="1" s="1"/>
  <c r="N10" i="1"/>
  <c r="N11" i="1"/>
  <c r="N12" i="1"/>
  <c r="N13" i="1"/>
  <c r="N14" i="1"/>
  <c r="P14" i="1" s="1"/>
  <c r="R14" i="1" s="1"/>
  <c r="N15" i="1"/>
  <c r="P15" i="1" s="1"/>
  <c r="R15" i="1" s="1"/>
  <c r="N16" i="1"/>
  <c r="N17" i="1"/>
  <c r="N18" i="1"/>
  <c r="N19" i="1"/>
  <c r="N20" i="1"/>
  <c r="N21" i="1"/>
  <c r="P21" i="1" s="1"/>
  <c r="R21" i="1" s="1"/>
  <c r="N22" i="1"/>
  <c r="N23" i="1"/>
  <c r="N24" i="1"/>
  <c r="N25" i="1"/>
  <c r="N26" i="1"/>
  <c r="N27" i="1"/>
  <c r="N28" i="1"/>
  <c r="N29" i="1"/>
  <c r="P29" i="1" s="1"/>
  <c r="R29" i="1" s="1"/>
  <c r="N30" i="1"/>
  <c r="P30" i="1" s="1"/>
  <c r="R30" i="1" s="1"/>
  <c r="N31" i="1"/>
  <c r="P31" i="1" s="1"/>
  <c r="N32" i="1"/>
  <c r="P32" i="1" s="1"/>
  <c r="N33" i="1"/>
  <c r="P33" i="1" s="1"/>
  <c r="N34" i="1"/>
  <c r="N35" i="1"/>
  <c r="N36" i="1"/>
  <c r="P36" i="1" s="1"/>
  <c r="N37" i="1"/>
  <c r="P37" i="1" s="1"/>
  <c r="N38" i="1"/>
  <c r="P38" i="1" s="1"/>
  <c r="N39" i="1"/>
  <c r="P39" i="1" s="1"/>
  <c r="N40" i="1"/>
  <c r="N41" i="1"/>
  <c r="N42" i="1"/>
  <c r="N43" i="1"/>
  <c r="P43" i="1" s="1"/>
  <c r="N44" i="1"/>
  <c r="P44" i="1" s="1"/>
  <c r="N45" i="1"/>
  <c r="P45" i="1" s="1"/>
  <c r="N46" i="1"/>
  <c r="N47" i="1"/>
  <c r="N48" i="1"/>
  <c r="N49" i="1"/>
  <c r="N50" i="1"/>
  <c r="P50" i="1" s="1"/>
  <c r="N51" i="1"/>
  <c r="P51" i="1" s="1"/>
  <c r="N52" i="1"/>
  <c r="N53" i="1"/>
  <c r="N54" i="1"/>
  <c r="N55" i="1"/>
  <c r="N56" i="1"/>
  <c r="N57" i="1"/>
  <c r="P57" i="1" s="1"/>
  <c r="N58" i="1"/>
  <c r="N3" i="1"/>
  <c r="P27" i="1"/>
  <c r="R27" i="1" s="1"/>
  <c r="P3" i="1"/>
  <c r="R16" i="1"/>
  <c r="R10" i="1"/>
  <c r="R18" i="1"/>
  <c r="R22" i="1"/>
  <c r="T3" i="1"/>
  <c r="T4" i="1"/>
  <c r="U4" i="1"/>
  <c r="U5" i="1"/>
  <c r="U6" i="1"/>
  <c r="T6" i="1"/>
  <c r="T5" i="1"/>
  <c r="P4" i="1"/>
  <c r="P5" i="1"/>
  <c r="P6" i="1"/>
  <c r="P10" i="1"/>
  <c r="P11" i="1"/>
  <c r="R11" i="1" s="1"/>
  <c r="P12" i="1"/>
  <c r="R12" i="1" s="1"/>
  <c r="P13" i="1"/>
  <c r="R13" i="1" s="1"/>
  <c r="P16" i="1"/>
  <c r="P17" i="1"/>
  <c r="R17" i="1" s="1"/>
  <c r="P18" i="1"/>
  <c r="P19" i="1"/>
  <c r="R19" i="1" s="1"/>
  <c r="P20" i="1"/>
  <c r="R20" i="1" s="1"/>
  <c r="P22" i="1"/>
  <c r="P23" i="1"/>
  <c r="R23" i="1" s="1"/>
  <c r="P24" i="1"/>
  <c r="R24" i="1" s="1"/>
  <c r="P25" i="1"/>
  <c r="R25" i="1" s="1"/>
  <c r="P26" i="1"/>
  <c r="R26" i="1" s="1"/>
  <c r="P28" i="1"/>
  <c r="R28" i="1" s="1"/>
  <c r="P34" i="1"/>
  <c r="P35" i="1"/>
  <c r="P40" i="1"/>
  <c r="P41" i="1"/>
  <c r="P42" i="1"/>
  <c r="P46" i="1"/>
  <c r="P47" i="1"/>
  <c r="P48" i="1"/>
  <c r="P49" i="1"/>
  <c r="P52" i="1"/>
  <c r="P53" i="1"/>
  <c r="P54" i="1"/>
  <c r="P55" i="1"/>
  <c r="P56" i="1"/>
  <c r="P58" i="1"/>
</calcChain>
</file>

<file path=xl/sharedStrings.xml><?xml version="1.0" encoding="utf-8"?>
<sst xmlns="http://schemas.openxmlformats.org/spreadsheetml/2006/main" count="371" uniqueCount="36">
  <si>
    <t>35mm</t>
  </si>
  <si>
    <t>s</t>
  </si>
  <si>
    <t>A</t>
  </si>
  <si>
    <t>2sigma^2</t>
  </si>
  <si>
    <t>mu</t>
  </si>
  <si>
    <t>r^2</t>
  </si>
  <si>
    <t>&amp;</t>
  </si>
  <si>
    <t>\\</t>
  </si>
  <si>
    <t>Stufe2</t>
  </si>
  <si>
    <t>cw</t>
  </si>
  <si>
    <t>reynolds</t>
  </si>
  <si>
    <t>cw_rey</t>
  </si>
  <si>
    <t>Delta_cw</t>
  </si>
  <si>
    <t>DELTA_perc</t>
  </si>
  <si>
    <t>abstand</t>
  </si>
  <si>
    <t>Stufe1</t>
  </si>
  <si>
    <t>Die Massen aus der Datei 35mmH, die in den Plots verwendet wurden</t>
  </si>
  <si>
    <t>35mm Holz</t>
  </si>
  <si>
    <t>30mm Holz</t>
  </si>
  <si>
    <t>usw</t>
  </si>
  <si>
    <t>Gaussfehler</t>
  </si>
  <si>
    <t>Integral</t>
  </si>
  <si>
    <t>Projektionsfläche</t>
  </si>
  <si>
    <t>Quotient</t>
  </si>
  <si>
    <t>Mal Quotient</t>
  </si>
  <si>
    <t>Linear model Poly2:</t>
  </si>
  <si>
    <t xml:space="preserve">     f(x) = p1*x^2 + p2*x + p3</t>
  </si>
  <si>
    <t>Coefficients (with 95% confidence bounds):</t>
  </si>
  <si>
    <t xml:space="preserve">       p1 =      0.7145  (0.5253, 0.9038)</t>
  </si>
  <si>
    <t xml:space="preserve">       p2 =      -45.18  (-51.22, -39.15)</t>
  </si>
  <si>
    <t xml:space="preserve">       p3 =        1093  (1055, 1132)</t>
  </si>
  <si>
    <t>Goodness of fit:</t>
  </si>
  <si>
    <t xml:space="preserve">  SSE: 1.996e+04</t>
  </si>
  <si>
    <t xml:space="preserve">  R-square: 0.983</t>
  </si>
  <si>
    <t xml:space="preserve">  Adjusted R-square: 0.9811</t>
  </si>
  <si>
    <t xml:space="preserve">  RMSE: 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</si>
</sst>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00"/>
    <numFmt numFmtId="166" formatCode="0.0000"/>
    <numFmt numFmtId="167" formatCode="0.000E+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1" xfId="0" applyBorder="1"/>
    <xf numFmtId="167" fontId="0" fillId="0" borderId="0" xfId="0" applyNumberForma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gaussfit!$D$3:$D$9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gaussfit!$P$3:$P$9</c:f>
              <c:numCache>
                <c:formatCode>General</c:formatCode>
                <c:ptCount val="7"/>
                <c:pt idx="0">
                  <c:v>1095.24987057507</c:v>
                </c:pt>
                <c:pt idx="1">
                  <c:v>926.88506721574163</c:v>
                </c:pt>
                <c:pt idx="2">
                  <c:v>717.44731198513284</c:v>
                </c:pt>
                <c:pt idx="3">
                  <c:v>591.07959833106611</c:v>
                </c:pt>
                <c:pt idx="4">
                  <c:v>502.46289222290062</c:v>
                </c:pt>
                <c:pt idx="5">
                  <c:v>465.0920271903438</c:v>
                </c:pt>
                <c:pt idx="6">
                  <c:v>352.49826948390182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0D-4DC1-9B10-BBF9C9B82BD5}"/>
            </c:ext>
          </c:extLst>
        </c:ser>
        <c:ser>
          <c:idx val="1"/>
          <c:order val="1"/>
          <c:tx>
            <c:v>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gaussfit!$D$10:$D$16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gaussfit!$P$10:$P$16</c:f>
              <c:numCache>
                <c:formatCode>General</c:formatCode>
                <c:ptCount val="7"/>
                <c:pt idx="0">
                  <c:v>758.73983108674008</c:v>
                </c:pt>
                <c:pt idx="1">
                  <c:v>657.19257872942251</c:v>
                </c:pt>
                <c:pt idx="2">
                  <c:v>520.04459414547887</c:v>
                </c:pt>
                <c:pt idx="3">
                  <c:v>415.84712778562118</c:v>
                </c:pt>
                <c:pt idx="4">
                  <c:v>353.13358721490596</c:v>
                </c:pt>
                <c:pt idx="5">
                  <c:v>305.34063326364316</c:v>
                </c:pt>
                <c:pt idx="6">
                  <c:v>275.85971856594983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0D-4DC1-9B10-BBF9C9B82BD5}"/>
            </c:ext>
          </c:extLst>
        </c:ser>
        <c:ser>
          <c:idx val="2"/>
          <c:order val="2"/>
          <c:tx>
            <c:v>25mm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Pt>
            <c:idx val="6"/>
            <c:marker>
              <c:symbol val="circle"/>
              <c:size val="5"/>
              <c:spPr>
                <a:solidFill>
                  <a:schemeClr val="accent3"/>
                </a:solidFill>
                <a:ln w="9525">
                  <a:solidFill>
                    <a:schemeClr val="accent3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</c:dPt>
          <c:xVal>
            <c:numRef>
              <c:f>gaussfit!$D$17:$D$23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gaussfit!$P$17:$P$23</c:f>
              <c:numCache>
                <c:formatCode>General</c:formatCode>
                <c:ptCount val="7"/>
                <c:pt idx="0">
                  <c:v>511.17347943049987</c:v>
                </c:pt>
                <c:pt idx="1">
                  <c:v>463.1271130126828</c:v>
                </c:pt>
                <c:pt idx="2">
                  <c:v>327.0956708400044</c:v>
                </c:pt>
                <c:pt idx="3">
                  <c:v>272.07275663368756</c:v>
                </c:pt>
                <c:pt idx="4">
                  <c:v>252.26603783735911</c:v>
                </c:pt>
                <c:pt idx="5">
                  <c:v>196.37371271005574</c:v>
                </c:pt>
                <c:pt idx="6">
                  <c:v>195.83413459336623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0D-4DC1-9B10-BBF9C9B82BD5}"/>
            </c:ext>
          </c:extLst>
        </c:ser>
        <c:ser>
          <c:idx val="3"/>
          <c:order val="3"/>
          <c:tx>
            <c:v>20mm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gaussfit!$D$24:$D$30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gaussfit!$P$24:$P$30</c:f>
              <c:numCache>
                <c:formatCode>General</c:formatCode>
                <c:ptCount val="7"/>
                <c:pt idx="0">
                  <c:v>315.16855033886696</c:v>
                </c:pt>
                <c:pt idx="1">
                  <c:v>247.65241737282128</c:v>
                </c:pt>
                <c:pt idx="2">
                  <c:v>208.90352835333533</c:v>
                </c:pt>
                <c:pt idx="3">
                  <c:v>151.2623690994848</c:v>
                </c:pt>
                <c:pt idx="4">
                  <c:v>148.19836991413237</c:v>
                </c:pt>
                <c:pt idx="5">
                  <c:v>118.63502573556886</c:v>
                </c:pt>
                <c:pt idx="6">
                  <c:v>108.095898112694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0D-4DC1-9B10-BBF9C9B82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380216"/>
        <c:axId val="357382184"/>
      </c:scatterChart>
      <c:valAx>
        <c:axId val="3573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7382184"/>
        <c:crosses val="autoZero"/>
        <c:crossBetween val="midCat"/>
      </c:valAx>
      <c:valAx>
        <c:axId val="35738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73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Faktor</a:t>
            </a:r>
          </a:p>
          <a:p>
            <a:pPr>
              <a:defRPr/>
            </a:pP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gaussfit!$D$3:$D$9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gaussfit!$P$3:$P$9</c:f>
              <c:numCache>
                <c:formatCode>General</c:formatCode>
                <c:ptCount val="7"/>
                <c:pt idx="0">
                  <c:v>1095.24987057507</c:v>
                </c:pt>
                <c:pt idx="1">
                  <c:v>926.88506721574163</c:v>
                </c:pt>
                <c:pt idx="2">
                  <c:v>717.44731198513284</c:v>
                </c:pt>
                <c:pt idx="3">
                  <c:v>591.07959833106611</c:v>
                </c:pt>
                <c:pt idx="4">
                  <c:v>502.46289222290062</c:v>
                </c:pt>
                <c:pt idx="5">
                  <c:v>465.0920271903438</c:v>
                </c:pt>
                <c:pt idx="6">
                  <c:v>352.49826948390182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7F-472E-B56C-64D05E85D2D5}"/>
            </c:ext>
          </c:extLst>
        </c:ser>
        <c:ser>
          <c:idx val="1"/>
          <c:order val="1"/>
          <c:tx>
            <c:v>30mm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gaussfit!$D$10:$D$16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gaussfit!$R$10:$R$16</c:f>
              <c:numCache>
                <c:formatCode>General</c:formatCode>
                <c:ptCount val="7"/>
                <c:pt idx="0">
                  <c:v>1032.7292145347299</c:v>
                </c:pt>
                <c:pt idx="1">
                  <c:v>894.51212104838078</c:v>
                </c:pt>
                <c:pt idx="2">
                  <c:v>707.83847536467977</c:v>
                </c:pt>
                <c:pt idx="3">
                  <c:v>566.01414615265116</c:v>
                </c:pt>
                <c:pt idx="4">
                  <c:v>480.6540492647332</c:v>
                </c:pt>
                <c:pt idx="5">
                  <c:v>415.60252860884771</c:v>
                </c:pt>
                <c:pt idx="6">
                  <c:v>375.47572804809846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F-472E-B56C-64D05E85D2D5}"/>
            </c:ext>
          </c:extLst>
        </c:ser>
        <c:ser>
          <c:idx val="2"/>
          <c:order val="2"/>
          <c:tx>
            <c:v>25mm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gaussfit!$D$17:$D$23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gaussfit!$R$17:$R$23</c:f>
              <c:numCache>
                <c:formatCode>General</c:formatCode>
                <c:ptCount val="7"/>
                <c:pt idx="0">
                  <c:v>1001.9000196837798</c:v>
                </c:pt>
                <c:pt idx="1">
                  <c:v>907.72914150485826</c:v>
                </c:pt>
                <c:pt idx="2">
                  <c:v>641.10751484640866</c:v>
                </c:pt>
                <c:pt idx="3">
                  <c:v>533.26260300202762</c:v>
                </c:pt>
                <c:pt idx="4">
                  <c:v>494.44143416122387</c:v>
                </c:pt>
                <c:pt idx="5">
                  <c:v>384.89247691170925</c:v>
                </c:pt>
                <c:pt idx="6">
                  <c:v>383.83490380299781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77F-472E-B56C-64D05E85D2D5}"/>
            </c:ext>
          </c:extLst>
        </c:ser>
        <c:ser>
          <c:idx val="3"/>
          <c:order val="3"/>
          <c:tx>
            <c:v>20mm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gaussfit!$D$24:$D$30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xVal>
          <c:yVal>
            <c:numRef>
              <c:f>gaussfit!$R$24:$R$30</c:f>
              <c:numCache>
                <c:formatCode>General</c:formatCode>
                <c:ptCount val="7"/>
                <c:pt idx="0">
                  <c:v>965.20368541278026</c:v>
                </c:pt>
                <c:pt idx="1">
                  <c:v>758.43552820426521</c:v>
                </c:pt>
                <c:pt idx="2">
                  <c:v>639.7670555820896</c:v>
                </c:pt>
                <c:pt idx="3">
                  <c:v>463.24100536717225</c:v>
                </c:pt>
                <c:pt idx="4">
                  <c:v>453.85750786203045</c:v>
                </c:pt>
                <c:pt idx="5">
                  <c:v>363.31976631517966</c:v>
                </c:pt>
                <c:pt idx="6">
                  <c:v>331.0436879701254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77F-472E-B56C-64D05E85D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380216"/>
        <c:axId val="357382184"/>
      </c:scatterChart>
      <c:valAx>
        <c:axId val="357380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7382184"/>
        <c:crosses val="autoZero"/>
        <c:crossBetween val="midCat"/>
      </c:valAx>
      <c:valAx>
        <c:axId val="35738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57380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404812</xdr:colOff>
      <xdr:row>15</xdr:row>
      <xdr:rowOff>33337</xdr:rowOff>
    </xdr:from>
    <xdr:to>
      <xdr:col>12</xdr:col>
      <xdr:colOff>404812</xdr:colOff>
      <xdr:row>29</xdr:row>
      <xdr:rowOff>109537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333375</xdr:colOff>
      <xdr:row>1</xdr:row>
      <xdr:rowOff>0</xdr:rowOff>
    </xdr:from>
    <xdr:to>
      <xdr:col>12</xdr:col>
      <xdr:colOff>333375</xdr:colOff>
      <xdr:row>15</xdr:row>
      <xdr:rowOff>76200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8"/>
  <sheetViews>
    <sheetView tabSelected="1" topLeftCell="Q1" workbookViewId="0">
      <selection activeCell="S26" sqref="S26"/>
    </sheetView>
  </sheetViews>
  <sheetFormatPr baseColWidth="10" defaultRowHeight="15" x14ac:dyDescent="0.25"/>
  <cols>
    <col min="6" max="6" width="11.42578125" style="3"/>
    <col min="8" max="8" width="11.42578125" style="4"/>
    <col min="10" max="10" width="11.42578125" style="4"/>
    <col min="12" max="12" width="11.42578125" style="4"/>
  </cols>
  <sheetData>
    <row r="2" spans="2:21" x14ac:dyDescent="0.25">
      <c r="D2" t="s">
        <v>1</v>
      </c>
      <c r="F2" s="3" t="s">
        <v>2</v>
      </c>
      <c r="H2" s="4" t="s">
        <v>3</v>
      </c>
      <c r="J2" s="4" t="s">
        <v>4</v>
      </c>
      <c r="L2" s="4" t="s">
        <v>5</v>
      </c>
      <c r="N2" t="s">
        <v>20</v>
      </c>
      <c r="P2" t="s">
        <v>21</v>
      </c>
      <c r="R2" t="s">
        <v>24</v>
      </c>
      <c r="T2" t="s">
        <v>22</v>
      </c>
      <c r="U2" t="s">
        <v>23</v>
      </c>
    </row>
    <row r="3" spans="2:21" x14ac:dyDescent="0.25">
      <c r="B3" s="9" t="s">
        <v>0</v>
      </c>
      <c r="C3" s="1" t="s">
        <v>6</v>
      </c>
      <c r="D3">
        <v>1</v>
      </c>
      <c r="E3" t="s">
        <v>6</v>
      </c>
      <c r="F3" s="3">
        <v>302.8</v>
      </c>
      <c r="G3" t="s">
        <v>6</v>
      </c>
      <c r="H3" s="4">
        <v>2.1429999999999998</v>
      </c>
      <c r="I3" t="s">
        <v>6</v>
      </c>
      <c r="J3" s="4">
        <v>-0.23949999999999999</v>
      </c>
      <c r="K3" t="s">
        <v>6</v>
      </c>
      <c r="L3" s="4">
        <v>0.99370000000000003</v>
      </c>
      <c r="M3" s="2" t="s">
        <v>7</v>
      </c>
      <c r="N3">
        <f>_xlfn.ERF.PRECISE(3/H3)</f>
        <v>0.95227028425392057</v>
      </c>
      <c r="O3">
        <v>1</v>
      </c>
      <c r="P3">
        <f>(1/2)*SQRT(PI())*H3*F3*2*N3</f>
        <v>1095.24987057507</v>
      </c>
      <c r="R3">
        <v>1095.24987057507</v>
      </c>
      <c r="T3">
        <f>PI()*0.0175^2</f>
        <v>9.6211275016187424E-4</v>
      </c>
    </row>
    <row r="4" spans="2:21" x14ac:dyDescent="0.25">
      <c r="B4" s="9"/>
      <c r="C4" s="1" t="s">
        <v>6</v>
      </c>
      <c r="D4">
        <v>5</v>
      </c>
      <c r="E4" t="s">
        <v>6</v>
      </c>
      <c r="F4" s="3">
        <v>260.39999999999998</v>
      </c>
      <c r="G4" t="s">
        <v>6</v>
      </c>
      <c r="H4" s="4">
        <v>2.0990000000000002</v>
      </c>
      <c r="I4" t="s">
        <v>6</v>
      </c>
      <c r="J4" s="4">
        <v>-4.9759999999999999E-2</v>
      </c>
      <c r="K4" t="s">
        <v>6</v>
      </c>
      <c r="L4" s="4">
        <v>0.99329999999999996</v>
      </c>
      <c r="M4" s="2" t="s">
        <v>7</v>
      </c>
      <c r="N4">
        <f t="shared" ref="N4:N58" si="0">_xlfn.ERF.PRECISE(3/H4)</f>
        <v>0.95674792851596258</v>
      </c>
      <c r="O4">
        <v>5</v>
      </c>
      <c r="P4">
        <f t="shared" ref="P4:P58" si="1">(1/2)*SQRT(PI())*H4*F4*2*N4</f>
        <v>926.88506721574163</v>
      </c>
      <c r="R4">
        <v>926.88506721574163</v>
      </c>
      <c r="T4">
        <f>PI()*0.015^2</f>
        <v>7.0685834705770342E-4</v>
      </c>
      <c r="U4">
        <f>$T$3/T4</f>
        <v>1.3611111111111114</v>
      </c>
    </row>
    <row r="5" spans="2:21" x14ac:dyDescent="0.25">
      <c r="B5" s="9"/>
      <c r="C5" s="1" t="s">
        <v>6</v>
      </c>
      <c r="D5">
        <v>10</v>
      </c>
      <c r="E5" t="s">
        <v>6</v>
      </c>
      <c r="F5" s="3">
        <v>183.9</v>
      </c>
      <c r="G5" t="s">
        <v>6</v>
      </c>
      <c r="H5" s="4">
        <v>2.3780000000000001</v>
      </c>
      <c r="I5" t="s">
        <v>6</v>
      </c>
      <c r="J5" s="4">
        <v>-0.378</v>
      </c>
      <c r="K5" t="s">
        <v>6</v>
      </c>
      <c r="L5" s="4">
        <v>0.99329999999999996</v>
      </c>
      <c r="M5" s="2" t="s">
        <v>7</v>
      </c>
      <c r="N5">
        <f t="shared" si="0"/>
        <v>0.92559605923235355</v>
      </c>
      <c r="O5">
        <v>10</v>
      </c>
      <c r="P5">
        <f t="shared" si="1"/>
        <v>717.44731198513284</v>
      </c>
      <c r="R5">
        <v>717.44731198513284</v>
      </c>
      <c r="T5">
        <f>PI()*0.0125^2</f>
        <v>4.9087385212340522E-4</v>
      </c>
      <c r="U5">
        <f t="shared" ref="U5:U6" si="2">$T$3/T5</f>
        <v>1.96</v>
      </c>
    </row>
    <row r="6" spans="2:21" x14ac:dyDescent="0.25">
      <c r="B6" s="9"/>
      <c r="C6" s="1" t="s">
        <v>6</v>
      </c>
      <c r="D6">
        <v>15</v>
      </c>
      <c r="E6" t="s">
        <v>6</v>
      </c>
      <c r="F6" s="3">
        <v>152.80000000000001</v>
      </c>
      <c r="G6" t="s">
        <v>6</v>
      </c>
      <c r="H6" s="4">
        <v>2.3490000000000002</v>
      </c>
      <c r="I6" t="s">
        <v>6</v>
      </c>
      <c r="J6" s="4">
        <v>-0.20050000000000001</v>
      </c>
      <c r="K6" t="s">
        <v>6</v>
      </c>
      <c r="L6" s="4">
        <v>0.99450000000000005</v>
      </c>
      <c r="M6" s="2" t="s">
        <v>7</v>
      </c>
      <c r="N6">
        <f t="shared" si="0"/>
        <v>0.92910471099983283</v>
      </c>
      <c r="O6">
        <v>15</v>
      </c>
      <c r="P6">
        <f t="shared" si="1"/>
        <v>591.07959833106611</v>
      </c>
      <c r="R6">
        <v>591.07959833106611</v>
      </c>
      <c r="T6">
        <f>PI()*0.01^2</f>
        <v>3.1415926535897931E-4</v>
      </c>
      <c r="U6">
        <f t="shared" si="2"/>
        <v>3.0625000000000004</v>
      </c>
    </row>
    <row r="7" spans="2:21" x14ac:dyDescent="0.25">
      <c r="B7" s="9"/>
      <c r="C7" s="1" t="s">
        <v>6</v>
      </c>
      <c r="D7">
        <v>20</v>
      </c>
      <c r="E7" t="s">
        <v>6</v>
      </c>
      <c r="F7" s="3">
        <v>121.4</v>
      </c>
      <c r="G7" t="s">
        <v>6</v>
      </c>
      <c r="H7" s="4">
        <v>2.6040000000000001</v>
      </c>
      <c r="I7" t="s">
        <v>6</v>
      </c>
      <c r="J7" s="4">
        <v>-0.40410000000000001</v>
      </c>
      <c r="K7" t="s">
        <v>6</v>
      </c>
      <c r="L7" s="4">
        <v>0.99680000000000002</v>
      </c>
      <c r="M7" s="2" t="s">
        <v>7</v>
      </c>
      <c r="N7">
        <f t="shared" si="0"/>
        <v>0.89674588173637138</v>
      </c>
      <c r="O7">
        <v>20</v>
      </c>
      <c r="P7">
        <f t="shared" si="1"/>
        <v>502.46289222290062</v>
      </c>
      <c r="R7">
        <v>502.46289222290062</v>
      </c>
    </row>
    <row r="8" spans="2:21" x14ac:dyDescent="0.25">
      <c r="B8" s="9"/>
      <c r="C8" s="1" t="s">
        <v>6</v>
      </c>
      <c r="D8">
        <v>25</v>
      </c>
      <c r="E8" t="s">
        <v>6</v>
      </c>
      <c r="F8" s="3">
        <v>95.23</v>
      </c>
      <c r="G8" t="s">
        <v>6</v>
      </c>
      <c r="H8" s="4">
        <v>3.65</v>
      </c>
      <c r="I8" t="s">
        <v>6</v>
      </c>
      <c r="J8" s="4">
        <v>-0.44350000000000001</v>
      </c>
      <c r="K8" t="s">
        <v>6</v>
      </c>
      <c r="L8" s="4">
        <v>0.98560000000000003</v>
      </c>
      <c r="M8" s="2" t="s">
        <v>7</v>
      </c>
      <c r="N8">
        <f t="shared" si="0"/>
        <v>0.75491370461967877</v>
      </c>
      <c r="O8">
        <v>25</v>
      </c>
      <c r="P8">
        <f t="shared" si="1"/>
        <v>465.0920271903438</v>
      </c>
      <c r="R8">
        <v>465.0920271903438</v>
      </c>
    </row>
    <row r="9" spans="2:21" x14ac:dyDescent="0.25">
      <c r="B9" s="9"/>
      <c r="C9" s="1" t="s">
        <v>6</v>
      </c>
      <c r="D9">
        <v>30</v>
      </c>
      <c r="E9" t="s">
        <v>6</v>
      </c>
      <c r="F9" s="3">
        <v>73.209999999999994</v>
      </c>
      <c r="G9" t="s">
        <v>6</v>
      </c>
      <c r="H9" s="4">
        <v>3.5179999999999998</v>
      </c>
      <c r="I9" t="s">
        <v>6</v>
      </c>
      <c r="J9" s="4">
        <v>-0.62629999999999997</v>
      </c>
      <c r="K9" t="s">
        <v>6</v>
      </c>
      <c r="L9" s="4">
        <v>0.99199999999999999</v>
      </c>
      <c r="M9" s="2" t="s">
        <v>7</v>
      </c>
      <c r="N9">
        <f t="shared" si="0"/>
        <v>0.77217513187559994</v>
      </c>
      <c r="O9">
        <v>30</v>
      </c>
      <c r="P9">
        <f t="shared" si="1"/>
        <v>352.49826948390182</v>
      </c>
      <c r="R9">
        <v>352.49826948390182</v>
      </c>
    </row>
    <row r="10" spans="2:21" x14ac:dyDescent="0.25">
      <c r="B10" s="9">
        <v>30</v>
      </c>
      <c r="C10" s="1" t="s">
        <v>6</v>
      </c>
      <c r="D10">
        <v>1</v>
      </c>
      <c r="E10" t="s">
        <v>6</v>
      </c>
      <c r="F10" s="3">
        <v>230.9</v>
      </c>
      <c r="G10" t="s">
        <v>6</v>
      </c>
      <c r="H10" s="4">
        <v>1.903</v>
      </c>
      <c r="I10" t="s">
        <v>6</v>
      </c>
      <c r="J10" s="4">
        <v>-0.26790000000000003</v>
      </c>
      <c r="K10" t="s">
        <v>6</v>
      </c>
      <c r="L10" s="4">
        <v>0.997</v>
      </c>
      <c r="M10" s="2" t="s">
        <v>7</v>
      </c>
      <c r="N10">
        <f t="shared" si="0"/>
        <v>0.97421592839990034</v>
      </c>
      <c r="O10">
        <v>1</v>
      </c>
      <c r="P10">
        <f t="shared" si="1"/>
        <v>758.73983108674008</v>
      </c>
      <c r="Q10">
        <v>1</v>
      </c>
      <c r="R10">
        <f>P10*$U$4</f>
        <v>1032.7292145347299</v>
      </c>
    </row>
    <row r="11" spans="2:21" x14ac:dyDescent="0.25">
      <c r="B11" s="9"/>
      <c r="C11" s="1" t="s">
        <v>6</v>
      </c>
      <c r="D11">
        <v>5</v>
      </c>
      <c r="E11" t="s">
        <v>6</v>
      </c>
      <c r="F11" s="3">
        <v>199.2</v>
      </c>
      <c r="G11" t="s">
        <v>6</v>
      </c>
      <c r="H11" s="4">
        <v>1.9119999999999999</v>
      </c>
      <c r="I11" t="s">
        <v>6</v>
      </c>
      <c r="J11" s="4">
        <v>-0.48870000000000002</v>
      </c>
      <c r="K11" t="s">
        <v>6</v>
      </c>
      <c r="L11" s="4">
        <v>0.98819999999999997</v>
      </c>
      <c r="M11" s="2" t="s">
        <v>7</v>
      </c>
      <c r="N11">
        <f t="shared" si="0"/>
        <v>0.97351016856135053</v>
      </c>
      <c r="O11">
        <v>5</v>
      </c>
      <c r="P11">
        <f t="shared" si="1"/>
        <v>657.19257872942251</v>
      </c>
      <c r="Q11">
        <v>5</v>
      </c>
      <c r="R11">
        <f t="shared" ref="R11:R16" si="3">P11*$U$4</f>
        <v>894.51212104838078</v>
      </c>
    </row>
    <row r="12" spans="2:21" x14ac:dyDescent="0.25">
      <c r="B12" s="9"/>
      <c r="C12" s="1" t="s">
        <v>6</v>
      </c>
      <c r="D12">
        <v>10</v>
      </c>
      <c r="E12" t="s">
        <v>6</v>
      </c>
      <c r="F12" s="3">
        <v>140.9</v>
      </c>
      <c r="G12" t="s">
        <v>6</v>
      </c>
      <c r="H12" s="4">
        <v>2.2010000000000001</v>
      </c>
      <c r="I12" t="s">
        <v>6</v>
      </c>
      <c r="J12" s="4">
        <v>-0.56379999999999997</v>
      </c>
      <c r="K12" t="s">
        <v>6</v>
      </c>
      <c r="L12" s="4">
        <v>0.98770000000000002</v>
      </c>
      <c r="M12" s="2" t="s">
        <v>7</v>
      </c>
      <c r="N12">
        <f t="shared" si="0"/>
        <v>0.94609471015078206</v>
      </c>
      <c r="O12">
        <v>10</v>
      </c>
      <c r="P12">
        <f t="shared" si="1"/>
        <v>520.04459414547887</v>
      </c>
      <c r="Q12">
        <v>10</v>
      </c>
      <c r="R12">
        <f t="shared" si="3"/>
        <v>707.83847536467977</v>
      </c>
    </row>
    <row r="13" spans="2:21" x14ac:dyDescent="0.25">
      <c r="B13" s="9"/>
      <c r="C13" s="1" t="s">
        <v>6</v>
      </c>
      <c r="D13">
        <v>15</v>
      </c>
      <c r="E13" t="s">
        <v>6</v>
      </c>
      <c r="F13" s="3">
        <v>106.5</v>
      </c>
      <c r="G13" t="s">
        <v>6</v>
      </c>
      <c r="H13" s="4">
        <v>2.3809999999999998</v>
      </c>
      <c r="I13" t="s">
        <v>6</v>
      </c>
      <c r="J13" s="4">
        <v>-0.45169999999999999</v>
      </c>
      <c r="K13" t="s">
        <v>6</v>
      </c>
      <c r="L13" s="4">
        <v>0.99729999999999996</v>
      </c>
      <c r="M13" s="2" t="s">
        <v>7</v>
      </c>
      <c r="N13">
        <f t="shared" si="0"/>
        <v>0.92523012915195313</v>
      </c>
      <c r="O13">
        <v>15</v>
      </c>
      <c r="P13">
        <f t="shared" si="1"/>
        <v>415.84712778562118</v>
      </c>
      <c r="Q13">
        <v>15</v>
      </c>
      <c r="R13">
        <f t="shared" si="3"/>
        <v>566.01414615265116</v>
      </c>
      <c r="T13" t="s">
        <v>25</v>
      </c>
    </row>
    <row r="14" spans="2:21" x14ac:dyDescent="0.25">
      <c r="B14" s="9"/>
      <c r="C14" s="1" t="s">
        <v>6</v>
      </c>
      <c r="D14">
        <v>20</v>
      </c>
      <c r="E14" t="s">
        <v>6</v>
      </c>
      <c r="F14" s="3">
        <v>85.22</v>
      </c>
      <c r="G14" t="s">
        <v>6</v>
      </c>
      <c r="H14" s="4">
        <v>2.609</v>
      </c>
      <c r="I14" t="s">
        <v>6</v>
      </c>
      <c r="J14" s="4">
        <v>-0.37369999999999998</v>
      </c>
      <c r="K14" t="s">
        <v>6</v>
      </c>
      <c r="L14" s="4">
        <v>0.99719999999999998</v>
      </c>
      <c r="M14" s="2" t="s">
        <v>7</v>
      </c>
      <c r="N14">
        <f t="shared" si="0"/>
        <v>0.89608350055173902</v>
      </c>
      <c r="O14">
        <v>20</v>
      </c>
      <c r="P14">
        <f t="shared" si="1"/>
        <v>353.13358721490596</v>
      </c>
      <c r="Q14">
        <v>20</v>
      </c>
      <c r="R14">
        <f t="shared" si="3"/>
        <v>480.6540492647332</v>
      </c>
      <c r="T14" t="s">
        <v>26</v>
      </c>
    </row>
    <row r="15" spans="2:21" x14ac:dyDescent="0.25">
      <c r="B15" s="9"/>
      <c r="C15" s="1" t="s">
        <v>6</v>
      </c>
      <c r="D15">
        <v>25</v>
      </c>
      <c r="E15" t="s">
        <v>6</v>
      </c>
      <c r="F15" s="3">
        <v>65.7</v>
      </c>
      <c r="G15" t="s">
        <v>6</v>
      </c>
      <c r="H15" s="4">
        <v>3.2370000000000001</v>
      </c>
      <c r="I15" t="s">
        <v>6</v>
      </c>
      <c r="J15" s="4">
        <v>-0.74560000000000004</v>
      </c>
      <c r="K15" t="s">
        <v>6</v>
      </c>
      <c r="L15" s="4">
        <v>0.99570000000000003</v>
      </c>
      <c r="M15" s="2" t="s">
        <v>7</v>
      </c>
      <c r="N15">
        <f t="shared" si="0"/>
        <v>0.81003091970374408</v>
      </c>
      <c r="O15">
        <v>25</v>
      </c>
      <c r="P15">
        <f t="shared" si="1"/>
        <v>305.34063326364316</v>
      </c>
      <c r="Q15">
        <v>25</v>
      </c>
      <c r="R15">
        <f t="shared" si="3"/>
        <v>415.60252860884771</v>
      </c>
      <c r="T15" t="s">
        <v>27</v>
      </c>
    </row>
    <row r="16" spans="2:21" x14ac:dyDescent="0.25">
      <c r="B16" s="9"/>
      <c r="C16" s="1" t="s">
        <v>6</v>
      </c>
      <c r="D16">
        <v>30</v>
      </c>
      <c r="E16" t="s">
        <v>6</v>
      </c>
      <c r="F16" s="3">
        <v>55.9</v>
      </c>
      <c r="G16" t="s">
        <v>6</v>
      </c>
      <c r="H16" s="4">
        <v>3.7549999999999999</v>
      </c>
      <c r="I16" t="s">
        <v>6</v>
      </c>
      <c r="J16" s="4">
        <v>-0.52569999999999995</v>
      </c>
      <c r="K16" t="s">
        <v>6</v>
      </c>
      <c r="L16" s="4">
        <v>0.97799999999999998</v>
      </c>
      <c r="M16" s="2" t="s">
        <v>7</v>
      </c>
      <c r="N16">
        <f t="shared" si="0"/>
        <v>0.74146661808262571</v>
      </c>
      <c r="O16">
        <v>30</v>
      </c>
      <c r="P16">
        <f t="shared" si="1"/>
        <v>275.85971856594983</v>
      </c>
      <c r="Q16">
        <v>30</v>
      </c>
      <c r="R16">
        <f t="shared" si="3"/>
        <v>375.47572804809846</v>
      </c>
      <c r="T16" t="s">
        <v>28</v>
      </c>
    </row>
    <row r="17" spans="2:20" x14ac:dyDescent="0.25">
      <c r="B17" s="9">
        <v>25</v>
      </c>
      <c r="C17" s="1" t="s">
        <v>6</v>
      </c>
      <c r="D17">
        <v>1</v>
      </c>
      <c r="E17" t="s">
        <v>6</v>
      </c>
      <c r="F17" s="3">
        <v>157.9</v>
      </c>
      <c r="G17" t="s">
        <v>6</v>
      </c>
      <c r="H17" s="4">
        <v>1.87</v>
      </c>
      <c r="I17" t="s">
        <v>6</v>
      </c>
      <c r="J17" s="4">
        <v>-0.48430000000000001</v>
      </c>
      <c r="K17" t="s">
        <v>6</v>
      </c>
      <c r="L17" s="4">
        <v>0.99390000000000001</v>
      </c>
      <c r="M17" s="2" t="s">
        <v>7</v>
      </c>
      <c r="N17">
        <f t="shared" si="0"/>
        <v>0.97671901081558854</v>
      </c>
      <c r="O17">
        <v>1</v>
      </c>
      <c r="P17">
        <f t="shared" si="1"/>
        <v>511.17347943049987</v>
      </c>
      <c r="Q17">
        <v>1</v>
      </c>
      <c r="R17">
        <f>P17*$U$5</f>
        <v>1001.9000196837798</v>
      </c>
      <c r="T17" t="s">
        <v>29</v>
      </c>
    </row>
    <row r="18" spans="2:20" x14ac:dyDescent="0.25">
      <c r="B18" s="9"/>
      <c r="C18" s="1" t="s">
        <v>6</v>
      </c>
      <c r="D18">
        <v>5</v>
      </c>
      <c r="E18" t="s">
        <v>6</v>
      </c>
      <c r="F18" s="3">
        <v>139.69999999999999</v>
      </c>
      <c r="G18" t="s">
        <v>6</v>
      </c>
      <c r="H18" s="4">
        <v>1.923</v>
      </c>
      <c r="I18" t="s">
        <v>6</v>
      </c>
      <c r="J18" s="4">
        <v>-0.65990000000000004</v>
      </c>
      <c r="K18" t="s">
        <v>6</v>
      </c>
      <c r="L18" s="4">
        <v>0.98809999999999998</v>
      </c>
      <c r="M18" s="2" t="s">
        <v>7</v>
      </c>
      <c r="N18">
        <f t="shared" si="0"/>
        <v>0.97263429814612845</v>
      </c>
      <c r="O18">
        <v>5</v>
      </c>
      <c r="P18">
        <f t="shared" si="1"/>
        <v>463.1271130126828</v>
      </c>
      <c r="Q18">
        <v>5</v>
      </c>
      <c r="R18">
        <f t="shared" ref="R18:R23" si="4">P18*$U$5</f>
        <v>907.72914150485826</v>
      </c>
      <c r="T18" t="s">
        <v>30</v>
      </c>
    </row>
    <row r="19" spans="2:20" x14ac:dyDescent="0.25">
      <c r="B19" s="9"/>
      <c r="C19" s="1" t="s">
        <v>6</v>
      </c>
      <c r="D19">
        <v>10</v>
      </c>
      <c r="E19" t="s">
        <v>6</v>
      </c>
      <c r="F19" s="3">
        <v>100.9</v>
      </c>
      <c r="G19" t="s">
        <v>6</v>
      </c>
      <c r="H19" s="4">
        <v>1.873</v>
      </c>
      <c r="I19" t="s">
        <v>6</v>
      </c>
      <c r="J19" s="4">
        <v>-0.59630000000000005</v>
      </c>
      <c r="K19" t="s">
        <v>6</v>
      </c>
      <c r="L19" s="4">
        <v>0.99370000000000003</v>
      </c>
      <c r="M19" s="2" t="s">
        <v>7</v>
      </c>
      <c r="N19">
        <f t="shared" si="0"/>
        <v>0.97649700644808601</v>
      </c>
      <c r="O19">
        <v>10</v>
      </c>
      <c r="P19">
        <f t="shared" si="1"/>
        <v>327.0956708400044</v>
      </c>
      <c r="Q19">
        <v>10</v>
      </c>
      <c r="R19">
        <f t="shared" si="4"/>
        <v>641.10751484640866</v>
      </c>
    </row>
    <row r="20" spans="2:20" x14ac:dyDescent="0.25">
      <c r="B20" s="9"/>
      <c r="C20" s="1" t="s">
        <v>6</v>
      </c>
      <c r="D20">
        <v>15</v>
      </c>
      <c r="E20" t="s">
        <v>6</v>
      </c>
      <c r="F20" s="3">
        <v>73.27</v>
      </c>
      <c r="G20" t="s">
        <v>6</v>
      </c>
      <c r="H20" s="4">
        <v>2.2189999999999999</v>
      </c>
      <c r="I20" t="s">
        <v>6</v>
      </c>
      <c r="J20" s="4">
        <v>-0.85499999999999998</v>
      </c>
      <c r="K20" t="s">
        <v>6</v>
      </c>
      <c r="L20" s="4">
        <v>0.99450000000000005</v>
      </c>
      <c r="M20" s="2" t="s">
        <v>7</v>
      </c>
      <c r="N20">
        <f t="shared" si="0"/>
        <v>0.94411875883785568</v>
      </c>
      <c r="O20">
        <v>15</v>
      </c>
      <c r="P20">
        <f t="shared" si="1"/>
        <v>272.07275663368756</v>
      </c>
      <c r="Q20">
        <v>15</v>
      </c>
      <c r="R20">
        <f t="shared" si="4"/>
        <v>533.26260300202762</v>
      </c>
      <c r="T20" t="s">
        <v>31</v>
      </c>
    </row>
    <row r="21" spans="2:20" x14ac:dyDescent="0.25">
      <c r="B21" s="9"/>
      <c r="C21" s="1" t="s">
        <v>6</v>
      </c>
      <c r="D21">
        <v>20</v>
      </c>
      <c r="E21" t="s">
        <v>6</v>
      </c>
      <c r="F21" s="3">
        <v>60.1</v>
      </c>
      <c r="G21" t="s">
        <v>6</v>
      </c>
      <c r="H21" s="4">
        <v>2.665</v>
      </c>
      <c r="I21" t="s">
        <v>6</v>
      </c>
      <c r="J21" s="4">
        <v>-0.34520000000000001</v>
      </c>
      <c r="K21" t="s">
        <v>6</v>
      </c>
      <c r="L21" s="4">
        <v>0.99390000000000001</v>
      </c>
      <c r="M21" s="2" t="s">
        <v>7</v>
      </c>
      <c r="N21">
        <f t="shared" si="0"/>
        <v>0.88861198084931736</v>
      </c>
      <c r="O21">
        <v>20</v>
      </c>
      <c r="P21">
        <f t="shared" si="1"/>
        <v>252.26603783735911</v>
      </c>
      <c r="Q21">
        <v>20</v>
      </c>
      <c r="R21">
        <f t="shared" si="4"/>
        <v>494.44143416122387</v>
      </c>
      <c r="T21" t="s">
        <v>32</v>
      </c>
    </row>
    <row r="22" spans="2:20" x14ac:dyDescent="0.25">
      <c r="B22" s="9"/>
      <c r="C22" s="1" t="s">
        <v>6</v>
      </c>
      <c r="D22">
        <v>25</v>
      </c>
      <c r="E22" t="s">
        <v>6</v>
      </c>
      <c r="F22" s="3">
        <v>44.87</v>
      </c>
      <c r="G22" t="s">
        <v>6</v>
      </c>
      <c r="H22" s="4">
        <v>2.8679999999999999</v>
      </c>
      <c r="I22" t="s">
        <v>6</v>
      </c>
      <c r="J22" s="4">
        <v>-1.262</v>
      </c>
      <c r="K22" t="s">
        <v>6</v>
      </c>
      <c r="L22" s="4">
        <v>0.99550000000000005</v>
      </c>
      <c r="M22" s="2" t="s">
        <v>7</v>
      </c>
      <c r="N22">
        <f t="shared" si="0"/>
        <v>0.86094061904554509</v>
      </c>
      <c r="O22">
        <v>25</v>
      </c>
      <c r="P22">
        <f t="shared" si="1"/>
        <v>196.37371271005574</v>
      </c>
      <c r="Q22">
        <v>25</v>
      </c>
      <c r="R22">
        <f t="shared" si="4"/>
        <v>384.89247691170925</v>
      </c>
      <c r="T22" t="s">
        <v>33</v>
      </c>
    </row>
    <row r="23" spans="2:20" x14ac:dyDescent="0.25">
      <c r="B23" s="9"/>
      <c r="C23" s="1" t="s">
        <v>6</v>
      </c>
      <c r="D23">
        <v>30</v>
      </c>
      <c r="E23" t="s">
        <v>6</v>
      </c>
      <c r="F23" s="3">
        <v>39.94</v>
      </c>
      <c r="G23" t="s">
        <v>6</v>
      </c>
      <c r="H23" s="4">
        <v>3.6890000000000001</v>
      </c>
      <c r="I23" t="s">
        <v>6</v>
      </c>
      <c r="J23" s="4">
        <v>-1.5720000000000001</v>
      </c>
      <c r="K23" t="s">
        <v>6</v>
      </c>
      <c r="L23" s="4">
        <v>0.99199999999999999</v>
      </c>
      <c r="M23" s="2" t="s">
        <v>7</v>
      </c>
      <c r="N23">
        <f t="shared" si="0"/>
        <v>0.74988858213225607</v>
      </c>
      <c r="O23">
        <v>30</v>
      </c>
      <c r="P23">
        <f t="shared" si="1"/>
        <v>195.83413459336623</v>
      </c>
      <c r="Q23">
        <v>30</v>
      </c>
      <c r="R23">
        <f t="shared" si="4"/>
        <v>383.83490380299781</v>
      </c>
      <c r="T23" t="s">
        <v>34</v>
      </c>
    </row>
    <row r="24" spans="2:20" x14ac:dyDescent="0.25">
      <c r="B24" s="9">
        <v>20</v>
      </c>
      <c r="C24" s="1" t="s">
        <v>6</v>
      </c>
      <c r="D24">
        <v>1</v>
      </c>
      <c r="E24" t="s">
        <v>6</v>
      </c>
      <c r="F24" s="3">
        <v>104.1</v>
      </c>
      <c r="G24" t="s">
        <v>6</v>
      </c>
      <c r="H24" s="4">
        <v>1.7330000000000001</v>
      </c>
      <c r="I24" t="s">
        <v>6</v>
      </c>
      <c r="J24" s="4">
        <v>-0.63090000000000002</v>
      </c>
      <c r="K24" t="s">
        <v>6</v>
      </c>
      <c r="L24" s="4">
        <v>0.99550000000000005</v>
      </c>
      <c r="M24" s="2" t="s">
        <v>7</v>
      </c>
      <c r="N24">
        <f t="shared" si="0"/>
        <v>0.98564073873126468</v>
      </c>
      <c r="O24">
        <v>1</v>
      </c>
      <c r="P24">
        <f t="shared" si="1"/>
        <v>315.16855033886696</v>
      </c>
      <c r="Q24">
        <v>1</v>
      </c>
      <c r="R24">
        <f>P24*$U$6</f>
        <v>965.20368541278026</v>
      </c>
      <c r="T24" t="s">
        <v>35</v>
      </c>
    </row>
    <row r="25" spans="2:20" x14ac:dyDescent="0.25">
      <c r="B25" s="9"/>
      <c r="C25" s="1" t="s">
        <v>6</v>
      </c>
      <c r="D25">
        <v>5</v>
      </c>
      <c r="E25" t="s">
        <v>6</v>
      </c>
      <c r="F25" s="3">
        <v>83.55</v>
      </c>
      <c r="G25" t="s">
        <v>6</v>
      </c>
      <c r="H25" s="4">
        <v>1.6930000000000001</v>
      </c>
      <c r="I25" t="s">
        <v>6</v>
      </c>
      <c r="J25" s="4">
        <v>-0.50080000000000002</v>
      </c>
      <c r="K25" t="s">
        <v>6</v>
      </c>
      <c r="L25" s="4">
        <v>0.98839999999999995</v>
      </c>
      <c r="M25" s="2" t="s">
        <v>7</v>
      </c>
      <c r="N25">
        <f t="shared" si="0"/>
        <v>0.98778908486252703</v>
      </c>
      <c r="O25">
        <v>5</v>
      </c>
      <c r="P25">
        <f t="shared" si="1"/>
        <v>247.65241737282128</v>
      </c>
      <c r="Q25">
        <v>5</v>
      </c>
      <c r="R25">
        <f t="shared" ref="R25:R30" si="5">P25*$U$6</f>
        <v>758.43552820426521</v>
      </c>
      <c r="S25">
        <f>R25/R4</f>
        <v>0.81826275449934704</v>
      </c>
    </row>
    <row r="26" spans="2:20" x14ac:dyDescent="0.25">
      <c r="B26" s="9"/>
      <c r="C26" s="1" t="s">
        <v>6</v>
      </c>
      <c r="D26">
        <v>10</v>
      </c>
      <c r="E26" t="s">
        <v>6</v>
      </c>
      <c r="F26" s="3">
        <v>66.739999999999995</v>
      </c>
      <c r="G26" t="s">
        <v>6</v>
      </c>
      <c r="H26" s="4">
        <v>1.7989999999999999</v>
      </c>
      <c r="I26" t="s">
        <v>6</v>
      </c>
      <c r="J26" s="4">
        <v>-0.49640000000000001</v>
      </c>
      <c r="K26" t="s">
        <v>6</v>
      </c>
      <c r="L26" s="4">
        <v>0.99270000000000003</v>
      </c>
      <c r="M26" s="2" t="s">
        <v>7</v>
      </c>
      <c r="N26">
        <f t="shared" si="0"/>
        <v>0.98164277213346463</v>
      </c>
      <c r="O26">
        <v>10</v>
      </c>
      <c r="P26">
        <f t="shared" si="1"/>
        <v>208.90352835333533</v>
      </c>
      <c r="Q26">
        <v>10</v>
      </c>
      <c r="R26">
        <f t="shared" si="5"/>
        <v>639.7670555820896</v>
      </c>
    </row>
    <row r="27" spans="2:20" x14ac:dyDescent="0.25">
      <c r="B27" s="9"/>
      <c r="C27" s="1" t="s">
        <v>6</v>
      </c>
      <c r="D27">
        <v>15</v>
      </c>
      <c r="E27" t="s">
        <v>6</v>
      </c>
      <c r="F27" s="3">
        <v>49.91</v>
      </c>
      <c r="G27" t="s">
        <v>6</v>
      </c>
      <c r="H27" s="4">
        <v>1.7350000000000001</v>
      </c>
      <c r="I27" t="s">
        <v>6</v>
      </c>
      <c r="J27" s="4">
        <v>-0.4924</v>
      </c>
      <c r="K27" t="s">
        <v>6</v>
      </c>
      <c r="L27" s="4">
        <v>0.99039999999999995</v>
      </c>
      <c r="M27" s="2" t="s">
        <v>7</v>
      </c>
      <c r="N27">
        <f t="shared" si="0"/>
        <v>0.98552787557875465</v>
      </c>
      <c r="O27">
        <v>15</v>
      </c>
      <c r="P27">
        <f t="shared" si="1"/>
        <v>151.2623690994848</v>
      </c>
      <c r="Q27">
        <v>15</v>
      </c>
      <c r="R27">
        <f t="shared" si="5"/>
        <v>463.24100536717225</v>
      </c>
    </row>
    <row r="28" spans="2:20" x14ac:dyDescent="0.25">
      <c r="B28" s="9"/>
      <c r="C28" s="1" t="s">
        <v>6</v>
      </c>
      <c r="D28">
        <v>20</v>
      </c>
      <c r="E28" t="s">
        <v>6</v>
      </c>
      <c r="F28" s="3">
        <v>38.86</v>
      </c>
      <c r="G28" t="s">
        <v>6</v>
      </c>
      <c r="H28" s="4">
        <v>2.302</v>
      </c>
      <c r="I28" t="s">
        <v>6</v>
      </c>
      <c r="J28" s="4">
        <v>-0.59370000000000001</v>
      </c>
      <c r="K28" t="s">
        <v>6</v>
      </c>
      <c r="L28" s="4">
        <v>0.9909</v>
      </c>
      <c r="M28" s="2" t="s">
        <v>7</v>
      </c>
      <c r="N28">
        <f t="shared" si="0"/>
        <v>0.93467445798111826</v>
      </c>
      <c r="O28">
        <v>20</v>
      </c>
      <c r="P28">
        <f t="shared" si="1"/>
        <v>148.19836991413237</v>
      </c>
      <c r="Q28">
        <v>20</v>
      </c>
      <c r="R28">
        <f t="shared" si="5"/>
        <v>453.85750786203045</v>
      </c>
    </row>
    <row r="29" spans="2:20" x14ac:dyDescent="0.25">
      <c r="B29" s="9"/>
      <c r="C29" s="1" t="s">
        <v>6</v>
      </c>
      <c r="D29">
        <v>25</v>
      </c>
      <c r="E29" t="s">
        <v>6</v>
      </c>
      <c r="F29" s="3">
        <v>29.32</v>
      </c>
      <c r="G29" t="s">
        <v>6</v>
      </c>
      <c r="H29" s="4">
        <v>2.512</v>
      </c>
      <c r="I29" t="s">
        <v>6</v>
      </c>
      <c r="J29" s="4">
        <v>-0.77980000000000005</v>
      </c>
      <c r="K29" t="s">
        <v>6</v>
      </c>
      <c r="L29" s="4">
        <v>0.97599999999999998</v>
      </c>
      <c r="M29" s="2" t="s">
        <v>7</v>
      </c>
      <c r="N29">
        <f t="shared" si="0"/>
        <v>0.9087708571018448</v>
      </c>
      <c r="O29">
        <v>25</v>
      </c>
      <c r="P29">
        <f t="shared" si="1"/>
        <v>118.63502573556886</v>
      </c>
      <c r="Q29">
        <v>25</v>
      </c>
      <c r="R29">
        <f t="shared" si="5"/>
        <v>363.31976631517966</v>
      </c>
    </row>
    <row r="30" spans="2:20" x14ac:dyDescent="0.25">
      <c r="B30" s="9"/>
      <c r="C30" s="1" t="s">
        <v>6</v>
      </c>
      <c r="D30">
        <v>30</v>
      </c>
      <c r="E30" t="s">
        <v>6</v>
      </c>
      <c r="F30" s="3">
        <v>25.19</v>
      </c>
      <c r="G30" t="s">
        <v>6</v>
      </c>
      <c r="H30" s="4">
        <v>2.7679999999999998</v>
      </c>
      <c r="I30" t="s">
        <v>6</v>
      </c>
      <c r="J30" s="4">
        <v>-1.538</v>
      </c>
      <c r="K30" t="s">
        <v>6</v>
      </c>
      <c r="L30" s="4">
        <v>0.98699999999999999</v>
      </c>
      <c r="M30" s="2" t="s">
        <v>7</v>
      </c>
      <c r="N30">
        <f t="shared" si="0"/>
        <v>0.8746615281579867</v>
      </c>
      <c r="O30">
        <v>30</v>
      </c>
      <c r="P30">
        <f t="shared" si="1"/>
        <v>108.095898112694</v>
      </c>
      <c r="Q30">
        <v>30</v>
      </c>
      <c r="R30">
        <f t="shared" si="5"/>
        <v>331.0436879701254</v>
      </c>
    </row>
    <row r="31" spans="2:20" x14ac:dyDescent="0.25">
      <c r="B31" s="9" t="s">
        <v>0</v>
      </c>
      <c r="C31" s="1" t="s">
        <v>6</v>
      </c>
      <c r="D31">
        <v>1</v>
      </c>
      <c r="E31" t="s">
        <v>6</v>
      </c>
      <c r="F31" s="3">
        <v>188.1</v>
      </c>
      <c r="G31" t="s">
        <v>6</v>
      </c>
      <c r="H31" s="4">
        <v>2.133</v>
      </c>
      <c r="I31" t="s">
        <v>6</v>
      </c>
      <c r="J31" s="4">
        <v>-0.23019999999999999</v>
      </c>
      <c r="K31" t="s">
        <v>6</v>
      </c>
      <c r="L31" s="4">
        <v>0.99029999999999996</v>
      </c>
      <c r="M31" s="2" t="s">
        <v>7</v>
      </c>
      <c r="N31">
        <f t="shared" si="0"/>
        <v>0.95330416231182824</v>
      </c>
      <c r="P31">
        <f t="shared" si="1"/>
        <v>677.93191018589221</v>
      </c>
    </row>
    <row r="32" spans="2:20" x14ac:dyDescent="0.25">
      <c r="B32" s="9"/>
      <c r="C32" s="1" t="s">
        <v>6</v>
      </c>
      <c r="D32">
        <v>5</v>
      </c>
      <c r="E32" t="s">
        <v>6</v>
      </c>
      <c r="F32" s="3">
        <v>165.1</v>
      </c>
      <c r="G32" t="s">
        <v>6</v>
      </c>
      <c r="H32" s="4">
        <v>1.962</v>
      </c>
      <c r="I32" t="s">
        <v>6</v>
      </c>
      <c r="J32" s="4">
        <v>-0.1227</v>
      </c>
      <c r="K32" t="s">
        <v>6</v>
      </c>
      <c r="L32" s="4">
        <v>0.99139999999999995</v>
      </c>
      <c r="M32" s="2" t="s">
        <v>7</v>
      </c>
      <c r="N32">
        <f t="shared" si="0"/>
        <v>0.96941310901480049</v>
      </c>
      <c r="P32">
        <f t="shared" si="1"/>
        <v>556.58295330220267</v>
      </c>
    </row>
    <row r="33" spans="2:16" x14ac:dyDescent="0.25">
      <c r="B33" s="9"/>
      <c r="C33" s="1" t="s">
        <v>6</v>
      </c>
      <c r="D33">
        <v>10</v>
      </c>
      <c r="E33" t="s">
        <v>6</v>
      </c>
      <c r="F33" s="3">
        <v>125.7</v>
      </c>
      <c r="G33" t="s">
        <v>6</v>
      </c>
      <c r="H33" s="4">
        <v>2.0920000000000001</v>
      </c>
      <c r="I33" t="s">
        <v>6</v>
      </c>
      <c r="J33" s="4">
        <v>-0.67900000000000005</v>
      </c>
      <c r="K33" t="s">
        <v>6</v>
      </c>
      <c r="L33" s="4">
        <v>0.99199999999999999</v>
      </c>
      <c r="M33" s="2" t="s">
        <v>7</v>
      </c>
      <c r="N33">
        <f t="shared" si="0"/>
        <v>0.95744290774755059</v>
      </c>
      <c r="P33">
        <f t="shared" si="1"/>
        <v>446.25673197806992</v>
      </c>
    </row>
    <row r="34" spans="2:16" x14ac:dyDescent="0.25">
      <c r="B34" s="9"/>
      <c r="C34" s="1" t="s">
        <v>6</v>
      </c>
      <c r="D34">
        <v>15</v>
      </c>
      <c r="E34" t="s">
        <v>6</v>
      </c>
      <c r="F34" s="3">
        <v>80.2</v>
      </c>
      <c r="G34" t="s">
        <v>6</v>
      </c>
      <c r="H34" s="4">
        <v>2.141</v>
      </c>
      <c r="I34" t="s">
        <v>6</v>
      </c>
      <c r="J34" s="4">
        <v>-0.53320000000000001</v>
      </c>
      <c r="K34" t="s">
        <v>6</v>
      </c>
      <c r="L34" s="4">
        <v>0.99360000000000004</v>
      </c>
      <c r="M34" s="2" t="s">
        <v>7</v>
      </c>
      <c r="N34">
        <f t="shared" si="0"/>
        <v>0.95247780843744023</v>
      </c>
      <c r="P34">
        <f t="shared" si="1"/>
        <v>289.8817255687494</v>
      </c>
    </row>
    <row r="35" spans="2:16" x14ac:dyDescent="0.25">
      <c r="B35" s="9"/>
      <c r="C35" s="1" t="s">
        <v>6</v>
      </c>
      <c r="D35">
        <v>20</v>
      </c>
      <c r="E35" t="s">
        <v>6</v>
      </c>
      <c r="F35" s="3">
        <v>72.69</v>
      </c>
      <c r="G35" t="s">
        <v>6</v>
      </c>
      <c r="H35" s="4">
        <v>2.7429999999999999</v>
      </c>
      <c r="I35" t="s">
        <v>6</v>
      </c>
      <c r="J35" s="4">
        <v>-1.4079999999999999</v>
      </c>
      <c r="K35" t="s">
        <v>6</v>
      </c>
      <c r="L35" s="4">
        <v>0.99080000000000001</v>
      </c>
      <c r="M35" s="2" t="s">
        <v>7</v>
      </c>
      <c r="N35">
        <f t="shared" si="0"/>
        <v>0.87806814238689046</v>
      </c>
      <c r="P35">
        <f t="shared" si="1"/>
        <v>310.31561763152109</v>
      </c>
    </row>
    <row r="36" spans="2:16" x14ac:dyDescent="0.25">
      <c r="B36" s="9"/>
      <c r="C36" s="1" t="s">
        <v>6</v>
      </c>
      <c r="D36">
        <v>25</v>
      </c>
      <c r="E36" t="s">
        <v>6</v>
      </c>
      <c r="F36" s="3">
        <v>59.16</v>
      </c>
      <c r="G36" t="s">
        <v>6</v>
      </c>
      <c r="H36" s="4">
        <v>3.4209999999999998</v>
      </c>
      <c r="I36" t="s">
        <v>6</v>
      </c>
      <c r="J36" s="4">
        <v>-0.61209999999999998</v>
      </c>
      <c r="K36" t="s">
        <v>6</v>
      </c>
      <c r="L36" s="4">
        <v>0.99239999999999995</v>
      </c>
      <c r="M36" s="2" t="s">
        <v>7</v>
      </c>
      <c r="N36">
        <f t="shared" si="0"/>
        <v>0.78508954437707135</v>
      </c>
      <c r="P36">
        <f t="shared" si="1"/>
        <v>281.6277006771154</v>
      </c>
    </row>
    <row r="37" spans="2:16" x14ac:dyDescent="0.25">
      <c r="B37" s="9"/>
      <c r="C37" s="1" t="s">
        <v>6</v>
      </c>
      <c r="D37">
        <v>30</v>
      </c>
      <c r="E37" t="s">
        <v>6</v>
      </c>
      <c r="F37" s="3">
        <v>42.71</v>
      </c>
      <c r="G37" t="s">
        <v>6</v>
      </c>
      <c r="H37" s="4">
        <v>3.4990000000000001</v>
      </c>
      <c r="I37" t="s">
        <v>6</v>
      </c>
      <c r="J37" s="4">
        <v>-0.93100000000000005</v>
      </c>
      <c r="K37" t="s">
        <v>6</v>
      </c>
      <c r="L37" s="4">
        <v>0.97509999999999997</v>
      </c>
      <c r="M37" s="2" t="s">
        <v>7</v>
      </c>
      <c r="N37">
        <f t="shared" si="0"/>
        <v>0.77469023908011914</v>
      </c>
      <c r="P37">
        <f t="shared" si="1"/>
        <v>205.19961152203888</v>
      </c>
    </row>
    <row r="38" spans="2:16" x14ac:dyDescent="0.25">
      <c r="B38" s="9">
        <v>30</v>
      </c>
      <c r="C38" s="1" t="s">
        <v>6</v>
      </c>
      <c r="D38">
        <v>1</v>
      </c>
      <c r="E38" t="s">
        <v>6</v>
      </c>
      <c r="F38" s="3">
        <v>143.4</v>
      </c>
      <c r="G38" t="s">
        <v>6</v>
      </c>
      <c r="H38" s="4">
        <v>1.929</v>
      </c>
      <c r="I38" t="s">
        <v>6</v>
      </c>
      <c r="J38" s="4">
        <v>-0.36699999999999999</v>
      </c>
      <c r="K38" t="s">
        <v>6</v>
      </c>
      <c r="L38" s="4">
        <v>0.99590000000000001</v>
      </c>
      <c r="M38" s="2" t="s">
        <v>7</v>
      </c>
      <c r="N38">
        <f t="shared" si="0"/>
        <v>0.97215043690659075</v>
      </c>
      <c r="P38">
        <f t="shared" si="1"/>
        <v>476.63923739160447</v>
      </c>
    </row>
    <row r="39" spans="2:16" x14ac:dyDescent="0.25">
      <c r="B39" s="9"/>
      <c r="C39" s="1" t="s">
        <v>6</v>
      </c>
      <c r="D39">
        <v>5</v>
      </c>
      <c r="E39" t="s">
        <v>6</v>
      </c>
      <c r="F39" s="3">
        <v>117.9</v>
      </c>
      <c r="G39" t="s">
        <v>6</v>
      </c>
      <c r="H39" s="4">
        <v>1.8360000000000001</v>
      </c>
      <c r="I39" t="s">
        <v>6</v>
      </c>
      <c r="J39" s="4">
        <v>-0.61480000000000001</v>
      </c>
      <c r="K39" t="s">
        <v>6</v>
      </c>
      <c r="L39" s="4">
        <v>0.99390000000000001</v>
      </c>
      <c r="M39" s="2" t="s">
        <v>7</v>
      </c>
      <c r="N39">
        <f t="shared" si="0"/>
        <v>0.97915645326171941</v>
      </c>
      <c r="P39">
        <f t="shared" si="1"/>
        <v>375.67604993452568</v>
      </c>
    </row>
    <row r="40" spans="2:16" x14ac:dyDescent="0.25">
      <c r="B40" s="9"/>
      <c r="C40" s="1" t="s">
        <v>6</v>
      </c>
      <c r="D40">
        <v>10</v>
      </c>
      <c r="E40" t="s">
        <v>6</v>
      </c>
      <c r="F40" s="3">
        <v>84.26</v>
      </c>
      <c r="G40" t="s">
        <v>6</v>
      </c>
      <c r="H40" s="4">
        <v>2.0670000000000002</v>
      </c>
      <c r="I40" t="s">
        <v>6</v>
      </c>
      <c r="J40" s="4">
        <v>-0.69020000000000004</v>
      </c>
      <c r="K40" t="s">
        <v>6</v>
      </c>
      <c r="L40" s="4">
        <v>0.99039999999999995</v>
      </c>
      <c r="M40" s="2" t="s">
        <v>7</v>
      </c>
      <c r="N40">
        <f t="shared" si="0"/>
        <v>0.95988469056745862</v>
      </c>
      <c r="P40">
        <f t="shared" si="1"/>
        <v>296.31656655727767</v>
      </c>
    </row>
    <row r="41" spans="2:16" x14ac:dyDescent="0.25">
      <c r="B41" s="9"/>
      <c r="C41" s="1" t="s">
        <v>6</v>
      </c>
      <c r="D41">
        <v>15</v>
      </c>
      <c r="E41" t="s">
        <v>6</v>
      </c>
      <c r="F41" s="3">
        <v>64.61</v>
      </c>
      <c r="G41" t="s">
        <v>6</v>
      </c>
      <c r="H41" s="4">
        <v>2.3380000000000001</v>
      </c>
      <c r="I41" t="s">
        <v>6</v>
      </c>
      <c r="J41" s="4">
        <v>-0.45169999999999999</v>
      </c>
      <c r="K41" t="s">
        <v>6</v>
      </c>
      <c r="L41" s="4">
        <v>0.99519999999999997</v>
      </c>
      <c r="M41" s="2" t="s">
        <v>7</v>
      </c>
      <c r="N41">
        <f t="shared" si="0"/>
        <v>0.93042156222181038</v>
      </c>
      <c r="P41">
        <f t="shared" si="1"/>
        <v>249.1144677613259</v>
      </c>
    </row>
    <row r="42" spans="2:16" x14ac:dyDescent="0.25">
      <c r="B42" s="9"/>
      <c r="C42" s="1" t="s">
        <v>6</v>
      </c>
      <c r="D42">
        <v>20</v>
      </c>
      <c r="E42" t="s">
        <v>6</v>
      </c>
      <c r="F42" s="3">
        <v>50.31</v>
      </c>
      <c r="G42" t="s">
        <v>6</v>
      </c>
      <c r="H42" s="4">
        <v>2.3919999999999999</v>
      </c>
      <c r="I42" t="s">
        <v>6</v>
      </c>
      <c r="J42" s="4">
        <v>-0.60750000000000004</v>
      </c>
      <c r="K42" t="s">
        <v>6</v>
      </c>
      <c r="L42" s="4">
        <v>0.98509999999999998</v>
      </c>
      <c r="M42" s="2" t="s">
        <v>7</v>
      </c>
      <c r="N42">
        <f t="shared" si="0"/>
        <v>0.92388377394721743</v>
      </c>
      <c r="P42">
        <f t="shared" si="1"/>
        <v>197.06421547347389</v>
      </c>
    </row>
    <row r="43" spans="2:16" x14ac:dyDescent="0.25">
      <c r="B43" s="9"/>
      <c r="C43" s="1" t="s">
        <v>6</v>
      </c>
      <c r="D43">
        <v>25</v>
      </c>
      <c r="E43" t="s">
        <v>6</v>
      </c>
      <c r="F43" s="3">
        <v>39.85</v>
      </c>
      <c r="G43" t="s">
        <v>6</v>
      </c>
      <c r="H43" s="4">
        <v>3.0510000000000002</v>
      </c>
      <c r="I43" t="s">
        <v>6</v>
      </c>
      <c r="J43" s="4">
        <v>-1.2569999999999999</v>
      </c>
      <c r="K43" t="s">
        <v>6</v>
      </c>
      <c r="L43" s="4">
        <v>0.99139999999999995</v>
      </c>
      <c r="M43" s="2" t="s">
        <v>7</v>
      </c>
      <c r="N43">
        <f t="shared" si="0"/>
        <v>0.83564529651348285</v>
      </c>
      <c r="P43">
        <f t="shared" si="1"/>
        <v>180.08081304456778</v>
      </c>
    </row>
    <row r="44" spans="2:16" x14ac:dyDescent="0.25">
      <c r="B44" s="9"/>
      <c r="C44" s="1" t="s">
        <v>6</v>
      </c>
      <c r="D44">
        <v>30</v>
      </c>
      <c r="E44" t="s">
        <v>6</v>
      </c>
      <c r="F44" s="3">
        <v>34.18</v>
      </c>
      <c r="G44" t="s">
        <v>6</v>
      </c>
      <c r="H44" s="4">
        <v>3.831</v>
      </c>
      <c r="I44" t="s">
        <v>6</v>
      </c>
      <c r="J44" s="4">
        <v>-1.841</v>
      </c>
      <c r="K44" t="s">
        <v>6</v>
      </c>
      <c r="L44" s="4">
        <v>0.9728</v>
      </c>
      <c r="M44" s="2" t="s">
        <v>7</v>
      </c>
      <c r="N44">
        <f t="shared" si="0"/>
        <v>0.73190055183311986</v>
      </c>
      <c r="P44">
        <f t="shared" si="1"/>
        <v>169.86786225005162</v>
      </c>
    </row>
    <row r="45" spans="2:16" x14ac:dyDescent="0.25">
      <c r="B45" s="9">
        <v>25</v>
      </c>
      <c r="C45" s="1" t="s">
        <v>6</v>
      </c>
      <c r="D45">
        <v>1</v>
      </c>
      <c r="E45" t="s">
        <v>6</v>
      </c>
      <c r="F45" s="3">
        <v>101.2</v>
      </c>
      <c r="G45" t="s">
        <v>6</v>
      </c>
      <c r="H45" s="4">
        <v>1.8320000000000001</v>
      </c>
      <c r="I45" t="s">
        <v>6</v>
      </c>
      <c r="J45" s="4">
        <v>-0.52639999999999998</v>
      </c>
      <c r="K45" t="s">
        <v>6</v>
      </c>
      <c r="L45" s="4">
        <v>0.99339999999999995</v>
      </c>
      <c r="M45" s="2" t="s">
        <v>7</v>
      </c>
      <c r="N45">
        <f t="shared" si="0"/>
        <v>0.97943364383373488</v>
      </c>
      <c r="P45">
        <f t="shared" si="1"/>
        <v>321.851795510106</v>
      </c>
    </row>
    <row r="46" spans="2:16" x14ac:dyDescent="0.25">
      <c r="B46" s="9"/>
      <c r="C46" s="1" t="s">
        <v>6</v>
      </c>
      <c r="D46">
        <v>5</v>
      </c>
      <c r="E46" t="s">
        <v>6</v>
      </c>
      <c r="F46" s="3">
        <v>87.61</v>
      </c>
      <c r="G46" t="s">
        <v>6</v>
      </c>
      <c r="H46" s="4">
        <v>1.8049999999999999</v>
      </c>
      <c r="I46" t="s">
        <v>6</v>
      </c>
      <c r="J46" s="4">
        <v>-0.61650000000000005</v>
      </c>
      <c r="K46" t="s">
        <v>6</v>
      </c>
      <c r="L46" s="4">
        <v>0.99109999999999998</v>
      </c>
      <c r="M46" s="2" t="s">
        <v>7</v>
      </c>
      <c r="N46">
        <f t="shared" si="0"/>
        <v>0.98125146264150298</v>
      </c>
      <c r="P46">
        <f t="shared" si="1"/>
        <v>275.03384479929031</v>
      </c>
    </row>
    <row r="47" spans="2:16" x14ac:dyDescent="0.25">
      <c r="B47" s="9"/>
      <c r="C47" s="1" t="s">
        <v>6</v>
      </c>
      <c r="D47">
        <v>10</v>
      </c>
      <c r="E47" t="s">
        <v>6</v>
      </c>
      <c r="F47" s="3">
        <v>61.78</v>
      </c>
      <c r="G47" t="s">
        <v>6</v>
      </c>
      <c r="H47" s="4">
        <v>2.0190000000000001</v>
      </c>
      <c r="I47" t="s">
        <v>6</v>
      </c>
      <c r="J47" s="4">
        <v>-0.76880000000000004</v>
      </c>
      <c r="K47" t="s">
        <v>6</v>
      </c>
      <c r="L47" s="4">
        <v>0.99160000000000004</v>
      </c>
      <c r="M47" s="2" t="s">
        <v>7</v>
      </c>
      <c r="N47">
        <f t="shared" si="0"/>
        <v>0.96439039967233819</v>
      </c>
      <c r="P47">
        <f t="shared" si="1"/>
        <v>213.21219325963551</v>
      </c>
    </row>
    <row r="48" spans="2:16" x14ac:dyDescent="0.25">
      <c r="B48" s="9"/>
      <c r="C48" s="1" t="s">
        <v>6</v>
      </c>
      <c r="D48">
        <v>15</v>
      </c>
      <c r="E48" t="s">
        <v>6</v>
      </c>
      <c r="F48" s="3">
        <v>45.76</v>
      </c>
      <c r="G48" t="s">
        <v>6</v>
      </c>
      <c r="H48" s="4">
        <v>2.2909999999999999</v>
      </c>
      <c r="I48" t="s">
        <v>6</v>
      </c>
      <c r="J48" s="4">
        <v>-1.1379999999999999</v>
      </c>
      <c r="K48" t="s">
        <v>6</v>
      </c>
      <c r="L48" s="4">
        <v>0.99729999999999996</v>
      </c>
      <c r="M48" s="2" t="s">
        <v>7</v>
      </c>
      <c r="N48">
        <f t="shared" si="0"/>
        <v>0.93595591579509274</v>
      </c>
      <c r="P48">
        <f t="shared" si="1"/>
        <v>173.91675954778637</v>
      </c>
    </row>
    <row r="49" spans="2:16" x14ac:dyDescent="0.25">
      <c r="B49" s="9"/>
      <c r="C49" s="1" t="s">
        <v>6</v>
      </c>
      <c r="D49">
        <v>20</v>
      </c>
      <c r="E49" t="s">
        <v>6</v>
      </c>
      <c r="F49" s="3">
        <v>37.26</v>
      </c>
      <c r="G49" t="s">
        <v>6</v>
      </c>
      <c r="H49" s="4">
        <v>2.7959999999999998</v>
      </c>
      <c r="I49" t="s">
        <v>6</v>
      </c>
      <c r="J49" s="4">
        <v>-1.119</v>
      </c>
      <c r="K49" t="s">
        <v>6</v>
      </c>
      <c r="L49" s="4">
        <v>0.99319999999999997</v>
      </c>
      <c r="M49" s="2" t="s">
        <v>7</v>
      </c>
      <c r="N49">
        <f t="shared" si="0"/>
        <v>0.87083339952086614</v>
      </c>
      <c r="P49">
        <f t="shared" si="1"/>
        <v>160.80147620745473</v>
      </c>
    </row>
    <row r="50" spans="2:16" x14ac:dyDescent="0.25">
      <c r="B50" s="9"/>
      <c r="C50" s="1" t="s">
        <v>6</v>
      </c>
      <c r="D50">
        <v>25</v>
      </c>
      <c r="E50" t="s">
        <v>6</v>
      </c>
      <c r="F50" s="3">
        <v>30.38</v>
      </c>
      <c r="G50" t="s">
        <v>6</v>
      </c>
      <c r="H50" s="4">
        <v>2.9329999999999998</v>
      </c>
      <c r="I50" t="s">
        <v>6</v>
      </c>
      <c r="J50" s="4">
        <v>-1.923</v>
      </c>
      <c r="K50" t="s">
        <v>6</v>
      </c>
      <c r="L50" s="4">
        <v>0.99339999999999995</v>
      </c>
      <c r="M50" s="2" t="s">
        <v>7</v>
      </c>
      <c r="N50">
        <f t="shared" si="0"/>
        <v>0.85196835716664265</v>
      </c>
      <c r="P50">
        <f t="shared" si="1"/>
        <v>134.55450219857445</v>
      </c>
    </row>
    <row r="51" spans="2:16" x14ac:dyDescent="0.25">
      <c r="B51" s="9"/>
      <c r="C51" s="1" t="s">
        <v>6</v>
      </c>
      <c r="D51">
        <v>30</v>
      </c>
      <c r="E51" t="s">
        <v>6</v>
      </c>
      <c r="F51" s="3">
        <v>22.72</v>
      </c>
      <c r="G51" t="s">
        <v>6</v>
      </c>
      <c r="H51" s="4">
        <v>3.8439999999999999</v>
      </c>
      <c r="I51" t="s">
        <v>6</v>
      </c>
      <c r="J51" s="4">
        <v>-1.802</v>
      </c>
      <c r="K51" t="s">
        <v>6</v>
      </c>
      <c r="L51" s="4">
        <v>0.98089999999999999</v>
      </c>
      <c r="M51" s="2" t="s">
        <v>7</v>
      </c>
      <c r="N51">
        <f t="shared" si="0"/>
        <v>0.73027872355080425</v>
      </c>
      <c r="P51">
        <f t="shared" si="1"/>
        <v>113.04602348342158</v>
      </c>
    </row>
    <row r="52" spans="2:16" x14ac:dyDescent="0.25">
      <c r="B52" s="9">
        <v>20</v>
      </c>
      <c r="C52" s="1" t="s">
        <v>6</v>
      </c>
      <c r="D52">
        <v>1</v>
      </c>
      <c r="E52" t="s">
        <v>6</v>
      </c>
      <c r="F52" s="3">
        <v>65.569999999999993</v>
      </c>
      <c r="G52" t="s">
        <v>6</v>
      </c>
      <c r="H52" s="4">
        <v>1.752</v>
      </c>
      <c r="I52" t="s">
        <v>6</v>
      </c>
      <c r="J52" s="4">
        <v>-0.61180000000000001</v>
      </c>
      <c r="K52" t="s">
        <v>6</v>
      </c>
      <c r="L52" s="4">
        <v>0.99270000000000003</v>
      </c>
      <c r="M52" s="2" t="s">
        <v>7</v>
      </c>
      <c r="N52">
        <f t="shared" si="0"/>
        <v>0.98454759013688453</v>
      </c>
      <c r="P52">
        <f t="shared" si="1"/>
        <v>200.47071315812221</v>
      </c>
    </row>
    <row r="53" spans="2:16" x14ac:dyDescent="0.25">
      <c r="B53" s="9"/>
      <c r="C53" s="1" t="s">
        <v>6</v>
      </c>
      <c r="D53">
        <v>5</v>
      </c>
      <c r="E53" t="s">
        <v>6</v>
      </c>
      <c r="F53" s="3">
        <v>51.48</v>
      </c>
      <c r="G53" t="s">
        <v>6</v>
      </c>
      <c r="H53" s="4">
        <v>1.53</v>
      </c>
      <c r="I53" t="s">
        <v>6</v>
      </c>
      <c r="J53" s="4">
        <v>-0.77700000000000002</v>
      </c>
      <c r="K53" t="s">
        <v>6</v>
      </c>
      <c r="L53" s="4">
        <v>0.99350000000000005</v>
      </c>
      <c r="M53" s="2" t="s">
        <v>7</v>
      </c>
      <c r="N53">
        <f t="shared" si="0"/>
        <v>0.99444523779278937</v>
      </c>
      <c r="P53">
        <f t="shared" si="1"/>
        <v>138.83078449458174</v>
      </c>
    </row>
    <row r="54" spans="2:16" x14ac:dyDescent="0.25">
      <c r="B54" s="9"/>
      <c r="C54" s="1" t="s">
        <v>6</v>
      </c>
      <c r="D54">
        <v>10</v>
      </c>
      <c r="E54" t="s">
        <v>6</v>
      </c>
      <c r="F54" s="3">
        <v>37.86</v>
      </c>
      <c r="G54" t="s">
        <v>6</v>
      </c>
      <c r="H54" s="4">
        <v>1.6120000000000001</v>
      </c>
      <c r="I54" t="s">
        <v>6</v>
      </c>
      <c r="J54" s="4">
        <v>-0.71079999999999999</v>
      </c>
      <c r="K54" t="s">
        <v>6</v>
      </c>
      <c r="L54" s="4">
        <v>0.99729999999999996</v>
      </c>
      <c r="M54" s="2" t="s">
        <v>7</v>
      </c>
      <c r="N54">
        <f t="shared" si="0"/>
        <v>0.99150939224421841</v>
      </c>
      <c r="P54">
        <f t="shared" si="1"/>
        <v>107.25496757872713</v>
      </c>
    </row>
    <row r="55" spans="2:16" x14ac:dyDescent="0.25">
      <c r="B55" s="9"/>
      <c r="C55" s="1" t="s">
        <v>6</v>
      </c>
      <c r="D55">
        <v>15</v>
      </c>
      <c r="E55" t="s">
        <v>6</v>
      </c>
      <c r="F55" s="3">
        <v>27.46</v>
      </c>
      <c r="G55" t="s">
        <v>6</v>
      </c>
      <c r="H55" s="4">
        <v>1.54</v>
      </c>
      <c r="I55" t="s">
        <v>6</v>
      </c>
      <c r="J55" s="4">
        <v>-0.85219999999999996</v>
      </c>
      <c r="K55" t="s">
        <v>6</v>
      </c>
      <c r="L55" s="4">
        <v>0.97870000000000001</v>
      </c>
      <c r="M55" s="2" t="s">
        <v>7</v>
      </c>
      <c r="N55">
        <f t="shared" si="0"/>
        <v>0.99413009551613107</v>
      </c>
      <c r="P55">
        <f t="shared" si="1"/>
        <v>74.514263214265512</v>
      </c>
    </row>
    <row r="56" spans="2:16" x14ac:dyDescent="0.25">
      <c r="B56" s="9"/>
      <c r="C56" s="1" t="s">
        <v>6</v>
      </c>
      <c r="D56">
        <v>20</v>
      </c>
      <c r="E56" t="s">
        <v>6</v>
      </c>
      <c r="F56" s="3">
        <v>23.44</v>
      </c>
      <c r="G56" t="s">
        <v>6</v>
      </c>
      <c r="H56" s="4">
        <v>2.3090000000000002</v>
      </c>
      <c r="I56" t="s">
        <v>6</v>
      </c>
      <c r="J56" s="4">
        <v>-1.0249999999999999</v>
      </c>
      <c r="K56" t="s">
        <v>6</v>
      </c>
      <c r="L56" s="4">
        <v>0.99329999999999996</v>
      </c>
      <c r="M56" s="2" t="s">
        <v>7</v>
      </c>
      <c r="N56">
        <f t="shared" si="0"/>
        <v>0.93385450513669099</v>
      </c>
      <c r="P56">
        <f t="shared" si="1"/>
        <v>89.585081861148311</v>
      </c>
    </row>
    <row r="57" spans="2:16" x14ac:dyDescent="0.25">
      <c r="B57" s="9"/>
      <c r="C57" s="1" t="s">
        <v>6</v>
      </c>
      <c r="D57">
        <v>25</v>
      </c>
      <c r="E57" t="s">
        <v>6</v>
      </c>
      <c r="F57" s="3">
        <v>17.68</v>
      </c>
      <c r="G57" t="s">
        <v>6</v>
      </c>
      <c r="H57" s="4">
        <v>2.4119999999999999</v>
      </c>
      <c r="I57" t="s">
        <v>6</v>
      </c>
      <c r="J57" s="4">
        <v>-1.38</v>
      </c>
      <c r="K57" t="s">
        <v>6</v>
      </c>
      <c r="L57" s="4">
        <v>0.99080000000000001</v>
      </c>
      <c r="M57" s="2" t="s">
        <v>7</v>
      </c>
      <c r="N57">
        <f t="shared" si="0"/>
        <v>0.9214177511955296</v>
      </c>
      <c r="P57">
        <f t="shared" si="1"/>
        <v>69.64518161029882</v>
      </c>
    </row>
    <row r="58" spans="2:16" x14ac:dyDescent="0.25">
      <c r="B58" s="9"/>
      <c r="C58" s="1" t="s">
        <v>6</v>
      </c>
      <c r="D58">
        <v>30</v>
      </c>
      <c r="E58" t="s">
        <v>6</v>
      </c>
      <c r="F58" s="3">
        <v>13.71</v>
      </c>
      <c r="G58" t="s">
        <v>6</v>
      </c>
      <c r="H58" s="4">
        <v>2.6789999999999998</v>
      </c>
      <c r="I58" t="s">
        <v>6</v>
      </c>
      <c r="J58" s="4">
        <v>-2.12</v>
      </c>
      <c r="K58" t="s">
        <v>6</v>
      </c>
      <c r="L58" s="4">
        <v>0.98050000000000004</v>
      </c>
      <c r="M58" s="2" t="s">
        <v>7</v>
      </c>
      <c r="N58">
        <f t="shared" si="0"/>
        <v>0.88673020930432234</v>
      </c>
      <c r="P58">
        <f t="shared" si="1"/>
        <v>57.726683747787547</v>
      </c>
    </row>
  </sheetData>
  <mergeCells count="8">
    <mergeCell ref="B38:B44"/>
    <mergeCell ref="B45:B51"/>
    <mergeCell ref="B52:B58"/>
    <mergeCell ref="B3:B9"/>
    <mergeCell ref="B10:B16"/>
    <mergeCell ref="B17:B23"/>
    <mergeCell ref="B24:B30"/>
    <mergeCell ref="B31:B37"/>
  </mergeCells>
  <hyperlinks>
    <hyperlink ref="M3" r:id="rId1"/>
    <hyperlink ref="M4:M57" r:id="rId2" display="\\"/>
    <hyperlink ref="M58" r:id="rId3"/>
  </hyperlinks>
  <pageMargins left="0.7" right="0.7" top="0.78740157499999996" bottom="0.78740157499999996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opLeftCell="A22" workbookViewId="0">
      <selection activeCell="D31" sqref="D31:H31"/>
    </sheetView>
  </sheetViews>
  <sheetFormatPr baseColWidth="10" defaultRowHeight="15" x14ac:dyDescent="0.25"/>
  <sheetData>
    <row r="1" spans="1:8" x14ac:dyDescent="0.25">
      <c r="C1" t="s">
        <v>14</v>
      </c>
      <c r="D1" t="s">
        <v>9</v>
      </c>
      <c r="E1" t="s">
        <v>10</v>
      </c>
      <c r="F1" t="s">
        <v>11</v>
      </c>
      <c r="G1" s="5" t="s">
        <v>12</v>
      </c>
      <c r="H1" s="6" t="s">
        <v>13</v>
      </c>
    </row>
    <row r="2" spans="1:8" x14ac:dyDescent="0.25">
      <c r="A2" t="s">
        <v>8</v>
      </c>
      <c r="B2">
        <v>35</v>
      </c>
      <c r="C2">
        <v>1</v>
      </c>
      <c r="D2">
        <v>0.49379187368169031</v>
      </c>
      <c r="E2">
        <v>78460.038986354761</v>
      </c>
      <c r="F2">
        <v>0.49557265895219249</v>
      </c>
      <c r="G2">
        <v>-1.7807852705021832E-3</v>
      </c>
      <c r="H2">
        <v>-3.5933888569787964E-3</v>
      </c>
    </row>
    <row r="3" spans="1:8" x14ac:dyDescent="0.25">
      <c r="C3">
        <v>5</v>
      </c>
      <c r="D3">
        <v>0.49898395002559831</v>
      </c>
      <c r="E3" s="8">
        <v>72319.688109161783</v>
      </c>
      <c r="F3" s="8">
        <v>0.49263541010894452</v>
      </c>
      <c r="G3" s="5">
        <v>6.3485399166537948E-3</v>
      </c>
      <c r="H3" s="6">
        <v>1.2886893200084515E-2</v>
      </c>
    </row>
    <row r="4" spans="1:8" x14ac:dyDescent="0.25">
      <c r="C4">
        <v>10</v>
      </c>
    </row>
    <row r="5" spans="1:8" x14ac:dyDescent="0.25">
      <c r="C5">
        <v>15</v>
      </c>
    </row>
    <row r="6" spans="1:8" x14ac:dyDescent="0.25">
      <c r="C6">
        <v>20</v>
      </c>
    </row>
    <row r="7" spans="1:8" x14ac:dyDescent="0.25">
      <c r="C7">
        <v>25</v>
      </c>
    </row>
    <row r="8" spans="1:8" x14ac:dyDescent="0.25">
      <c r="C8">
        <v>30</v>
      </c>
    </row>
    <row r="9" spans="1:8" x14ac:dyDescent="0.25">
      <c r="B9">
        <v>30</v>
      </c>
      <c r="C9">
        <v>1</v>
      </c>
    </row>
    <row r="10" spans="1:8" x14ac:dyDescent="0.25">
      <c r="C10">
        <v>5</v>
      </c>
    </row>
    <row r="11" spans="1:8" x14ac:dyDescent="0.25">
      <c r="C11">
        <v>10</v>
      </c>
    </row>
    <row r="12" spans="1:8" x14ac:dyDescent="0.25">
      <c r="C12">
        <v>15</v>
      </c>
    </row>
    <row r="13" spans="1:8" x14ac:dyDescent="0.25">
      <c r="C13">
        <v>20</v>
      </c>
    </row>
    <row r="14" spans="1:8" x14ac:dyDescent="0.25">
      <c r="C14">
        <v>25</v>
      </c>
    </row>
    <row r="15" spans="1:8" x14ac:dyDescent="0.25">
      <c r="C15">
        <v>30</v>
      </c>
    </row>
    <row r="16" spans="1:8" x14ac:dyDescent="0.25">
      <c r="B16">
        <v>25</v>
      </c>
      <c r="C16">
        <v>1</v>
      </c>
    </row>
    <row r="17" spans="1:9" x14ac:dyDescent="0.25">
      <c r="C17">
        <v>5</v>
      </c>
    </row>
    <row r="18" spans="1:9" x14ac:dyDescent="0.25">
      <c r="C18">
        <v>10</v>
      </c>
    </row>
    <row r="19" spans="1:9" x14ac:dyDescent="0.25">
      <c r="C19">
        <v>15</v>
      </c>
    </row>
    <row r="20" spans="1:9" x14ac:dyDescent="0.25">
      <c r="C20">
        <v>20</v>
      </c>
    </row>
    <row r="21" spans="1:9" x14ac:dyDescent="0.25">
      <c r="C21">
        <v>25</v>
      </c>
    </row>
    <row r="22" spans="1:9" x14ac:dyDescent="0.25">
      <c r="C22">
        <v>30</v>
      </c>
    </row>
    <row r="23" spans="1:9" x14ac:dyDescent="0.25">
      <c r="B23">
        <v>20</v>
      </c>
      <c r="C23">
        <v>1</v>
      </c>
    </row>
    <row r="24" spans="1:9" x14ac:dyDescent="0.25">
      <c r="C24">
        <v>5</v>
      </c>
    </row>
    <row r="25" spans="1:9" x14ac:dyDescent="0.25">
      <c r="C25">
        <v>10</v>
      </c>
    </row>
    <row r="26" spans="1:9" x14ac:dyDescent="0.25">
      <c r="C26">
        <v>15</v>
      </c>
    </row>
    <row r="27" spans="1:9" x14ac:dyDescent="0.25">
      <c r="C27">
        <v>20</v>
      </c>
    </row>
    <row r="28" spans="1:9" x14ac:dyDescent="0.25">
      <c r="C28">
        <v>25</v>
      </c>
    </row>
    <row r="29" spans="1:9" x14ac:dyDescent="0.25">
      <c r="C29">
        <v>30</v>
      </c>
    </row>
    <row r="30" spans="1:9" x14ac:dyDescent="0.25">
      <c r="A30" t="s">
        <v>15</v>
      </c>
      <c r="B30">
        <v>35</v>
      </c>
      <c r="C30">
        <v>1</v>
      </c>
      <c r="D30" s="7">
        <v>0.48969820930341773</v>
      </c>
      <c r="E30" s="7">
        <v>62085.769980506819</v>
      </c>
      <c r="F30" s="7">
        <v>0.48601588097882431</v>
      </c>
      <c r="G30" s="7">
        <v>3.6823283245934202E-3</v>
      </c>
      <c r="H30" s="7">
        <v>7.5765596736825369E-3</v>
      </c>
      <c r="I30" s="7"/>
    </row>
    <row r="31" spans="1:9" x14ac:dyDescent="0.25">
      <c r="C31">
        <v>5</v>
      </c>
      <c r="D31">
        <v>0.50080746068329607</v>
      </c>
      <c r="E31">
        <v>57309.94152046783</v>
      </c>
      <c r="F31">
        <v>0.48197601954308705</v>
      </c>
      <c r="G31">
        <v>1.8831441140209015E-2</v>
      </c>
      <c r="H31">
        <v>3.9071323834868776E-2</v>
      </c>
    </row>
    <row r="32" spans="1:9" x14ac:dyDescent="0.25">
      <c r="C32">
        <v>10</v>
      </c>
    </row>
    <row r="33" spans="2:3" x14ac:dyDescent="0.25">
      <c r="C33">
        <v>15</v>
      </c>
    </row>
    <row r="34" spans="2:3" x14ac:dyDescent="0.25">
      <c r="C34">
        <v>20</v>
      </c>
    </row>
    <row r="35" spans="2:3" x14ac:dyDescent="0.25">
      <c r="C35">
        <v>25</v>
      </c>
    </row>
    <row r="36" spans="2:3" x14ac:dyDescent="0.25">
      <c r="C36">
        <v>30</v>
      </c>
    </row>
    <row r="37" spans="2:3" x14ac:dyDescent="0.25">
      <c r="B37">
        <v>30</v>
      </c>
      <c r="C37">
        <v>1</v>
      </c>
    </row>
    <row r="38" spans="2:3" x14ac:dyDescent="0.25">
      <c r="C38">
        <v>5</v>
      </c>
    </row>
    <row r="39" spans="2:3" x14ac:dyDescent="0.25">
      <c r="C39">
        <v>10</v>
      </c>
    </row>
    <row r="40" spans="2:3" x14ac:dyDescent="0.25">
      <c r="C40">
        <v>15</v>
      </c>
    </row>
    <row r="41" spans="2:3" x14ac:dyDescent="0.25">
      <c r="C41">
        <v>20</v>
      </c>
    </row>
    <row r="42" spans="2:3" x14ac:dyDescent="0.25">
      <c r="C42">
        <v>25</v>
      </c>
    </row>
    <row r="43" spans="2:3" x14ac:dyDescent="0.25">
      <c r="C43">
        <v>30</v>
      </c>
    </row>
    <row r="44" spans="2:3" x14ac:dyDescent="0.25">
      <c r="B44">
        <v>25</v>
      </c>
      <c r="C44">
        <v>1</v>
      </c>
    </row>
    <row r="45" spans="2:3" x14ac:dyDescent="0.25">
      <c r="C45">
        <v>5</v>
      </c>
    </row>
    <row r="46" spans="2:3" x14ac:dyDescent="0.25">
      <c r="C46">
        <v>10</v>
      </c>
    </row>
    <row r="47" spans="2:3" x14ac:dyDescent="0.25">
      <c r="C47">
        <v>15</v>
      </c>
    </row>
    <row r="48" spans="2:3" x14ac:dyDescent="0.25">
      <c r="C48">
        <v>20</v>
      </c>
    </row>
    <row r="49" spans="2:3" x14ac:dyDescent="0.25">
      <c r="C49">
        <v>25</v>
      </c>
    </row>
    <row r="50" spans="2:3" x14ac:dyDescent="0.25">
      <c r="C50">
        <v>30</v>
      </c>
    </row>
    <row r="51" spans="2:3" x14ac:dyDescent="0.25">
      <c r="B51">
        <v>20</v>
      </c>
      <c r="C51">
        <v>1</v>
      </c>
    </row>
    <row r="52" spans="2:3" x14ac:dyDescent="0.25">
      <c r="C52">
        <v>5</v>
      </c>
    </row>
    <row r="53" spans="2:3" x14ac:dyDescent="0.25">
      <c r="C53">
        <v>10</v>
      </c>
    </row>
    <row r="54" spans="2:3" x14ac:dyDescent="0.25">
      <c r="C54">
        <v>15</v>
      </c>
    </row>
    <row r="55" spans="2:3" x14ac:dyDescent="0.25">
      <c r="C55">
        <v>20</v>
      </c>
    </row>
    <row r="56" spans="2:3" x14ac:dyDescent="0.25">
      <c r="C56">
        <v>25</v>
      </c>
    </row>
    <row r="57" spans="2:3" x14ac:dyDescent="0.25">
      <c r="C57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I4" sqref="I4"/>
    </sheetView>
  </sheetViews>
  <sheetFormatPr baseColWidth="10" defaultRowHeight="15" x14ac:dyDescent="0.25"/>
  <sheetData>
    <row r="1" spans="1:7" x14ac:dyDescent="0.25">
      <c r="A1" t="s">
        <v>16</v>
      </c>
    </row>
    <row r="2" spans="1:7" x14ac:dyDescent="0.25">
      <c r="A2" t="s">
        <v>17</v>
      </c>
      <c r="D2" t="s">
        <v>18</v>
      </c>
      <c r="G2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gaussfit</vt:lpstr>
      <vt:lpstr>cw werte</vt:lpstr>
      <vt:lpstr>Massen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Ritterbecks</dc:creator>
  <cp:lastModifiedBy>Björn Ritterbecks</cp:lastModifiedBy>
  <dcterms:created xsi:type="dcterms:W3CDTF">2016-06-29T16:11:46Z</dcterms:created>
  <dcterms:modified xsi:type="dcterms:W3CDTF">2016-06-29T22:16:40Z</dcterms:modified>
</cp:coreProperties>
</file>