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tu\Documents\IUB\BusinessAnalyticsModelling\Week1+2\Homework\"/>
    </mc:Choice>
  </mc:AlternateContent>
  <bookViews>
    <workbookView xWindow="0" yWindow="0" windowWidth="21456" windowHeight="6264" activeTab="6"/>
  </bookViews>
  <sheets>
    <sheet name="ProbDesc" sheetId="1" r:id="rId1"/>
    <sheet name="AlgebraicRepresentation" sheetId="5" r:id="rId2"/>
    <sheet name="Model" sheetId="8" r:id="rId3"/>
    <sheet name="Constraint1" sheetId="12" r:id="rId4"/>
    <sheet name="Constraint2" sheetId="13" r:id="rId5"/>
    <sheet name="Constraint3" sheetId="14" r:id="rId6"/>
    <sheet name="Constraint4-Final" sheetId="15" r:id="rId7"/>
  </sheets>
  <definedNames>
    <definedName name="solver_adj" localSheetId="3" hidden="1">Constraint1!$B$20:$E$20</definedName>
    <definedName name="solver_adj" localSheetId="4" hidden="1">Constraint2!$B$20:$E$20</definedName>
    <definedName name="solver_adj" localSheetId="5" hidden="1">Constraint3!$B$20:$E$20</definedName>
    <definedName name="solver_adj" localSheetId="6" hidden="1">'Constraint4-Final'!$B$20:$E$20</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drv" localSheetId="3" hidden="1">2</definedName>
    <definedName name="solver_drv" localSheetId="4" hidden="1">2</definedName>
    <definedName name="solver_drv" localSheetId="5" hidden="1">2</definedName>
    <definedName name="solver_drv" localSheetId="6"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3" hidden="1">Constraint1!$Q$23:$R$23</definedName>
    <definedName name="solver_lhs1" localSheetId="4" hidden="1">Constraint2!$Q$23:$R$23</definedName>
    <definedName name="solver_lhs1" localSheetId="5" hidden="1">Constraint3!$Q$23:$R$23</definedName>
    <definedName name="solver_lhs1" localSheetId="6" hidden="1">'Constraint4-Final'!$B$48:$E$48</definedName>
    <definedName name="solver_lhs2" localSheetId="4" hidden="1">Constraint2!$Q$31:$T$31</definedName>
    <definedName name="solver_lhs2" localSheetId="5" hidden="1">Constraint3!$Q$31:$T$31</definedName>
    <definedName name="solver_lhs2" localSheetId="6" hidden="1">'Constraint4-Final'!$Q$23:$R$23</definedName>
    <definedName name="solver_lhs3" localSheetId="5" hidden="1">Constraint3!$Q$44:$T$44</definedName>
    <definedName name="solver_lhs3" localSheetId="6" hidden="1">'Constraint4-Final'!$Q$31:$T$31</definedName>
    <definedName name="solver_lhs4" localSheetId="6" hidden="1">'Constraint4-Final'!$Q$44:$T$44</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sl" localSheetId="3" hidden="1">2</definedName>
    <definedName name="solver_msl" localSheetId="4" hidden="1">2</definedName>
    <definedName name="solver_msl" localSheetId="5" hidden="1">2</definedName>
    <definedName name="solver_msl" localSheetId="6" hidden="1">2</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2" hidden="1">1</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um" localSheetId="3" hidden="1">1</definedName>
    <definedName name="solver_num" localSheetId="4" hidden="1">2</definedName>
    <definedName name="solver_num" localSheetId="5" hidden="1">3</definedName>
    <definedName name="solver_num" localSheetId="6" hidden="1">4</definedName>
    <definedName name="solver_num" localSheetId="2" hidden="1">0</definedName>
    <definedName name="solver_nwt" localSheetId="3" hidden="1">1</definedName>
    <definedName name="solver_nwt" localSheetId="4" hidden="1">1</definedName>
    <definedName name="solver_nwt" localSheetId="5" hidden="1">1</definedName>
    <definedName name="solver_nwt" localSheetId="6" hidden="1">1</definedName>
    <definedName name="solver_opt" localSheetId="3" hidden="1">Constraint1!$F$61</definedName>
    <definedName name="solver_opt" localSheetId="4" hidden="1">Constraint2!$F$61</definedName>
    <definedName name="solver_opt" localSheetId="5" hidden="1">Constraint3!$F$61</definedName>
    <definedName name="solver_opt" localSheetId="6" hidden="1">'Constraint4-Final'!$F$61</definedName>
    <definedName name="solver_opt" localSheetId="2" hidden="1">Model!$A$56</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el1" localSheetId="3" hidden="1">1</definedName>
    <definedName name="solver_rel1" localSheetId="4" hidden="1">1</definedName>
    <definedName name="solver_rel1" localSheetId="5" hidden="1">1</definedName>
    <definedName name="solver_rel1" localSheetId="6" hidden="1">3</definedName>
    <definedName name="solver_rel2" localSheetId="4" hidden="1">1</definedName>
    <definedName name="solver_rel2" localSheetId="5" hidden="1">1</definedName>
    <definedName name="solver_rel2" localSheetId="6" hidden="1">1</definedName>
    <definedName name="solver_rel3" localSheetId="5" hidden="1">2</definedName>
    <definedName name="solver_rel3" localSheetId="6" hidden="1">1</definedName>
    <definedName name="solver_rel4" localSheetId="6" hidden="1">2</definedName>
    <definedName name="solver_rhs1" localSheetId="3" hidden="1">Constraint1!$Q$25:$R$25</definedName>
    <definedName name="solver_rhs1" localSheetId="4" hidden="1">Constraint2!$Q$25:$R$25</definedName>
    <definedName name="solver_rhs1" localSheetId="5" hidden="1">Constraint3!$Q$25:$R$25</definedName>
    <definedName name="solver_rhs1" localSheetId="6" hidden="1">'Constraint4-Final'!$B$50:$E$50</definedName>
    <definedName name="solver_rhs2" localSheetId="4" hidden="1">Constraint2!$Q$33:$T$33</definedName>
    <definedName name="solver_rhs2" localSheetId="5" hidden="1">Constraint3!$Q$33:$T$33</definedName>
    <definedName name="solver_rhs2" localSheetId="6" hidden="1">'Constraint4-Final'!$Q$25:$R$25</definedName>
    <definedName name="solver_rhs3" localSheetId="5" hidden="1">Constraint3!$Q$46:$T$46</definedName>
    <definedName name="solver_rhs3" localSheetId="6" hidden="1">'Constraint4-Final'!$Q$33:$T$33</definedName>
    <definedName name="solver_rhs4" localSheetId="6" hidden="1">'Constraint4-Final'!$Q$46:$T$46</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sd" localSheetId="3" hidden="1">0</definedName>
    <definedName name="solver_rsd" localSheetId="4" hidden="1">0</definedName>
    <definedName name="solver_rsd" localSheetId="5" hidden="1">0</definedName>
    <definedName name="solver_rsd" localSheetId="6" hidden="1">0</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2" hidden="1">1</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2" hidden="1">0</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2"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15" l="1"/>
  <c r="E52" i="15" s="1"/>
  <c r="B52" i="15"/>
  <c r="B60" i="15" s="1"/>
  <c r="D48" i="15"/>
  <c r="T46" i="15"/>
  <c r="S46" i="15"/>
  <c r="R46" i="15"/>
  <c r="Q46" i="15"/>
  <c r="C46" i="15"/>
  <c r="C48" i="15" s="1"/>
  <c r="B46" i="15"/>
  <c r="B48" i="15" s="1"/>
  <c r="E44" i="15"/>
  <c r="D44" i="15"/>
  <c r="C44" i="15"/>
  <c r="B44" i="15"/>
  <c r="E41" i="15"/>
  <c r="D41" i="15"/>
  <c r="C41" i="15"/>
  <c r="B41" i="15"/>
  <c r="D38" i="15"/>
  <c r="B38" i="15"/>
  <c r="L35" i="15"/>
  <c r="T31" i="15" s="1"/>
  <c r="L34" i="15"/>
  <c r="S31" i="15" s="1"/>
  <c r="E34" i="15"/>
  <c r="D34" i="15"/>
  <c r="C34" i="15"/>
  <c r="B34" i="15"/>
  <c r="Q33" i="15"/>
  <c r="N33" i="15"/>
  <c r="R33" i="15" s="1"/>
  <c r="N32" i="15"/>
  <c r="E32" i="15"/>
  <c r="D32" i="15"/>
  <c r="C32" i="15"/>
  <c r="B32" i="15"/>
  <c r="E29" i="15"/>
  <c r="D29" i="15"/>
  <c r="C29" i="15"/>
  <c r="B29" i="15"/>
  <c r="E27" i="15"/>
  <c r="D27" i="15"/>
  <c r="C27" i="15"/>
  <c r="B27" i="15"/>
  <c r="Q25" i="15"/>
  <c r="N25" i="15"/>
  <c r="R25" i="15" s="1"/>
  <c r="L25" i="15"/>
  <c r="R23" i="15" s="1"/>
  <c r="D25" i="15"/>
  <c r="B25" i="15"/>
  <c r="N24" i="15"/>
  <c r="L24" i="15"/>
  <c r="Q23" i="15" s="1"/>
  <c r="D23" i="15"/>
  <c r="B23" i="15"/>
  <c r="D48" i="14"/>
  <c r="T46" i="14"/>
  <c r="S46" i="14"/>
  <c r="R46" i="14"/>
  <c r="Q46" i="14"/>
  <c r="C46" i="14"/>
  <c r="C48" i="14" s="1"/>
  <c r="B46" i="14"/>
  <c r="B48" i="14" s="1"/>
  <c r="E44" i="14"/>
  <c r="D44" i="14"/>
  <c r="C44" i="14"/>
  <c r="B44" i="14"/>
  <c r="E41" i="14"/>
  <c r="D41" i="14"/>
  <c r="C41" i="14"/>
  <c r="B41" i="14"/>
  <c r="D38" i="14"/>
  <c r="B38" i="14"/>
  <c r="L35" i="14"/>
  <c r="T31" i="14" s="1"/>
  <c r="L34" i="14"/>
  <c r="S31" i="14" s="1"/>
  <c r="E34" i="14"/>
  <c r="D34" i="14"/>
  <c r="C34" i="14"/>
  <c r="B34" i="14"/>
  <c r="B36" i="14" s="1"/>
  <c r="Q33" i="14"/>
  <c r="N33" i="14"/>
  <c r="R33" i="14" s="1"/>
  <c r="N32" i="14"/>
  <c r="E32" i="14"/>
  <c r="D32" i="14"/>
  <c r="C32" i="14"/>
  <c r="B32" i="14"/>
  <c r="E29" i="14"/>
  <c r="D29" i="14"/>
  <c r="C29" i="14"/>
  <c r="B29" i="14"/>
  <c r="E27" i="14"/>
  <c r="D27" i="14"/>
  <c r="C27" i="14"/>
  <c r="B27" i="14"/>
  <c r="N25" i="14"/>
  <c r="R25" i="14" s="1"/>
  <c r="L25" i="14"/>
  <c r="R23" i="14" s="1"/>
  <c r="D25" i="14"/>
  <c r="B25" i="14"/>
  <c r="N24" i="14"/>
  <c r="Q25" i="14" s="1"/>
  <c r="L24" i="14"/>
  <c r="Q23" i="14" s="1"/>
  <c r="D23" i="14"/>
  <c r="B23" i="14"/>
  <c r="C52" i="13"/>
  <c r="E52" i="13" s="1"/>
  <c r="B52" i="13"/>
  <c r="D52" i="13" s="1"/>
  <c r="D60" i="13" s="1"/>
  <c r="D48" i="13"/>
  <c r="T46" i="13"/>
  <c r="S46" i="13"/>
  <c r="R46" i="13"/>
  <c r="Q46" i="13"/>
  <c r="C46" i="13"/>
  <c r="C48" i="13" s="1"/>
  <c r="B46" i="13"/>
  <c r="B48" i="13" s="1"/>
  <c r="E44" i="13"/>
  <c r="D44" i="13"/>
  <c r="C44" i="13"/>
  <c r="B44" i="13"/>
  <c r="E41" i="13"/>
  <c r="D41" i="13"/>
  <c r="C41" i="13"/>
  <c r="B41" i="13"/>
  <c r="D38" i="13"/>
  <c r="B38" i="13"/>
  <c r="L35" i="13"/>
  <c r="T31" i="13" s="1"/>
  <c r="L34" i="13"/>
  <c r="S31" i="13" s="1"/>
  <c r="E34" i="13"/>
  <c r="D34" i="13"/>
  <c r="C34" i="13"/>
  <c r="B34" i="13"/>
  <c r="Q33" i="13"/>
  <c r="N33" i="13"/>
  <c r="R33" i="13" s="1"/>
  <c r="N32" i="13"/>
  <c r="E32" i="13"/>
  <c r="D32" i="13"/>
  <c r="C32" i="13"/>
  <c r="B32" i="13"/>
  <c r="E29" i="13"/>
  <c r="D29" i="13"/>
  <c r="C29" i="13"/>
  <c r="B29" i="13"/>
  <c r="E27" i="13"/>
  <c r="D27" i="13"/>
  <c r="C27" i="13"/>
  <c r="B27" i="13"/>
  <c r="Q25" i="13"/>
  <c r="N25" i="13"/>
  <c r="R25" i="13" s="1"/>
  <c r="L25" i="13"/>
  <c r="R23" i="13" s="1"/>
  <c r="D25" i="13"/>
  <c r="B25" i="13"/>
  <c r="N24" i="13"/>
  <c r="L24" i="13"/>
  <c r="Q23" i="13" s="1"/>
  <c r="D23" i="13"/>
  <c r="B23" i="13"/>
  <c r="T46" i="12"/>
  <c r="S46" i="12"/>
  <c r="R46" i="12"/>
  <c r="Q46" i="12"/>
  <c r="R33" i="12"/>
  <c r="Q33" i="12"/>
  <c r="R25" i="12"/>
  <c r="Q25" i="12"/>
  <c r="L35" i="12"/>
  <c r="T31" i="12" s="1"/>
  <c r="L34" i="12"/>
  <c r="S31" i="12" s="1"/>
  <c r="N33" i="12"/>
  <c r="N32" i="12"/>
  <c r="N25" i="12"/>
  <c r="N24" i="12"/>
  <c r="L25" i="12"/>
  <c r="R23" i="12" s="1"/>
  <c r="L24" i="12"/>
  <c r="Q23" i="12" s="1"/>
  <c r="D48" i="12"/>
  <c r="C48" i="12"/>
  <c r="C46" i="12"/>
  <c r="C52" i="12" s="1"/>
  <c r="M46" i="12" s="1"/>
  <c r="R44" i="12" s="1"/>
  <c r="B46" i="12"/>
  <c r="B48" i="12" s="1"/>
  <c r="E44" i="12"/>
  <c r="D44" i="12"/>
  <c r="C44" i="12"/>
  <c r="B44" i="12"/>
  <c r="E41" i="12"/>
  <c r="D41" i="12"/>
  <c r="C41" i="12"/>
  <c r="B41" i="12"/>
  <c r="D38" i="12"/>
  <c r="B38" i="12"/>
  <c r="E34" i="12"/>
  <c r="D34" i="12"/>
  <c r="C34" i="12"/>
  <c r="B34" i="12"/>
  <c r="B36" i="12" s="1"/>
  <c r="B59" i="12" s="1"/>
  <c r="E32" i="12"/>
  <c r="D32" i="12"/>
  <c r="C32" i="12"/>
  <c r="B32" i="12"/>
  <c r="E29" i="12"/>
  <c r="D29" i="12"/>
  <c r="C29" i="12"/>
  <c r="B29" i="12"/>
  <c r="E27" i="12"/>
  <c r="D27" i="12"/>
  <c r="C27" i="12"/>
  <c r="B27" i="12"/>
  <c r="D25" i="12"/>
  <c r="B25" i="12"/>
  <c r="D23" i="12"/>
  <c r="B23" i="12"/>
  <c r="M46" i="15" l="1"/>
  <c r="R44" i="15" s="1"/>
  <c r="B36" i="15"/>
  <c r="B59" i="15" s="1"/>
  <c r="E48" i="15"/>
  <c r="D36" i="15"/>
  <c r="N35" i="15" s="1"/>
  <c r="T33" i="15" s="1"/>
  <c r="C60" i="15"/>
  <c r="E60" i="15"/>
  <c r="M48" i="15"/>
  <c r="T44" i="15" s="1"/>
  <c r="L32" i="15"/>
  <c r="Q31" i="15" s="1"/>
  <c r="M45" i="15"/>
  <c r="Q44" i="15" s="1"/>
  <c r="D52" i="15"/>
  <c r="D60" i="15" s="1"/>
  <c r="D36" i="14"/>
  <c r="D59" i="14" s="1"/>
  <c r="B59" i="14"/>
  <c r="L32" i="14"/>
  <c r="Q31" i="14" s="1"/>
  <c r="N34" i="14"/>
  <c r="S33" i="14" s="1"/>
  <c r="B52" i="14"/>
  <c r="C52" i="14"/>
  <c r="B36" i="13"/>
  <c r="B59" i="13" s="1"/>
  <c r="D36" i="13"/>
  <c r="D59" i="13" s="1"/>
  <c r="M46" i="13"/>
  <c r="R44" i="13" s="1"/>
  <c r="B60" i="13"/>
  <c r="E48" i="13"/>
  <c r="C60" i="13"/>
  <c r="E60" i="13"/>
  <c r="M48" i="13"/>
  <c r="T44" i="13" s="1"/>
  <c r="M45" i="13"/>
  <c r="Q44" i="13" s="1"/>
  <c r="M47" i="13"/>
  <c r="S44" i="13" s="1"/>
  <c r="L32" i="12"/>
  <c r="Q31" i="12" s="1"/>
  <c r="D36" i="12"/>
  <c r="N34" i="12"/>
  <c r="S33" i="12" s="1"/>
  <c r="E52" i="12"/>
  <c r="E60" i="12" s="1"/>
  <c r="C60" i="12"/>
  <c r="E48" i="12"/>
  <c r="B52" i="12"/>
  <c r="F61" i="8"/>
  <c r="F60" i="8"/>
  <c r="F59" i="8"/>
  <c r="E60" i="8"/>
  <c r="D60" i="8"/>
  <c r="C60" i="8"/>
  <c r="B60" i="8"/>
  <c r="D59" i="8"/>
  <c r="B59" i="8"/>
  <c r="E48" i="8"/>
  <c r="D48" i="8"/>
  <c r="E52" i="8"/>
  <c r="C52" i="8"/>
  <c r="D52" i="8"/>
  <c r="B52" i="8"/>
  <c r="C48" i="8"/>
  <c r="B48" i="8"/>
  <c r="C46" i="8"/>
  <c r="B46" i="8"/>
  <c r="E44" i="8"/>
  <c r="D44" i="8"/>
  <c r="C44" i="8"/>
  <c r="B44" i="8"/>
  <c r="E41" i="8"/>
  <c r="D41" i="8"/>
  <c r="C41" i="8"/>
  <c r="B41" i="8"/>
  <c r="D38" i="8"/>
  <c r="B38" i="8"/>
  <c r="D36" i="8"/>
  <c r="B36" i="8"/>
  <c r="E34" i="8"/>
  <c r="D34" i="8"/>
  <c r="C34" i="8"/>
  <c r="B34" i="8"/>
  <c r="E32" i="8"/>
  <c r="D32" i="8"/>
  <c r="C32" i="8"/>
  <c r="B32" i="8"/>
  <c r="D25" i="8"/>
  <c r="B25" i="8"/>
  <c r="E27" i="8"/>
  <c r="D27" i="8"/>
  <c r="C27" i="8"/>
  <c r="B27" i="8"/>
  <c r="E29" i="8"/>
  <c r="D29" i="8"/>
  <c r="C29" i="8"/>
  <c r="B29" i="8"/>
  <c r="D23" i="8"/>
  <c r="B23" i="8"/>
  <c r="F60" i="15" l="1"/>
  <c r="N34" i="15"/>
  <c r="S33" i="15" s="1"/>
  <c r="L33" i="15"/>
  <c r="R31" i="15" s="1"/>
  <c r="D59" i="15"/>
  <c r="F59" i="15" s="1"/>
  <c r="M47" i="15"/>
  <c r="S44" i="15" s="1"/>
  <c r="N35" i="14"/>
  <c r="T33" i="14" s="1"/>
  <c r="L33" i="14"/>
  <c r="R31" i="14" s="1"/>
  <c r="E52" i="14"/>
  <c r="E60" i="14" s="1"/>
  <c r="E48" i="14"/>
  <c r="M46" i="14"/>
  <c r="R44" i="14" s="1"/>
  <c r="C60" i="14"/>
  <c r="D52" i="14"/>
  <c r="D60" i="14" s="1"/>
  <c r="M45" i="14"/>
  <c r="Q44" i="14" s="1"/>
  <c r="B60" i="14"/>
  <c r="F59" i="14"/>
  <c r="N34" i="13"/>
  <c r="S33" i="13" s="1"/>
  <c r="L33" i="13"/>
  <c r="R31" i="13" s="1"/>
  <c r="N35" i="13"/>
  <c r="T33" i="13" s="1"/>
  <c r="L32" i="13"/>
  <c r="Q31" i="13" s="1"/>
  <c r="F60" i="13"/>
  <c r="F59" i="13"/>
  <c r="M45" i="12"/>
  <c r="Q44" i="12" s="1"/>
  <c r="D59" i="12"/>
  <c r="F59" i="12" s="1"/>
  <c r="N35" i="12"/>
  <c r="T33" i="12" s="1"/>
  <c r="L33" i="12"/>
  <c r="R31" i="12" s="1"/>
  <c r="M48" i="12"/>
  <c r="T44" i="12" s="1"/>
  <c r="D52" i="12"/>
  <c r="D60" i="12" s="1"/>
  <c r="B60" i="12"/>
  <c r="F60" i="12" s="1"/>
  <c r="F61" i="15" l="1"/>
  <c r="M47" i="14"/>
  <c r="S44" i="14" s="1"/>
  <c r="M48" i="14"/>
  <c r="T44" i="14" s="1"/>
  <c r="F60" i="14"/>
  <c r="F61" i="14" s="1"/>
  <c r="F61" i="13"/>
  <c r="F61" i="12"/>
  <c r="M47" i="12"/>
  <c r="S44" i="12" s="1"/>
</calcChain>
</file>

<file path=xl/comments1.xml><?xml version="1.0" encoding="utf-8"?>
<comments xmlns="http://schemas.openxmlformats.org/spreadsheetml/2006/main">
  <authors>
    <author>Ritu</author>
  </authors>
  <commentList>
    <comment ref="M7" authorId="0" shapeId="0">
      <text>
        <r>
          <rPr>
            <b/>
            <sz val="9"/>
            <color indexed="81"/>
            <rFont val="Tahoma"/>
            <family val="2"/>
          </rPr>
          <t>Ritu:</t>
        </r>
        <r>
          <rPr>
            <sz val="9"/>
            <color indexed="81"/>
            <rFont val="Tahoma"/>
            <family val="2"/>
          </rPr>
          <t xml:space="preserve">
Max Vehicles produced in Month1
</t>
        </r>
      </text>
    </comment>
    <comment ref="M8" authorId="0" shapeId="0">
      <text>
        <r>
          <rPr>
            <b/>
            <sz val="9"/>
            <color indexed="81"/>
            <rFont val="Tahoma"/>
            <family val="2"/>
          </rPr>
          <t>Ritu:</t>
        </r>
        <r>
          <rPr>
            <sz val="9"/>
            <color indexed="81"/>
            <rFont val="Tahoma"/>
            <family val="2"/>
          </rPr>
          <t xml:space="preserve">
Max vehicles produced in Month2
</t>
        </r>
      </text>
    </comment>
    <comment ref="M9" authorId="0" shapeId="0">
      <text>
        <r>
          <rPr>
            <b/>
            <sz val="9"/>
            <color indexed="81"/>
            <rFont val="Tahoma"/>
            <family val="2"/>
          </rPr>
          <t>Ritu:</t>
        </r>
        <r>
          <rPr>
            <sz val="9"/>
            <color indexed="81"/>
            <rFont val="Tahoma"/>
            <family val="2"/>
          </rPr>
          <t xml:space="preserve">
Max steel that can be purchased in month1
</t>
        </r>
      </text>
    </comment>
    <comment ref="M10" authorId="0" shapeId="0">
      <text>
        <r>
          <rPr>
            <b/>
            <sz val="9"/>
            <color indexed="81"/>
            <rFont val="Tahoma"/>
            <family val="2"/>
          </rPr>
          <t>Ritu:</t>
        </r>
        <r>
          <rPr>
            <sz val="9"/>
            <color indexed="81"/>
            <rFont val="Tahoma"/>
            <family val="2"/>
          </rPr>
          <t xml:space="preserve">
Max steel that can be purchased in month2
</t>
        </r>
      </text>
    </comment>
    <comment ref="M11" authorId="0" shapeId="0">
      <text>
        <r>
          <rPr>
            <b/>
            <sz val="9"/>
            <color indexed="81"/>
            <rFont val="Tahoma"/>
            <family val="2"/>
          </rPr>
          <t>Ritu:</t>
        </r>
        <r>
          <rPr>
            <sz val="9"/>
            <color indexed="81"/>
            <rFont val="Tahoma"/>
            <family val="2"/>
          </rPr>
          <t xml:space="preserve">
Steel used in month1 must be less than steel pruchased in month</t>
        </r>
      </text>
    </comment>
    <comment ref="M12" authorId="0" shapeId="0">
      <text>
        <r>
          <rPr>
            <b/>
            <sz val="9"/>
            <color indexed="81"/>
            <rFont val="Tahoma"/>
            <family val="2"/>
          </rPr>
          <t>Ritu:</t>
        </r>
        <r>
          <rPr>
            <sz val="9"/>
            <color indexed="81"/>
            <rFont val="Tahoma"/>
            <family val="2"/>
          </rPr>
          <t xml:space="preserve">
Steel used in month2 must be less than steel pruchased in month</t>
        </r>
      </text>
    </comment>
    <comment ref="M13" authorId="0" shapeId="0">
      <text>
        <r>
          <rPr>
            <b/>
            <sz val="9"/>
            <color indexed="81"/>
            <rFont val="Tahoma"/>
            <family val="2"/>
          </rPr>
          <t>Ritu:</t>
        </r>
        <r>
          <rPr>
            <sz val="9"/>
            <color indexed="81"/>
            <rFont val="Tahoma"/>
            <family val="2"/>
          </rPr>
          <t xml:space="preserve">
Inventory balance for trucks in month1:
begInv + T1 - Demand = MonthEndInv
-&gt; 100 +T1 - 400 = IT1
-&gt; T1 - IT1 = 300</t>
        </r>
      </text>
    </comment>
    <comment ref="M14" authorId="0" shapeId="0">
      <text>
        <r>
          <rPr>
            <b/>
            <sz val="9"/>
            <color indexed="81"/>
            <rFont val="Tahoma"/>
            <family val="2"/>
          </rPr>
          <t>Ritu:</t>
        </r>
        <r>
          <rPr>
            <sz val="9"/>
            <color indexed="81"/>
            <rFont val="Tahoma"/>
            <family val="2"/>
          </rPr>
          <t xml:space="preserve">
Inventory balance for cars in month1:
begInv + C1 - Demand = MonthEndInv
-&gt; 200 + C1 - 800 = IC1
-&gt; C1 -IC1 = 600</t>
        </r>
      </text>
    </comment>
    <comment ref="M15" authorId="0" shapeId="0">
      <text>
        <r>
          <rPr>
            <b/>
            <sz val="9"/>
            <color indexed="81"/>
            <rFont val="Tahoma"/>
            <family val="2"/>
          </rPr>
          <t>Ritu:</t>
        </r>
        <r>
          <rPr>
            <sz val="9"/>
            <color indexed="81"/>
            <rFont val="Tahoma"/>
            <family val="2"/>
          </rPr>
          <t xml:space="preserve">
Inventory balance for trucks in month2:
Month1_EndInv + T2 - Demand = MonthEndingInv
-&gt; IT1 +T2 -300 = IT2
-&gt; IT1 + T2 - IT2 = 300
</t>
        </r>
      </text>
    </comment>
    <comment ref="M16" authorId="0" shapeId="0">
      <text>
        <r>
          <rPr>
            <b/>
            <sz val="9"/>
            <color indexed="81"/>
            <rFont val="Tahoma"/>
            <family val="2"/>
          </rPr>
          <t>Ritu:</t>
        </r>
        <r>
          <rPr>
            <sz val="9"/>
            <color indexed="81"/>
            <rFont val="Tahoma"/>
            <family val="2"/>
          </rPr>
          <t xml:space="preserve">
Inventory balance for cars in month2:
Month1_EndInv + C2 - Demand = MonthEndingInv
-&gt; IC1 + C2 - 300 = IC2
-&gt; IC1 +C2 - IC2 = 300</t>
        </r>
      </text>
    </comment>
  </commentList>
</comments>
</file>

<file path=xl/comments2.xml><?xml version="1.0" encoding="utf-8"?>
<comments xmlns="http://schemas.openxmlformats.org/spreadsheetml/2006/main">
  <authors>
    <author>Ritu</author>
  </authors>
  <commentList>
    <comment ref="A22" authorId="0" shapeId="0">
      <text>
        <r>
          <rPr>
            <b/>
            <sz val="9"/>
            <color indexed="81"/>
            <rFont val="Tahoma"/>
            <family val="2"/>
          </rPr>
          <t>Ritu:</t>
        </r>
        <r>
          <rPr>
            <sz val="9"/>
            <color indexed="81"/>
            <rFont val="Tahoma"/>
            <family val="2"/>
          </rPr>
          <t xml:space="preserve">
C1 + T1 &lt;= 1000
C2 + T2 &lt;= 1000</t>
        </r>
      </text>
    </comment>
    <comment ref="A29" authorId="0" shapeId="0">
      <text>
        <r>
          <rPr>
            <b/>
            <sz val="9"/>
            <color indexed="81"/>
            <rFont val="Tahoma"/>
            <family val="2"/>
          </rPr>
          <t>Ritu:</t>
        </r>
        <r>
          <rPr>
            <sz val="9"/>
            <color indexed="81"/>
            <rFont val="Tahoma"/>
            <family val="2"/>
          </rPr>
          <t xml:space="preserve">
C1 &lt;= 1000 - T1
T1 &lt;= 1000 - C1
C2 &lt;= 1000 - T2
T2 &lt;= 1000 - C2</t>
        </r>
      </text>
    </comment>
    <comment ref="A31" authorId="0" shapeId="0">
      <text>
        <r>
          <rPr>
            <b/>
            <sz val="9"/>
            <color indexed="81"/>
            <rFont val="Tahoma"/>
            <family val="2"/>
          </rPr>
          <t>Ritu:</t>
        </r>
        <r>
          <rPr>
            <sz val="9"/>
            <color indexed="81"/>
            <rFont val="Tahoma"/>
            <family val="2"/>
          </rPr>
          <t xml:space="preserve">
S1 &lt;= 2500
S2 &lt;= 2500 
OR
2T1 + C1 &lt;= 2500
2T2 + C2 &lt;= 2500</t>
        </r>
      </text>
    </comment>
    <comment ref="A41" authorId="0" shapeId="0">
      <text>
        <r>
          <rPr>
            <b/>
            <sz val="9"/>
            <color indexed="81"/>
            <rFont val="Tahoma"/>
            <family val="2"/>
          </rPr>
          <t>Ritu:</t>
        </r>
        <r>
          <rPr>
            <sz val="9"/>
            <color indexed="81"/>
            <rFont val="Tahoma"/>
            <family val="2"/>
          </rPr>
          <t xml:space="preserve">
T1 &lt;= (2500 - C1)/2
C1 &lt;= 2500 - 2T1
T2 &lt;= (2500 - C2)/2
C2 &lt;= 2500 - 2T2</t>
        </r>
      </text>
    </comment>
    <comment ref="A43" authorId="0" shapeId="0">
      <text>
        <r>
          <rPr>
            <b/>
            <sz val="9"/>
            <color indexed="81"/>
            <rFont val="Tahoma"/>
            <family val="2"/>
          </rPr>
          <t>Ritu:</t>
        </r>
        <r>
          <rPr>
            <sz val="9"/>
            <color indexed="81"/>
            <rFont val="Tahoma"/>
            <family val="2"/>
          </rPr>
          <t xml:space="preserve">
100 +T1 - 400 = IT1   -&gt;  T1 - IT1 = 300
200 + C1 - 800 = IC1   -&gt;  C1 - IC1 = 600
IT1 +T2 -300 = IT2    -&gt;  IT1 + T2 - IT2 = 300
IC1 + C2 - 300 = IC2   -&gt;  IC1 + C2 - IC2 =300</t>
        </r>
      </text>
    </comment>
  </commentList>
</comments>
</file>

<file path=xl/comments3.xml><?xml version="1.0" encoding="utf-8"?>
<comments xmlns="http://schemas.openxmlformats.org/spreadsheetml/2006/main">
  <authors>
    <author>Ritu</author>
  </authors>
  <commentList>
    <comment ref="A22" authorId="0" shapeId="0">
      <text>
        <r>
          <rPr>
            <b/>
            <sz val="9"/>
            <color indexed="81"/>
            <rFont val="Tahoma"/>
            <family val="2"/>
          </rPr>
          <t>Ritu:</t>
        </r>
        <r>
          <rPr>
            <sz val="9"/>
            <color indexed="81"/>
            <rFont val="Tahoma"/>
            <family val="2"/>
          </rPr>
          <t xml:space="preserve">
C1 + T1 &lt;= 1000
C2 + T2 &lt;= 1000</t>
        </r>
      </text>
    </comment>
    <comment ref="A29" authorId="0" shapeId="0">
      <text>
        <r>
          <rPr>
            <b/>
            <sz val="9"/>
            <color indexed="81"/>
            <rFont val="Tahoma"/>
            <family val="2"/>
          </rPr>
          <t>Ritu:</t>
        </r>
        <r>
          <rPr>
            <sz val="9"/>
            <color indexed="81"/>
            <rFont val="Tahoma"/>
            <family val="2"/>
          </rPr>
          <t xml:space="preserve">
C1 &lt;= 1000 - T1
T1 &lt;= 1000 - C1
C2 &lt;= 1000 - T2
T2 &lt;= 1000 - C2</t>
        </r>
      </text>
    </comment>
    <comment ref="A31" authorId="0" shapeId="0">
      <text>
        <r>
          <rPr>
            <b/>
            <sz val="9"/>
            <color indexed="81"/>
            <rFont val="Tahoma"/>
            <family val="2"/>
          </rPr>
          <t>Ritu:</t>
        </r>
        <r>
          <rPr>
            <sz val="9"/>
            <color indexed="81"/>
            <rFont val="Tahoma"/>
            <family val="2"/>
          </rPr>
          <t xml:space="preserve">
S1 &lt;= 2500
S2 &lt;= 2500 
OR
2T1 + C1 &lt;= 2500
2T2 + C2 &lt;= 2500</t>
        </r>
      </text>
    </comment>
    <comment ref="A41" authorId="0" shapeId="0">
      <text>
        <r>
          <rPr>
            <b/>
            <sz val="9"/>
            <color indexed="81"/>
            <rFont val="Tahoma"/>
            <family val="2"/>
          </rPr>
          <t>Ritu:</t>
        </r>
        <r>
          <rPr>
            <sz val="9"/>
            <color indexed="81"/>
            <rFont val="Tahoma"/>
            <family val="2"/>
          </rPr>
          <t xml:space="preserve">
T1 &lt;= (2500 - C1)/2
C1 &lt;= 2500 - 2T1
T2 &lt;= (2500 - C2)/2
C2 &lt;= 2500 - 2T2</t>
        </r>
      </text>
    </comment>
    <comment ref="A43" authorId="0" shapeId="0">
      <text>
        <r>
          <rPr>
            <b/>
            <sz val="9"/>
            <color indexed="81"/>
            <rFont val="Tahoma"/>
            <family val="2"/>
          </rPr>
          <t>Ritu:</t>
        </r>
        <r>
          <rPr>
            <sz val="9"/>
            <color indexed="81"/>
            <rFont val="Tahoma"/>
            <family val="2"/>
          </rPr>
          <t xml:space="preserve">
100 +T1 - 400 = IT1   -&gt;  T1 - IT1 = 300
200 + C1 - 800 = IC1   -&gt;  C1 - IC1 = 600
IT1 +T2 -300 = IT2    -&gt;  IT1 + T2 - IT2 = 300
IC1 + C2 - 300 = IC2   -&gt;  IC1 + C2 - IC2 =300</t>
        </r>
      </text>
    </comment>
  </commentList>
</comments>
</file>

<file path=xl/comments4.xml><?xml version="1.0" encoding="utf-8"?>
<comments xmlns="http://schemas.openxmlformats.org/spreadsheetml/2006/main">
  <authors>
    <author>Ritu</author>
  </authors>
  <commentList>
    <comment ref="A22" authorId="0" shapeId="0">
      <text>
        <r>
          <rPr>
            <b/>
            <sz val="9"/>
            <color indexed="81"/>
            <rFont val="Tahoma"/>
            <family val="2"/>
          </rPr>
          <t>Ritu:</t>
        </r>
        <r>
          <rPr>
            <sz val="9"/>
            <color indexed="81"/>
            <rFont val="Tahoma"/>
            <family val="2"/>
          </rPr>
          <t xml:space="preserve">
C1 + T1 &lt;= 1000
C2 + T2 &lt;= 1000</t>
        </r>
      </text>
    </comment>
    <comment ref="A29" authorId="0" shapeId="0">
      <text>
        <r>
          <rPr>
            <b/>
            <sz val="9"/>
            <color indexed="81"/>
            <rFont val="Tahoma"/>
            <family val="2"/>
          </rPr>
          <t>Ritu:</t>
        </r>
        <r>
          <rPr>
            <sz val="9"/>
            <color indexed="81"/>
            <rFont val="Tahoma"/>
            <family val="2"/>
          </rPr>
          <t xml:space="preserve">
C1 &lt;= 1000 - T1
T1 &lt;= 1000 - C1
C2 &lt;= 1000 - T2
T2 &lt;= 1000 - C2</t>
        </r>
      </text>
    </comment>
    <comment ref="A31" authorId="0" shapeId="0">
      <text>
        <r>
          <rPr>
            <b/>
            <sz val="9"/>
            <color indexed="81"/>
            <rFont val="Tahoma"/>
            <family val="2"/>
          </rPr>
          <t>Ritu:</t>
        </r>
        <r>
          <rPr>
            <sz val="9"/>
            <color indexed="81"/>
            <rFont val="Tahoma"/>
            <family val="2"/>
          </rPr>
          <t xml:space="preserve">
S1 &lt;= 2500
S2 &lt;= 2500 
OR
2T1 + C1 &lt;= 2500
2T2 + C2 &lt;= 2500</t>
        </r>
      </text>
    </comment>
    <comment ref="A41" authorId="0" shapeId="0">
      <text>
        <r>
          <rPr>
            <b/>
            <sz val="9"/>
            <color indexed="81"/>
            <rFont val="Tahoma"/>
            <family val="2"/>
          </rPr>
          <t>Ritu:</t>
        </r>
        <r>
          <rPr>
            <sz val="9"/>
            <color indexed="81"/>
            <rFont val="Tahoma"/>
            <family val="2"/>
          </rPr>
          <t xml:space="preserve">
T1 &lt;= (2500 - C1)/2
C1 &lt;= 2500 - 2T1
T2 &lt;= (2500 - C2)/2
C2 &lt;= 2500 - 2T2</t>
        </r>
      </text>
    </comment>
    <comment ref="A43" authorId="0" shapeId="0">
      <text>
        <r>
          <rPr>
            <b/>
            <sz val="9"/>
            <color indexed="81"/>
            <rFont val="Tahoma"/>
            <family val="2"/>
          </rPr>
          <t>Ritu:</t>
        </r>
        <r>
          <rPr>
            <sz val="9"/>
            <color indexed="81"/>
            <rFont val="Tahoma"/>
            <family val="2"/>
          </rPr>
          <t xml:space="preserve">
100 +T1 - 400 = IT1   -&gt;  T1 - IT1 = 300
200 + C1 - 800 = IC1   -&gt;  C1 - IC1 = 600
IT1 +T2 -300 = IT2    -&gt;  IT1 + T2 - IT2 = 300
IC1 + C2 - 300 = IC2   -&gt;  IC1 + C2 - IC2 =300</t>
        </r>
      </text>
    </comment>
  </commentList>
</comments>
</file>

<file path=xl/comments5.xml><?xml version="1.0" encoding="utf-8"?>
<comments xmlns="http://schemas.openxmlformats.org/spreadsheetml/2006/main">
  <authors>
    <author>Ritu</author>
  </authors>
  <commentList>
    <comment ref="A22" authorId="0" shapeId="0">
      <text>
        <r>
          <rPr>
            <b/>
            <sz val="9"/>
            <color indexed="81"/>
            <rFont val="Tahoma"/>
            <family val="2"/>
          </rPr>
          <t>Ritu:</t>
        </r>
        <r>
          <rPr>
            <sz val="9"/>
            <color indexed="81"/>
            <rFont val="Tahoma"/>
            <family val="2"/>
          </rPr>
          <t xml:space="preserve">
C1 + T1 &lt;= 1000
C2 + T2 &lt;= 1000</t>
        </r>
      </text>
    </comment>
    <comment ref="A29" authorId="0" shapeId="0">
      <text>
        <r>
          <rPr>
            <b/>
            <sz val="9"/>
            <color indexed="81"/>
            <rFont val="Tahoma"/>
            <family val="2"/>
          </rPr>
          <t>Ritu:</t>
        </r>
        <r>
          <rPr>
            <sz val="9"/>
            <color indexed="81"/>
            <rFont val="Tahoma"/>
            <family val="2"/>
          </rPr>
          <t xml:space="preserve">
C1 &lt;= 1000 - T1
T1 &lt;= 1000 - C1
C2 &lt;= 1000 - T2
T2 &lt;= 1000 - C2</t>
        </r>
      </text>
    </comment>
    <comment ref="A31" authorId="0" shapeId="0">
      <text>
        <r>
          <rPr>
            <b/>
            <sz val="9"/>
            <color indexed="81"/>
            <rFont val="Tahoma"/>
            <family val="2"/>
          </rPr>
          <t>Ritu:</t>
        </r>
        <r>
          <rPr>
            <sz val="9"/>
            <color indexed="81"/>
            <rFont val="Tahoma"/>
            <family val="2"/>
          </rPr>
          <t xml:space="preserve">
S1 &lt;= 2500
S2 &lt;= 2500 
OR
2T1 + C1 &lt;= 2500
2T2 + C2 &lt;= 2500</t>
        </r>
      </text>
    </comment>
    <comment ref="A41" authorId="0" shapeId="0">
      <text>
        <r>
          <rPr>
            <b/>
            <sz val="9"/>
            <color indexed="81"/>
            <rFont val="Tahoma"/>
            <family val="2"/>
          </rPr>
          <t>Ritu:</t>
        </r>
        <r>
          <rPr>
            <sz val="9"/>
            <color indexed="81"/>
            <rFont val="Tahoma"/>
            <family val="2"/>
          </rPr>
          <t xml:space="preserve">
T1 &lt;= (2500 - C1)/2
C1 &lt;= 2500 - 2T1
T2 &lt;= (2500 - C2)/2
C2 &lt;= 2500 - 2T2</t>
        </r>
      </text>
    </comment>
    <comment ref="A43" authorId="0" shapeId="0">
      <text>
        <r>
          <rPr>
            <b/>
            <sz val="9"/>
            <color indexed="81"/>
            <rFont val="Tahoma"/>
            <family val="2"/>
          </rPr>
          <t>Ritu:</t>
        </r>
        <r>
          <rPr>
            <sz val="9"/>
            <color indexed="81"/>
            <rFont val="Tahoma"/>
            <family val="2"/>
          </rPr>
          <t xml:space="preserve">
100 +T1 - 400 = IT1   -&gt;  T1 - IT1 = 300
200 + C1 - 800 = IC1   -&gt;  C1 - IC1 = 600
IT1 +T2 -300 = IT2    -&gt;  IT1 + T2 - IT2 = 300
IC1 + C2 - 300 = IC2   -&gt;  IC1 + C2 - IC2 =300</t>
        </r>
      </text>
    </comment>
  </commentList>
</comments>
</file>

<file path=xl/comments6.xml><?xml version="1.0" encoding="utf-8"?>
<comments xmlns="http://schemas.openxmlformats.org/spreadsheetml/2006/main">
  <authors>
    <author>Ritu</author>
  </authors>
  <commentList>
    <comment ref="A22" authorId="0" shapeId="0">
      <text>
        <r>
          <rPr>
            <b/>
            <sz val="9"/>
            <color indexed="81"/>
            <rFont val="Tahoma"/>
            <family val="2"/>
          </rPr>
          <t>Ritu:</t>
        </r>
        <r>
          <rPr>
            <sz val="9"/>
            <color indexed="81"/>
            <rFont val="Tahoma"/>
            <family val="2"/>
          </rPr>
          <t xml:space="preserve">
C1 + T1 &lt;= 1000
C2 + T2 &lt;= 1000</t>
        </r>
      </text>
    </comment>
    <comment ref="A29" authorId="0" shapeId="0">
      <text>
        <r>
          <rPr>
            <b/>
            <sz val="9"/>
            <color indexed="81"/>
            <rFont val="Tahoma"/>
            <family val="2"/>
          </rPr>
          <t>Ritu:</t>
        </r>
        <r>
          <rPr>
            <sz val="9"/>
            <color indexed="81"/>
            <rFont val="Tahoma"/>
            <family val="2"/>
          </rPr>
          <t xml:space="preserve">
C1 &lt;= 1000 - T1
T1 &lt;= 1000 - C1
C2 &lt;= 1000 - T2
T2 &lt;= 1000 - C2</t>
        </r>
      </text>
    </comment>
    <comment ref="A31" authorId="0" shapeId="0">
      <text>
        <r>
          <rPr>
            <b/>
            <sz val="9"/>
            <color indexed="81"/>
            <rFont val="Tahoma"/>
            <family val="2"/>
          </rPr>
          <t>Ritu:</t>
        </r>
        <r>
          <rPr>
            <sz val="9"/>
            <color indexed="81"/>
            <rFont val="Tahoma"/>
            <family val="2"/>
          </rPr>
          <t xml:space="preserve">
S1 &lt;= 2500
S2 &lt;= 2500 
OR
2T1 + C1 &lt;= 2500
2T2 + C2 &lt;= 2500</t>
        </r>
      </text>
    </comment>
    <comment ref="A41" authorId="0" shapeId="0">
      <text>
        <r>
          <rPr>
            <b/>
            <sz val="9"/>
            <color indexed="81"/>
            <rFont val="Tahoma"/>
            <family val="2"/>
          </rPr>
          <t>Ritu:</t>
        </r>
        <r>
          <rPr>
            <sz val="9"/>
            <color indexed="81"/>
            <rFont val="Tahoma"/>
            <family val="2"/>
          </rPr>
          <t xml:space="preserve">
T1 &lt;= (2500 - C1)/2
C1 &lt;= 2500 - 2T1
T2 &lt;= (2500 - C2)/2
C2 &lt;= 2500 - 2T2</t>
        </r>
      </text>
    </comment>
    <comment ref="A43" authorId="0" shapeId="0">
      <text>
        <r>
          <rPr>
            <b/>
            <sz val="9"/>
            <color indexed="81"/>
            <rFont val="Tahoma"/>
            <family val="2"/>
          </rPr>
          <t>Ritu:</t>
        </r>
        <r>
          <rPr>
            <sz val="9"/>
            <color indexed="81"/>
            <rFont val="Tahoma"/>
            <family val="2"/>
          </rPr>
          <t xml:space="preserve">
100 +T1 - 400 = IT1   -&gt;  T1 - IT1 = 300
200 + C1 - 800 = IC1   -&gt;  C1 - IC1 = 600
IT1 +T2 -300 = IT2    -&gt;  IT1 + T2 - IT2 = 300
IC1 + C2 - 300 = IC2   -&gt;  IC1 + C2 - IC2 =300</t>
        </r>
      </text>
    </comment>
  </commentList>
</comments>
</file>

<file path=xl/sharedStrings.xml><?xml version="1.0" encoding="utf-8"?>
<sst xmlns="http://schemas.openxmlformats.org/spreadsheetml/2006/main" count="624" uniqueCount="99">
  <si>
    <t>Cars</t>
  </si>
  <si>
    <t>Trucks</t>
  </si>
  <si>
    <t>Demand in Month 1</t>
  </si>
  <si>
    <t>Demand in Month 2</t>
  </si>
  <si>
    <t>Total Production Possible</t>
  </si>
  <si>
    <t>Amount of Steel used (tons)</t>
  </si>
  <si>
    <t>Month1</t>
  </si>
  <si>
    <t>Month2</t>
  </si>
  <si>
    <t>Cost of Steel ($)</t>
  </si>
  <si>
    <t>Amount of Steel that can be purchased each month (tons)</t>
  </si>
  <si>
    <t>Honding cost per vehicle ($)</t>
  </si>
  <si>
    <t>Beginning Inventory</t>
  </si>
  <si>
    <t>Input:</t>
  </si>
  <si>
    <t xml:space="preserve"> Max vehicle production per month</t>
  </si>
  <si>
    <t>Vehicle</t>
  </si>
  <si>
    <t>Amt. of Steel per vehicle</t>
  </si>
  <si>
    <t>Truck</t>
  </si>
  <si>
    <t>Car</t>
  </si>
  <si>
    <t>Month</t>
  </si>
  <si>
    <t>Cost of Steel per Ton</t>
  </si>
  <si>
    <t>Max steel that can be bought per month (tons)</t>
  </si>
  <si>
    <t>Production Plan:</t>
  </si>
  <si>
    <t>Units Produced</t>
  </si>
  <si>
    <t>Demand</t>
  </si>
  <si>
    <t>&lt;=</t>
  </si>
  <si>
    <t>Initial Inventory</t>
  </si>
  <si>
    <t>Holding Cost per vehicle</t>
  </si>
  <si>
    <t>Production Cost</t>
  </si>
  <si>
    <t>Holding Cost</t>
  </si>
  <si>
    <t>Totals</t>
  </si>
  <si>
    <t>T1</t>
  </si>
  <si>
    <t>C1</t>
  </si>
  <si>
    <t>T2</t>
  </si>
  <si>
    <t>C2</t>
  </si>
  <si>
    <t>S1</t>
  </si>
  <si>
    <t>S2</t>
  </si>
  <si>
    <t>Steel Required for Production (tons)</t>
  </si>
  <si>
    <t>End-of-month Inventory</t>
  </si>
  <si>
    <t>On hand Inventory After Production</t>
  </si>
  <si>
    <t>Variable</t>
  </si>
  <si>
    <t>IC1</t>
  </si>
  <si>
    <t>IT1</t>
  </si>
  <si>
    <t>IC2</t>
  </si>
  <si>
    <t>IT2</t>
  </si>
  <si>
    <t>Trucks in Month 1</t>
  </si>
  <si>
    <t>Trucks in Month 2</t>
  </si>
  <si>
    <t>Cars in Month 1</t>
  </si>
  <si>
    <t>Cars in Month 2</t>
  </si>
  <si>
    <t>Steel Required in Month 1</t>
  </si>
  <si>
    <t>Steel Required in Month 2</t>
  </si>
  <si>
    <t>End of Month Cars for Month 1</t>
  </si>
  <si>
    <t>End of Month Trucks for Month 1</t>
  </si>
  <si>
    <t>End of Month Cars for Month 2</t>
  </si>
  <si>
    <t>End of Month Trucks for Month 2</t>
  </si>
  <si>
    <t>Objective function:</t>
  </si>
  <si>
    <t>(Min) Z = 700S1 + 800S2 + 200*(IC1+IT1+IC2+IT2)</t>
  </si>
  <si>
    <t>Subjective to Constraints:</t>
  </si>
  <si>
    <t>C1 + T1 &lt;= 1000</t>
  </si>
  <si>
    <t>C2 + T2 &lt;= 1000</t>
  </si>
  <si>
    <t>S1 &lt;= 2500</t>
  </si>
  <si>
    <t>S2 &lt;= 2500</t>
  </si>
  <si>
    <t>Algebraic Representation of Problem:</t>
  </si>
  <si>
    <t>2T1 +C1&lt;= S1</t>
  </si>
  <si>
    <t>2T2 + C2&lt;= S2</t>
  </si>
  <si>
    <t>T1 - IT1 = 300</t>
  </si>
  <si>
    <t>C1 - IC1 = 600</t>
  </si>
  <si>
    <t>IT1 + T2 - IT2 = 300</t>
  </si>
  <si>
    <t>IC1 + C2 - IC2 =300</t>
  </si>
  <si>
    <t>Vehicle Production Constraint:</t>
  </si>
  <si>
    <t xml:space="preserve">Trucks </t>
  </si>
  <si>
    <t>Total Units Produced</t>
  </si>
  <si>
    <t>Upper bound of vehicle produced</t>
  </si>
  <si>
    <t>Max total vehicles that can  be produced</t>
  </si>
  <si>
    <t>Copy/reference for decision variable(Units Produced)</t>
  </si>
  <si>
    <t>Steel Purchase Constraint:</t>
  </si>
  <si>
    <t>Only used as reference; cells below are used in solver</t>
  </si>
  <si>
    <t>Total steel required for both vehicles</t>
  </si>
  <si>
    <t>Max total steel that can be purchased</t>
  </si>
  <si>
    <t>Only used as refernence; cells below are used in solver</t>
  </si>
  <si>
    <t>Upper bound for steel used</t>
  </si>
  <si>
    <t>Inventory Balance Constraint:</t>
  </si>
  <si>
    <t>Cost:</t>
  </si>
  <si>
    <t>Constraints</t>
  </si>
  <si>
    <t>C1+T1&lt;=1000</t>
  </si>
  <si>
    <t>C2+T2&lt;=1000</t>
  </si>
  <si>
    <t>month1</t>
  </si>
  <si>
    <t>month2</t>
  </si>
  <si>
    <t>S1&lt;=2500</t>
  </si>
  <si>
    <t>S2&lt;=2500</t>
  </si>
  <si>
    <t>2T1+C1&lt;=S1</t>
  </si>
  <si>
    <t>2T2+C2&lt;=S2</t>
  </si>
  <si>
    <t>T1- IT1 = 300</t>
  </si>
  <si>
    <t>C1- IC1 = 600</t>
  </si>
  <si>
    <t>It1+T2 - IT2 =300</t>
  </si>
  <si>
    <t>month1_trucks</t>
  </si>
  <si>
    <t>month1_cars</t>
  </si>
  <si>
    <t>month2_trucks</t>
  </si>
  <si>
    <t>month2_cars</t>
  </si>
  <si>
    <t>eq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</si>
</sst>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tint="0.59999389629810485"/>
        <bgColor indexed="64"/>
      </patternFill>
    </fill>
    <fill>
      <patternFill patternType="solid">
        <fgColor rgb="FF33CCFF"/>
        <bgColor indexed="64"/>
      </patternFill>
    </fill>
    <fill>
      <patternFill patternType="solid">
        <fgColor rgb="FFFFFFCC"/>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83">
    <xf numFmtId="0" fontId="0" fillId="0" borderId="0" xfId="0"/>
    <xf numFmtId="0" fontId="0" fillId="0" borderId="0" xfId="0" applyAlignment="1"/>
    <xf numFmtId="0" fontId="0" fillId="0" borderId="1" xfId="0" applyBorder="1" applyAlignment="1"/>
    <xf numFmtId="0" fontId="0" fillId="0" borderId="2" xfId="0" applyBorder="1"/>
    <xf numFmtId="0" fontId="0" fillId="0" borderId="3" xfId="0" applyBorder="1"/>
    <xf numFmtId="0" fontId="0" fillId="0" borderId="4" xfId="0" applyBorder="1" applyAlignment="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4" xfId="0" applyBorder="1"/>
    <xf numFmtId="0" fontId="2" fillId="0" borderId="0" xfId="0" applyFont="1"/>
    <xf numFmtId="0" fontId="0" fillId="0" borderId="0" xfId="0" applyAlignment="1">
      <alignment horizontal="center"/>
    </xf>
    <xf numFmtId="0" fontId="0" fillId="2" borderId="0" xfId="0" applyFill="1" applyAlignment="1">
      <alignment horizontal="center"/>
    </xf>
    <xf numFmtId="0" fontId="0" fillId="0" borderId="0" xfId="0" applyFill="1" applyAlignment="1">
      <alignment horizontal="center"/>
    </xf>
    <xf numFmtId="44" fontId="0" fillId="2" borderId="0" xfId="1" applyFont="1" applyFill="1" applyAlignment="1">
      <alignment horizontal="center"/>
    </xf>
    <xf numFmtId="0" fontId="0" fillId="0" borderId="0" xfId="0" applyFill="1" applyBorder="1"/>
    <xf numFmtId="0" fontId="0" fillId="0" borderId="9" xfId="0" applyBorder="1"/>
    <xf numFmtId="0" fontId="0" fillId="0" borderId="0" xfId="0" applyBorder="1" applyAlignment="1"/>
    <xf numFmtId="0" fontId="0" fillId="0" borderId="0" xfId="0" applyFont="1"/>
    <xf numFmtId="0" fontId="0" fillId="4" borderId="13" xfId="0" applyFill="1" applyBorder="1"/>
    <xf numFmtId="0" fontId="0" fillId="6" borderId="0" xfId="0" applyFill="1" applyBorder="1" applyAlignment="1">
      <alignment horizontal="center"/>
    </xf>
    <xf numFmtId="0" fontId="0" fillId="6" borderId="14" xfId="0" applyFill="1" applyBorder="1"/>
    <xf numFmtId="0" fontId="0" fillId="6" borderId="17" xfId="0" applyFill="1" applyBorder="1"/>
    <xf numFmtId="0" fontId="0" fillId="6" borderId="19" xfId="0" applyFill="1" applyBorder="1" applyAlignment="1">
      <alignment horizontal="center"/>
    </xf>
    <xf numFmtId="0" fontId="0" fillId="6" borderId="0" xfId="0" applyFill="1" applyBorder="1"/>
    <xf numFmtId="0" fontId="0" fillId="6" borderId="19" xfId="0" applyFill="1" applyBorder="1"/>
    <xf numFmtId="0" fontId="0" fillId="6" borderId="21" xfId="0" applyFill="1" applyBorder="1"/>
    <xf numFmtId="0" fontId="0" fillId="6" borderId="22" xfId="0" applyFill="1" applyBorder="1"/>
    <xf numFmtId="0" fontId="2" fillId="6" borderId="23" xfId="0" applyFont="1" applyFill="1" applyBorder="1"/>
    <xf numFmtId="0" fontId="0" fillId="6" borderId="24" xfId="0" applyFont="1" applyFill="1" applyBorder="1"/>
    <xf numFmtId="0" fontId="0" fillId="6" borderId="24" xfId="0" applyFill="1" applyBorder="1"/>
    <xf numFmtId="0" fontId="0" fillId="6" borderId="25" xfId="0" applyFill="1" applyBorder="1"/>
    <xf numFmtId="0" fontId="0" fillId="2" borderId="0" xfId="0" applyFill="1"/>
    <xf numFmtId="44" fontId="0" fillId="0" borderId="0" xfId="0" applyNumberFormat="1"/>
    <xf numFmtId="0" fontId="0" fillId="0" borderId="0" xfId="0" applyAlignment="1">
      <alignment horizontal="center"/>
    </xf>
    <xf numFmtId="0" fontId="0" fillId="6" borderId="0" xfId="0" applyFill="1" applyBorder="1" applyAlignment="1">
      <alignment horizontal="center"/>
    </xf>
    <xf numFmtId="0" fontId="0" fillId="6"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2" fillId="0" borderId="10" xfId="0" applyFont="1" applyBorder="1" applyAlignment="1">
      <alignment horizontal="left"/>
    </xf>
    <xf numFmtId="0" fontId="2" fillId="0" borderId="12" xfId="0" applyFont="1" applyBorder="1" applyAlignment="1">
      <alignment horizontal="left"/>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6" borderId="15"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7" xfId="0" applyFill="1" applyBorder="1" applyAlignment="1">
      <alignment horizontal="center"/>
    </xf>
    <xf numFmtId="0" fontId="0" fillId="5" borderId="14" xfId="0" applyFill="1" applyBorder="1" applyAlignment="1">
      <alignment horizontal="center" vertical="center" wrapText="1"/>
    </xf>
    <xf numFmtId="0" fontId="0" fillId="5" borderId="17"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0" fillId="6" borderId="0" xfId="0" applyFill="1" applyBorder="1" applyAlignment="1">
      <alignment horizontal="center"/>
    </xf>
    <xf numFmtId="0" fontId="0" fillId="6" borderId="19" xfId="0" applyFill="1" applyBorder="1" applyAlignment="1">
      <alignment horizontal="center"/>
    </xf>
    <xf numFmtId="0" fontId="0" fillId="5" borderId="15" xfId="0" applyFill="1" applyBorder="1" applyAlignment="1">
      <alignment horizontal="center" wrapText="1"/>
    </xf>
    <xf numFmtId="0" fontId="0" fillId="5" borderId="13" xfId="0" applyFill="1" applyBorder="1" applyAlignment="1">
      <alignment horizontal="center" wrapText="1"/>
    </xf>
    <xf numFmtId="44" fontId="0" fillId="0" borderId="0" xfId="0" applyNumberFormat="1" applyAlignment="1">
      <alignment horizontal="center"/>
    </xf>
    <xf numFmtId="44" fontId="0" fillId="3" borderId="9" xfId="0" applyNumberFormat="1" applyFill="1" applyBorder="1"/>
    <xf numFmtId="0" fontId="0" fillId="6" borderId="16" xfId="0" applyFill="1" applyBorder="1" applyAlignment="1">
      <alignment horizontal="center"/>
    </xf>
    <xf numFmtId="0" fontId="0" fillId="6" borderId="18"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8" xfId="0" applyFill="1" applyBorder="1"/>
  </cellXfs>
  <cellStyles count="2">
    <cellStyle name="Currency" xfId="1" builtinId="4"/>
    <cellStyle name="Normal" xfId="0" builtinId="0"/>
  </cellStyles>
  <dxfs count="0"/>
  <tableStyles count="0" defaultTableStyle="TableStyleMedium2" defaultPivotStyle="PivotStyleLight16"/>
  <colors>
    <mruColors>
      <color rgb="FFFFFFCC"/>
      <color rgb="FF33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0</xdr:rowOff>
    </xdr:from>
    <xdr:to>
      <xdr:col>7</xdr:col>
      <xdr:colOff>601980</xdr:colOff>
      <xdr:row>12</xdr:row>
      <xdr:rowOff>175260</xdr:rowOff>
    </xdr:to>
    <xdr:sp macro="" textlink="">
      <xdr:nvSpPr>
        <xdr:cNvPr id="2" name="TextBox 1"/>
        <xdr:cNvSpPr txBox="1"/>
      </xdr:nvSpPr>
      <xdr:spPr>
        <a:xfrm>
          <a:off x="601980" y="182880"/>
          <a:ext cx="4267200" cy="2186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During the next two months an automobile manufacturer must meet (on time) the following demands for trucks and cars:  month 1, 400 trucks and 800 cars; month 2, 300 trucks and 300 cars.  During each month at most 1000 vehicles can be produced.  Each truck uses two tons of steel, and each car uses one ton of steel.  During month 1, steel costs $700 per ton; during month 2, steel is projected to cost $800 per ton.  At most 2500 tons of steel can be purchased each month.  (Steel can be used only during the month in which it is purchased) At the beginning of month 1, 100 trucks and 200 cars are in inventory.  At the end of each month, a holding cost of $200 per vehicle is assessed.  Create a solver model to meet the demand requirements at </a:t>
          </a:r>
          <a:r>
            <a:rPr lang="en-US" sz="1200" b="1">
              <a:solidFill>
                <a:srgbClr val="FF0000"/>
              </a:solidFill>
              <a:effectLst/>
              <a:latin typeface="+mn-lt"/>
              <a:ea typeface="+mn-ea"/>
              <a:cs typeface="+mn-cs"/>
            </a:rPr>
            <a:t>minimum </a:t>
          </a:r>
          <a:r>
            <a:rPr lang="en-US" sz="1100">
              <a:solidFill>
                <a:schemeClr val="dk1"/>
              </a:solidFill>
              <a:effectLst/>
              <a:latin typeface="+mn-lt"/>
              <a:ea typeface="+mn-ea"/>
              <a:cs typeface="+mn-cs"/>
            </a:rPr>
            <a:t>total cost.</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22</xdr:row>
      <xdr:rowOff>76200</xdr:rowOff>
    </xdr:from>
    <xdr:to>
      <xdr:col>8</xdr:col>
      <xdr:colOff>152400</xdr:colOff>
      <xdr:row>25</xdr:row>
      <xdr:rowOff>53340</xdr:rowOff>
    </xdr:to>
    <xdr:sp macro="" textlink="">
      <xdr:nvSpPr>
        <xdr:cNvPr id="3" name="Right Arrow 2"/>
        <xdr:cNvSpPr/>
      </xdr:nvSpPr>
      <xdr:spPr>
        <a:xfrm>
          <a:off x="8572500" y="41071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99060</xdr:colOff>
      <xdr:row>31</xdr:row>
      <xdr:rowOff>15240</xdr:rowOff>
    </xdr:from>
    <xdr:to>
      <xdr:col>8</xdr:col>
      <xdr:colOff>99060</xdr:colOff>
      <xdr:row>33</xdr:row>
      <xdr:rowOff>175260</xdr:rowOff>
    </xdr:to>
    <xdr:sp macro="" textlink="">
      <xdr:nvSpPr>
        <xdr:cNvPr id="4" name="Right Arrow 3"/>
        <xdr:cNvSpPr/>
      </xdr:nvSpPr>
      <xdr:spPr>
        <a:xfrm>
          <a:off x="8519160" y="57073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312420</xdr:colOff>
      <xdr:row>22</xdr:row>
      <xdr:rowOff>0</xdr:rowOff>
    </xdr:from>
    <xdr:to>
      <xdr:col>15</xdr:col>
      <xdr:colOff>312420</xdr:colOff>
      <xdr:row>24</xdr:row>
      <xdr:rowOff>167640</xdr:rowOff>
    </xdr:to>
    <xdr:sp macro="" textlink="">
      <xdr:nvSpPr>
        <xdr:cNvPr id="5" name="Right Arrow 4"/>
        <xdr:cNvSpPr/>
      </xdr:nvSpPr>
      <xdr:spPr>
        <a:xfrm>
          <a:off x="12999720" y="40309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335280</xdr:colOff>
      <xdr:row>30</xdr:row>
      <xdr:rowOff>76200</xdr:rowOff>
    </xdr:from>
    <xdr:to>
      <xdr:col>15</xdr:col>
      <xdr:colOff>335280</xdr:colOff>
      <xdr:row>33</xdr:row>
      <xdr:rowOff>53340</xdr:rowOff>
    </xdr:to>
    <xdr:sp macro="" textlink="">
      <xdr:nvSpPr>
        <xdr:cNvPr id="6" name="Right Arrow 5"/>
        <xdr:cNvSpPr/>
      </xdr:nvSpPr>
      <xdr:spPr>
        <a:xfrm>
          <a:off x="13022580" y="558546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xdr:colOff>
      <xdr:row>43</xdr:row>
      <xdr:rowOff>175260</xdr:rowOff>
    </xdr:from>
    <xdr:to>
      <xdr:col>8</xdr:col>
      <xdr:colOff>7620</xdr:colOff>
      <xdr:row>46</xdr:row>
      <xdr:rowOff>152400</xdr:rowOff>
    </xdr:to>
    <xdr:sp macro="" textlink="">
      <xdr:nvSpPr>
        <xdr:cNvPr id="7" name="Right Arrow 6"/>
        <xdr:cNvSpPr/>
      </xdr:nvSpPr>
      <xdr:spPr>
        <a:xfrm>
          <a:off x="8427720" y="807720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60960</xdr:colOff>
      <xdr:row>43</xdr:row>
      <xdr:rowOff>99060</xdr:rowOff>
    </xdr:from>
    <xdr:to>
      <xdr:col>15</xdr:col>
      <xdr:colOff>541020</xdr:colOff>
      <xdr:row>46</xdr:row>
      <xdr:rowOff>76200</xdr:rowOff>
    </xdr:to>
    <xdr:sp macro="" textlink="">
      <xdr:nvSpPr>
        <xdr:cNvPr id="8" name="Right Arrow 7"/>
        <xdr:cNvSpPr/>
      </xdr:nvSpPr>
      <xdr:spPr>
        <a:xfrm>
          <a:off x="13357860" y="8001000"/>
          <a:ext cx="48006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152400</xdr:colOff>
      <xdr:row>22</xdr:row>
      <xdr:rowOff>76200</xdr:rowOff>
    </xdr:from>
    <xdr:to>
      <xdr:col>8</xdr:col>
      <xdr:colOff>152400</xdr:colOff>
      <xdr:row>25</xdr:row>
      <xdr:rowOff>53340</xdr:rowOff>
    </xdr:to>
    <xdr:sp macro="" textlink="">
      <xdr:nvSpPr>
        <xdr:cNvPr id="2" name="Right Arrow 1"/>
        <xdr:cNvSpPr/>
      </xdr:nvSpPr>
      <xdr:spPr>
        <a:xfrm>
          <a:off x="8572500" y="41071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99060</xdr:colOff>
      <xdr:row>31</xdr:row>
      <xdr:rowOff>15240</xdr:rowOff>
    </xdr:from>
    <xdr:to>
      <xdr:col>8</xdr:col>
      <xdr:colOff>99060</xdr:colOff>
      <xdr:row>33</xdr:row>
      <xdr:rowOff>175260</xdr:rowOff>
    </xdr:to>
    <xdr:sp macro="" textlink="">
      <xdr:nvSpPr>
        <xdr:cNvPr id="3" name="Right Arrow 2"/>
        <xdr:cNvSpPr/>
      </xdr:nvSpPr>
      <xdr:spPr>
        <a:xfrm>
          <a:off x="8519160" y="57073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312420</xdr:colOff>
      <xdr:row>22</xdr:row>
      <xdr:rowOff>0</xdr:rowOff>
    </xdr:from>
    <xdr:to>
      <xdr:col>15</xdr:col>
      <xdr:colOff>312420</xdr:colOff>
      <xdr:row>24</xdr:row>
      <xdr:rowOff>167640</xdr:rowOff>
    </xdr:to>
    <xdr:sp macro="" textlink="">
      <xdr:nvSpPr>
        <xdr:cNvPr id="4" name="Right Arrow 3"/>
        <xdr:cNvSpPr/>
      </xdr:nvSpPr>
      <xdr:spPr>
        <a:xfrm>
          <a:off x="12999720" y="40309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335280</xdr:colOff>
      <xdr:row>30</xdr:row>
      <xdr:rowOff>76200</xdr:rowOff>
    </xdr:from>
    <xdr:to>
      <xdr:col>15</xdr:col>
      <xdr:colOff>335280</xdr:colOff>
      <xdr:row>33</xdr:row>
      <xdr:rowOff>53340</xdr:rowOff>
    </xdr:to>
    <xdr:sp macro="" textlink="">
      <xdr:nvSpPr>
        <xdr:cNvPr id="5" name="Right Arrow 4"/>
        <xdr:cNvSpPr/>
      </xdr:nvSpPr>
      <xdr:spPr>
        <a:xfrm>
          <a:off x="13022580" y="558546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xdr:colOff>
      <xdr:row>43</xdr:row>
      <xdr:rowOff>175260</xdr:rowOff>
    </xdr:from>
    <xdr:to>
      <xdr:col>8</xdr:col>
      <xdr:colOff>7620</xdr:colOff>
      <xdr:row>46</xdr:row>
      <xdr:rowOff>152400</xdr:rowOff>
    </xdr:to>
    <xdr:sp macro="" textlink="">
      <xdr:nvSpPr>
        <xdr:cNvPr id="6" name="Right Arrow 5"/>
        <xdr:cNvSpPr/>
      </xdr:nvSpPr>
      <xdr:spPr>
        <a:xfrm>
          <a:off x="8427720" y="807720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60960</xdr:colOff>
      <xdr:row>43</xdr:row>
      <xdr:rowOff>99060</xdr:rowOff>
    </xdr:from>
    <xdr:to>
      <xdr:col>15</xdr:col>
      <xdr:colOff>541020</xdr:colOff>
      <xdr:row>46</xdr:row>
      <xdr:rowOff>76200</xdr:rowOff>
    </xdr:to>
    <xdr:sp macro="" textlink="">
      <xdr:nvSpPr>
        <xdr:cNvPr id="7" name="Right Arrow 6"/>
        <xdr:cNvSpPr/>
      </xdr:nvSpPr>
      <xdr:spPr>
        <a:xfrm>
          <a:off x="13357860" y="8001000"/>
          <a:ext cx="48006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22</xdr:row>
      <xdr:rowOff>76200</xdr:rowOff>
    </xdr:from>
    <xdr:to>
      <xdr:col>8</xdr:col>
      <xdr:colOff>152400</xdr:colOff>
      <xdr:row>25</xdr:row>
      <xdr:rowOff>53340</xdr:rowOff>
    </xdr:to>
    <xdr:sp macro="" textlink="">
      <xdr:nvSpPr>
        <xdr:cNvPr id="2" name="Right Arrow 1"/>
        <xdr:cNvSpPr/>
      </xdr:nvSpPr>
      <xdr:spPr>
        <a:xfrm>
          <a:off x="8572500" y="41071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99060</xdr:colOff>
      <xdr:row>31</xdr:row>
      <xdr:rowOff>15240</xdr:rowOff>
    </xdr:from>
    <xdr:to>
      <xdr:col>8</xdr:col>
      <xdr:colOff>99060</xdr:colOff>
      <xdr:row>33</xdr:row>
      <xdr:rowOff>175260</xdr:rowOff>
    </xdr:to>
    <xdr:sp macro="" textlink="">
      <xdr:nvSpPr>
        <xdr:cNvPr id="3" name="Right Arrow 2"/>
        <xdr:cNvSpPr/>
      </xdr:nvSpPr>
      <xdr:spPr>
        <a:xfrm>
          <a:off x="8519160" y="57073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312420</xdr:colOff>
      <xdr:row>22</xdr:row>
      <xdr:rowOff>0</xdr:rowOff>
    </xdr:from>
    <xdr:to>
      <xdr:col>15</xdr:col>
      <xdr:colOff>312420</xdr:colOff>
      <xdr:row>24</xdr:row>
      <xdr:rowOff>167640</xdr:rowOff>
    </xdr:to>
    <xdr:sp macro="" textlink="">
      <xdr:nvSpPr>
        <xdr:cNvPr id="4" name="Right Arrow 3"/>
        <xdr:cNvSpPr/>
      </xdr:nvSpPr>
      <xdr:spPr>
        <a:xfrm>
          <a:off x="12999720" y="40309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335280</xdr:colOff>
      <xdr:row>30</xdr:row>
      <xdr:rowOff>76200</xdr:rowOff>
    </xdr:from>
    <xdr:to>
      <xdr:col>15</xdr:col>
      <xdr:colOff>335280</xdr:colOff>
      <xdr:row>33</xdr:row>
      <xdr:rowOff>53340</xdr:rowOff>
    </xdr:to>
    <xdr:sp macro="" textlink="">
      <xdr:nvSpPr>
        <xdr:cNvPr id="5" name="Right Arrow 4"/>
        <xdr:cNvSpPr/>
      </xdr:nvSpPr>
      <xdr:spPr>
        <a:xfrm>
          <a:off x="13022580" y="558546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xdr:colOff>
      <xdr:row>43</xdr:row>
      <xdr:rowOff>175260</xdr:rowOff>
    </xdr:from>
    <xdr:to>
      <xdr:col>8</xdr:col>
      <xdr:colOff>7620</xdr:colOff>
      <xdr:row>46</xdr:row>
      <xdr:rowOff>152400</xdr:rowOff>
    </xdr:to>
    <xdr:sp macro="" textlink="">
      <xdr:nvSpPr>
        <xdr:cNvPr id="6" name="Right Arrow 5"/>
        <xdr:cNvSpPr/>
      </xdr:nvSpPr>
      <xdr:spPr>
        <a:xfrm>
          <a:off x="8427720" y="807720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60960</xdr:colOff>
      <xdr:row>43</xdr:row>
      <xdr:rowOff>99060</xdr:rowOff>
    </xdr:from>
    <xdr:to>
      <xdr:col>15</xdr:col>
      <xdr:colOff>541020</xdr:colOff>
      <xdr:row>46</xdr:row>
      <xdr:rowOff>76200</xdr:rowOff>
    </xdr:to>
    <xdr:sp macro="" textlink="">
      <xdr:nvSpPr>
        <xdr:cNvPr id="7" name="Right Arrow 6"/>
        <xdr:cNvSpPr/>
      </xdr:nvSpPr>
      <xdr:spPr>
        <a:xfrm>
          <a:off x="13357860" y="8001000"/>
          <a:ext cx="48006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152400</xdr:colOff>
      <xdr:row>22</xdr:row>
      <xdr:rowOff>76200</xdr:rowOff>
    </xdr:from>
    <xdr:to>
      <xdr:col>8</xdr:col>
      <xdr:colOff>152400</xdr:colOff>
      <xdr:row>25</xdr:row>
      <xdr:rowOff>53340</xdr:rowOff>
    </xdr:to>
    <xdr:sp macro="" textlink="">
      <xdr:nvSpPr>
        <xdr:cNvPr id="2" name="Right Arrow 1"/>
        <xdr:cNvSpPr/>
      </xdr:nvSpPr>
      <xdr:spPr>
        <a:xfrm>
          <a:off x="8572500" y="41071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99060</xdr:colOff>
      <xdr:row>31</xdr:row>
      <xdr:rowOff>15240</xdr:rowOff>
    </xdr:from>
    <xdr:to>
      <xdr:col>8</xdr:col>
      <xdr:colOff>99060</xdr:colOff>
      <xdr:row>33</xdr:row>
      <xdr:rowOff>175260</xdr:rowOff>
    </xdr:to>
    <xdr:sp macro="" textlink="">
      <xdr:nvSpPr>
        <xdr:cNvPr id="3" name="Right Arrow 2"/>
        <xdr:cNvSpPr/>
      </xdr:nvSpPr>
      <xdr:spPr>
        <a:xfrm>
          <a:off x="8519160" y="57073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312420</xdr:colOff>
      <xdr:row>22</xdr:row>
      <xdr:rowOff>0</xdr:rowOff>
    </xdr:from>
    <xdr:to>
      <xdr:col>15</xdr:col>
      <xdr:colOff>312420</xdr:colOff>
      <xdr:row>24</xdr:row>
      <xdr:rowOff>167640</xdr:rowOff>
    </xdr:to>
    <xdr:sp macro="" textlink="">
      <xdr:nvSpPr>
        <xdr:cNvPr id="4" name="Right Arrow 3"/>
        <xdr:cNvSpPr/>
      </xdr:nvSpPr>
      <xdr:spPr>
        <a:xfrm>
          <a:off x="12999720" y="403098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335280</xdr:colOff>
      <xdr:row>30</xdr:row>
      <xdr:rowOff>76200</xdr:rowOff>
    </xdr:from>
    <xdr:to>
      <xdr:col>15</xdr:col>
      <xdr:colOff>335280</xdr:colOff>
      <xdr:row>33</xdr:row>
      <xdr:rowOff>53340</xdr:rowOff>
    </xdr:to>
    <xdr:sp macro="" textlink="">
      <xdr:nvSpPr>
        <xdr:cNvPr id="5" name="Right Arrow 4"/>
        <xdr:cNvSpPr/>
      </xdr:nvSpPr>
      <xdr:spPr>
        <a:xfrm>
          <a:off x="13022580" y="558546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7620</xdr:colOff>
      <xdr:row>43</xdr:row>
      <xdr:rowOff>175260</xdr:rowOff>
    </xdr:from>
    <xdr:to>
      <xdr:col>8</xdr:col>
      <xdr:colOff>7620</xdr:colOff>
      <xdr:row>46</xdr:row>
      <xdr:rowOff>152400</xdr:rowOff>
    </xdr:to>
    <xdr:sp macro="" textlink="">
      <xdr:nvSpPr>
        <xdr:cNvPr id="6" name="Right Arrow 5"/>
        <xdr:cNvSpPr/>
      </xdr:nvSpPr>
      <xdr:spPr>
        <a:xfrm>
          <a:off x="8427720" y="8077200"/>
          <a:ext cx="60960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60960</xdr:colOff>
      <xdr:row>43</xdr:row>
      <xdr:rowOff>99060</xdr:rowOff>
    </xdr:from>
    <xdr:to>
      <xdr:col>15</xdr:col>
      <xdr:colOff>541020</xdr:colOff>
      <xdr:row>46</xdr:row>
      <xdr:rowOff>76200</xdr:rowOff>
    </xdr:to>
    <xdr:sp macro="" textlink="">
      <xdr:nvSpPr>
        <xdr:cNvPr id="7" name="Right Arrow 6"/>
        <xdr:cNvSpPr/>
      </xdr:nvSpPr>
      <xdr:spPr>
        <a:xfrm>
          <a:off x="13357860" y="8001000"/>
          <a:ext cx="480060" cy="5334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workbookViewId="0">
      <selection activeCell="H22" sqref="H22"/>
    </sheetView>
  </sheetViews>
  <sheetFormatPr defaultRowHeight="14.4" x14ac:dyDescent="0.3"/>
  <cols>
    <col min="3" max="3" width="9.33203125" customWidth="1"/>
    <col min="11" max="11" width="49.77734375" customWidth="1"/>
  </cols>
  <sheetData>
    <row r="1" spans="4:13" ht="15" thickBot="1" x14ac:dyDescent="0.35"/>
    <row r="2" spans="4:13" x14ac:dyDescent="0.3">
      <c r="K2" s="2"/>
      <c r="L2" s="3" t="s">
        <v>1</v>
      </c>
      <c r="M2" s="4" t="s">
        <v>0</v>
      </c>
    </row>
    <row r="3" spans="4:13" x14ac:dyDescent="0.3">
      <c r="K3" s="5" t="s">
        <v>2</v>
      </c>
      <c r="L3" s="6">
        <v>400</v>
      </c>
      <c r="M3" s="7">
        <v>800</v>
      </c>
    </row>
    <row r="4" spans="4:13" ht="15" thickBot="1" x14ac:dyDescent="0.35">
      <c r="K4" s="8" t="s">
        <v>3</v>
      </c>
      <c r="L4" s="9">
        <v>300</v>
      </c>
      <c r="M4" s="10">
        <v>300</v>
      </c>
    </row>
    <row r="6" spans="4:13" ht="15" thickBot="1" x14ac:dyDescent="0.35"/>
    <row r="7" spans="4:13" x14ac:dyDescent="0.3">
      <c r="K7" s="11"/>
      <c r="L7" s="3" t="s">
        <v>1</v>
      </c>
      <c r="M7" s="4" t="s">
        <v>0</v>
      </c>
    </row>
    <row r="8" spans="4:13" ht="15" thickBot="1" x14ac:dyDescent="0.35">
      <c r="K8" s="8" t="s">
        <v>11</v>
      </c>
      <c r="L8" s="9">
        <v>100</v>
      </c>
      <c r="M8" s="10">
        <v>200</v>
      </c>
    </row>
    <row r="10" spans="4:13" ht="15" thickBot="1" x14ac:dyDescent="0.35"/>
    <row r="11" spans="4:13" x14ac:dyDescent="0.3">
      <c r="K11" s="11"/>
      <c r="L11" s="3" t="s">
        <v>1</v>
      </c>
      <c r="M11" s="4" t="s">
        <v>0</v>
      </c>
    </row>
    <row r="12" spans="4:13" ht="15" thickBot="1" x14ac:dyDescent="0.35">
      <c r="K12" s="8" t="s">
        <v>5</v>
      </c>
      <c r="L12" s="9">
        <v>2</v>
      </c>
      <c r="M12" s="10">
        <v>1</v>
      </c>
    </row>
    <row r="14" spans="4:13" ht="15" thickBot="1" x14ac:dyDescent="0.35"/>
    <row r="15" spans="4:13" x14ac:dyDescent="0.3">
      <c r="K15" s="11"/>
      <c r="L15" s="3" t="s">
        <v>6</v>
      </c>
      <c r="M15" s="4" t="s">
        <v>7</v>
      </c>
    </row>
    <row r="16" spans="4:13" ht="15" thickBot="1" x14ac:dyDescent="0.35">
      <c r="D16" s="1"/>
      <c r="E16" s="1"/>
      <c r="F16" s="1"/>
      <c r="G16" s="1"/>
      <c r="K16" s="8" t="s">
        <v>8</v>
      </c>
      <c r="L16" s="9">
        <v>700</v>
      </c>
      <c r="M16" s="10">
        <v>800</v>
      </c>
    </row>
    <row r="17" spans="11:12" ht="15" thickBot="1" x14ac:dyDescent="0.35"/>
    <row r="18" spans="11:12" x14ac:dyDescent="0.3">
      <c r="K18" s="11" t="s">
        <v>4</v>
      </c>
      <c r="L18" s="4">
        <v>1000</v>
      </c>
    </row>
    <row r="19" spans="11:12" x14ac:dyDescent="0.3">
      <c r="K19" s="12" t="s">
        <v>9</v>
      </c>
      <c r="L19" s="7">
        <v>2500</v>
      </c>
    </row>
    <row r="20" spans="11:12" ht="15" thickBot="1" x14ac:dyDescent="0.35">
      <c r="K20" s="8" t="s">
        <v>10</v>
      </c>
      <c r="L20" s="10">
        <v>200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4"/>
  <sheetViews>
    <sheetView topLeftCell="C2" workbookViewId="0">
      <selection activeCell="Q23" sqref="Q23"/>
    </sheetView>
  </sheetViews>
  <sheetFormatPr defaultRowHeight="14.4" x14ac:dyDescent="0.3"/>
  <cols>
    <col min="2" max="2" width="50.33203125" customWidth="1"/>
    <col min="14" max="14" width="12.44140625" customWidth="1"/>
  </cols>
  <sheetData>
    <row r="1" spans="1:17" ht="15" thickBot="1" x14ac:dyDescent="0.35">
      <c r="A1" s="42" t="s">
        <v>61</v>
      </c>
      <c r="B1" s="43"/>
    </row>
    <row r="2" spans="1:17" ht="15" thickBot="1" x14ac:dyDescent="0.35"/>
    <row r="3" spans="1:17" ht="15" thickBot="1" x14ac:dyDescent="0.35">
      <c r="B3" s="2"/>
      <c r="C3" s="3" t="s">
        <v>1</v>
      </c>
      <c r="D3" s="4" t="s">
        <v>0</v>
      </c>
      <c r="K3" s="19" t="s">
        <v>39</v>
      </c>
      <c r="M3" s="47" t="s">
        <v>54</v>
      </c>
      <c r="N3" s="48"/>
    </row>
    <row r="4" spans="1:17" ht="15" thickBot="1" x14ac:dyDescent="0.35">
      <c r="B4" s="5" t="s">
        <v>2</v>
      </c>
      <c r="C4" s="6">
        <v>400</v>
      </c>
      <c r="D4" s="7">
        <v>800</v>
      </c>
      <c r="G4" s="47" t="s">
        <v>44</v>
      </c>
      <c r="H4" s="52"/>
      <c r="I4" s="52"/>
      <c r="J4" s="52"/>
      <c r="K4" s="4" t="s">
        <v>30</v>
      </c>
      <c r="M4" s="49" t="s">
        <v>55</v>
      </c>
      <c r="N4" s="50"/>
      <c r="O4" s="50"/>
      <c r="P4" s="50"/>
      <c r="Q4" s="51"/>
    </row>
    <row r="5" spans="1:17" ht="15" thickBot="1" x14ac:dyDescent="0.35">
      <c r="B5" s="8" t="s">
        <v>3</v>
      </c>
      <c r="C5" s="9">
        <v>300</v>
      </c>
      <c r="D5" s="10">
        <v>300</v>
      </c>
      <c r="G5" s="40" t="s">
        <v>45</v>
      </c>
      <c r="H5" s="41"/>
      <c r="I5" s="41"/>
      <c r="J5" s="41"/>
      <c r="K5" s="7" t="s">
        <v>32</v>
      </c>
    </row>
    <row r="6" spans="1:17" ht="15" thickBot="1" x14ac:dyDescent="0.35">
      <c r="G6" s="40" t="s">
        <v>46</v>
      </c>
      <c r="H6" s="41"/>
      <c r="I6" s="41"/>
      <c r="J6" s="41"/>
      <c r="K6" s="7" t="s">
        <v>31</v>
      </c>
      <c r="M6" s="47" t="s">
        <v>56</v>
      </c>
      <c r="N6" s="48"/>
    </row>
    <row r="7" spans="1:17" ht="15" thickBot="1" x14ac:dyDescent="0.35">
      <c r="G7" s="40" t="s">
        <v>47</v>
      </c>
      <c r="H7" s="41"/>
      <c r="I7" s="41"/>
      <c r="J7" s="41"/>
      <c r="K7" s="7" t="s">
        <v>33</v>
      </c>
      <c r="M7" s="47" t="s">
        <v>57</v>
      </c>
      <c r="N7" s="52"/>
      <c r="O7" s="48"/>
    </row>
    <row r="8" spans="1:17" x14ac:dyDescent="0.3">
      <c r="B8" s="11"/>
      <c r="C8" s="3" t="s">
        <v>1</v>
      </c>
      <c r="D8" s="4" t="s">
        <v>0</v>
      </c>
      <c r="G8" s="40" t="s">
        <v>48</v>
      </c>
      <c r="H8" s="41"/>
      <c r="I8" s="41"/>
      <c r="J8" s="41"/>
      <c r="K8" s="7" t="s">
        <v>34</v>
      </c>
      <c r="M8" s="40" t="s">
        <v>58</v>
      </c>
      <c r="N8" s="41"/>
      <c r="O8" s="44"/>
    </row>
    <row r="9" spans="1:17" ht="15" thickBot="1" x14ac:dyDescent="0.35">
      <c r="B9" s="8" t="s">
        <v>11</v>
      </c>
      <c r="C9" s="9">
        <v>100</v>
      </c>
      <c r="D9" s="10">
        <v>200</v>
      </c>
      <c r="G9" s="40" t="s">
        <v>49</v>
      </c>
      <c r="H9" s="41"/>
      <c r="I9" s="41"/>
      <c r="J9" s="41"/>
      <c r="K9" s="7" t="s">
        <v>35</v>
      </c>
      <c r="M9" s="40" t="s">
        <v>59</v>
      </c>
      <c r="N9" s="41"/>
      <c r="O9" s="44"/>
    </row>
    <row r="10" spans="1:17" x14ac:dyDescent="0.3">
      <c r="G10" s="40" t="s">
        <v>50</v>
      </c>
      <c r="H10" s="41"/>
      <c r="I10" s="41"/>
      <c r="J10" s="41"/>
      <c r="K10" s="7" t="s">
        <v>40</v>
      </c>
      <c r="M10" s="40" t="s">
        <v>60</v>
      </c>
      <c r="N10" s="41"/>
      <c r="O10" s="44"/>
    </row>
    <row r="11" spans="1:17" ht="15" thickBot="1" x14ac:dyDescent="0.35">
      <c r="G11" s="40" t="s">
        <v>51</v>
      </c>
      <c r="H11" s="41"/>
      <c r="I11" s="41"/>
      <c r="J11" s="41"/>
      <c r="K11" s="7" t="s">
        <v>41</v>
      </c>
      <c r="M11" s="40" t="s">
        <v>62</v>
      </c>
      <c r="N11" s="41"/>
      <c r="O11" s="44"/>
    </row>
    <row r="12" spans="1:17" x14ac:dyDescent="0.3">
      <c r="B12" s="11"/>
      <c r="C12" s="3" t="s">
        <v>1</v>
      </c>
      <c r="D12" s="4" t="s">
        <v>0</v>
      </c>
      <c r="G12" s="40" t="s">
        <v>52</v>
      </c>
      <c r="H12" s="41"/>
      <c r="I12" s="41"/>
      <c r="J12" s="41"/>
      <c r="K12" s="7" t="s">
        <v>42</v>
      </c>
      <c r="M12" s="40" t="s">
        <v>63</v>
      </c>
      <c r="N12" s="41"/>
      <c r="O12" s="44"/>
    </row>
    <row r="13" spans="1:17" ht="15" thickBot="1" x14ac:dyDescent="0.35">
      <c r="B13" s="8" t="s">
        <v>5</v>
      </c>
      <c r="C13" s="9">
        <v>2</v>
      </c>
      <c r="D13" s="10">
        <v>1</v>
      </c>
      <c r="G13" s="45" t="s">
        <v>53</v>
      </c>
      <c r="H13" s="46"/>
      <c r="I13" s="46"/>
      <c r="J13" s="46"/>
      <c r="K13" s="10" t="s">
        <v>43</v>
      </c>
      <c r="M13" s="40" t="s">
        <v>64</v>
      </c>
      <c r="N13" s="41"/>
      <c r="O13" s="44"/>
    </row>
    <row r="14" spans="1:17" x14ac:dyDescent="0.3">
      <c r="M14" s="40" t="s">
        <v>65</v>
      </c>
      <c r="N14" s="41"/>
      <c r="O14" s="44"/>
    </row>
    <row r="15" spans="1:17" ht="15" thickBot="1" x14ac:dyDescent="0.35">
      <c r="M15" s="40" t="s">
        <v>66</v>
      </c>
      <c r="N15" s="41"/>
      <c r="O15" s="44"/>
    </row>
    <row r="16" spans="1:17" ht="15" thickBot="1" x14ac:dyDescent="0.35">
      <c r="B16" s="11"/>
      <c r="C16" s="3" t="s">
        <v>6</v>
      </c>
      <c r="D16" s="4" t="s">
        <v>7</v>
      </c>
      <c r="G16" s="20"/>
      <c r="H16" s="20"/>
      <c r="I16" s="20"/>
      <c r="J16" s="20"/>
      <c r="M16" s="45" t="s">
        <v>67</v>
      </c>
      <c r="N16" s="46"/>
      <c r="O16" s="54"/>
    </row>
    <row r="17" spans="2:15" ht="15" thickBot="1" x14ac:dyDescent="0.35">
      <c r="B17" s="8" t="s">
        <v>8</v>
      </c>
      <c r="C17" s="9">
        <v>700</v>
      </c>
      <c r="D17" s="10">
        <v>800</v>
      </c>
      <c r="G17" s="20"/>
      <c r="H17" s="20"/>
      <c r="I17" s="20"/>
      <c r="J17" s="20"/>
      <c r="M17" s="53"/>
      <c r="N17" s="53"/>
      <c r="O17" s="53"/>
    </row>
    <row r="18" spans="2:15" ht="15" thickBot="1" x14ac:dyDescent="0.35">
      <c r="G18" s="1"/>
      <c r="H18" s="1"/>
      <c r="I18" s="1"/>
      <c r="J18" s="1"/>
    </row>
    <row r="19" spans="2:15" x14ac:dyDescent="0.3">
      <c r="B19" s="11" t="s">
        <v>4</v>
      </c>
      <c r="C19" s="4">
        <v>1000</v>
      </c>
      <c r="G19" s="1"/>
      <c r="H19" s="1"/>
      <c r="I19" s="1"/>
      <c r="J19" s="1"/>
    </row>
    <row r="20" spans="2:15" x14ac:dyDescent="0.3">
      <c r="B20" s="12" t="s">
        <v>9</v>
      </c>
      <c r="C20" s="7">
        <v>2500</v>
      </c>
      <c r="G20" s="1"/>
      <c r="H20" s="1"/>
      <c r="I20" s="1"/>
      <c r="J20" s="1"/>
    </row>
    <row r="21" spans="2:15" ht="15" thickBot="1" x14ac:dyDescent="0.35">
      <c r="B21" s="8" t="s">
        <v>10</v>
      </c>
      <c r="C21" s="10">
        <v>200</v>
      </c>
      <c r="G21" s="1"/>
      <c r="H21" s="1"/>
      <c r="I21" s="1"/>
      <c r="J21" s="1"/>
    </row>
    <row r="22" spans="2:15" x14ac:dyDescent="0.3">
      <c r="G22" s="1"/>
      <c r="H22" s="1"/>
      <c r="I22" s="1"/>
      <c r="J22" s="1"/>
    </row>
    <row r="23" spans="2:15" x14ac:dyDescent="0.3">
      <c r="G23" s="1"/>
      <c r="H23" s="1"/>
      <c r="I23" s="1"/>
      <c r="J23" s="1"/>
    </row>
    <row r="24" spans="2:15" x14ac:dyDescent="0.3">
      <c r="G24" s="1"/>
      <c r="H24" s="1"/>
      <c r="I24" s="1"/>
      <c r="J24" s="1"/>
    </row>
  </sheetData>
  <mergeCells count="25">
    <mergeCell ref="G7:J7"/>
    <mergeCell ref="G8:J8"/>
    <mergeCell ref="M11:O11"/>
    <mergeCell ref="M12:O12"/>
    <mergeCell ref="M17:O17"/>
    <mergeCell ref="M8:O8"/>
    <mergeCell ref="M9:O9"/>
    <mergeCell ref="M15:O15"/>
    <mergeCell ref="M16:O16"/>
    <mergeCell ref="G9:J9"/>
    <mergeCell ref="A1:B1"/>
    <mergeCell ref="M10:O10"/>
    <mergeCell ref="M13:O13"/>
    <mergeCell ref="M14:O14"/>
    <mergeCell ref="G10:J10"/>
    <mergeCell ref="G11:J11"/>
    <mergeCell ref="G12:J12"/>
    <mergeCell ref="G13:J13"/>
    <mergeCell ref="M3:N3"/>
    <mergeCell ref="M4:Q4"/>
    <mergeCell ref="M6:N6"/>
    <mergeCell ref="M7:O7"/>
    <mergeCell ref="G4:J4"/>
    <mergeCell ref="G5:J5"/>
    <mergeCell ref="G6:J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1"/>
  <sheetViews>
    <sheetView workbookViewId="0">
      <selection activeCell="H58" sqref="H58"/>
    </sheetView>
  </sheetViews>
  <sheetFormatPr defaultRowHeight="14.4" x14ac:dyDescent="0.3"/>
  <cols>
    <col min="1" max="1" width="44.33203125" customWidth="1"/>
    <col min="2" max="2" width="12.5546875" customWidth="1"/>
    <col min="3" max="3" width="14.33203125" customWidth="1"/>
    <col min="4" max="4" width="13.5546875" customWidth="1"/>
    <col min="5" max="5" width="12.88671875" customWidth="1"/>
    <col min="6" max="6" width="13.6640625" bestFit="1" customWidth="1"/>
    <col min="7" max="7" width="11.44140625" customWidth="1"/>
  </cols>
  <sheetData>
    <row r="1" spans="1:3" x14ac:dyDescent="0.3">
      <c r="A1" s="13" t="s">
        <v>12</v>
      </c>
    </row>
    <row r="2" spans="1:3" x14ac:dyDescent="0.3">
      <c r="A2" t="s">
        <v>13</v>
      </c>
      <c r="B2" s="15">
        <v>1000</v>
      </c>
      <c r="C2" s="14"/>
    </row>
    <row r="3" spans="1:3" x14ac:dyDescent="0.3">
      <c r="A3" t="s">
        <v>20</v>
      </c>
      <c r="B3" s="15">
        <v>2500</v>
      </c>
      <c r="C3" s="14"/>
    </row>
    <row r="4" spans="1:3" x14ac:dyDescent="0.3">
      <c r="A4" t="s">
        <v>26</v>
      </c>
      <c r="B4" s="17">
        <v>200</v>
      </c>
      <c r="C4" s="14"/>
    </row>
    <row r="5" spans="1:3" x14ac:dyDescent="0.3">
      <c r="B5" s="16"/>
      <c r="C5" s="14"/>
    </row>
    <row r="6" spans="1:3" x14ac:dyDescent="0.3">
      <c r="A6" t="s">
        <v>14</v>
      </c>
      <c r="B6" s="16" t="s">
        <v>16</v>
      </c>
      <c r="C6" s="14" t="s">
        <v>17</v>
      </c>
    </row>
    <row r="7" spans="1:3" x14ac:dyDescent="0.3">
      <c r="A7" t="s">
        <v>25</v>
      </c>
      <c r="B7" s="15">
        <v>100</v>
      </c>
      <c r="C7" s="15">
        <v>200</v>
      </c>
    </row>
    <row r="8" spans="1:3" x14ac:dyDescent="0.3">
      <c r="B8" s="14"/>
      <c r="C8" s="14"/>
    </row>
    <row r="9" spans="1:3" x14ac:dyDescent="0.3">
      <c r="A9" t="s">
        <v>14</v>
      </c>
      <c r="B9" s="14" t="s">
        <v>16</v>
      </c>
      <c r="C9" s="14" t="s">
        <v>17</v>
      </c>
    </row>
    <row r="10" spans="1:3" x14ac:dyDescent="0.3">
      <c r="A10" t="s">
        <v>15</v>
      </c>
      <c r="B10" s="15">
        <v>2</v>
      </c>
      <c r="C10" s="15">
        <v>1</v>
      </c>
    </row>
    <row r="11" spans="1:3" x14ac:dyDescent="0.3">
      <c r="B11" s="14"/>
      <c r="C11" s="14"/>
    </row>
    <row r="12" spans="1:3" x14ac:dyDescent="0.3">
      <c r="A12" t="s">
        <v>18</v>
      </c>
      <c r="B12" s="14" t="s">
        <v>6</v>
      </c>
      <c r="C12" s="14" t="s">
        <v>7</v>
      </c>
    </row>
    <row r="13" spans="1:3" x14ac:dyDescent="0.3">
      <c r="A13" t="s">
        <v>19</v>
      </c>
      <c r="B13" s="17">
        <v>700</v>
      </c>
      <c r="C13" s="17">
        <v>800</v>
      </c>
    </row>
    <row r="15" spans="1:3" x14ac:dyDescent="0.3">
      <c r="A15" s="13" t="s">
        <v>21</v>
      </c>
    </row>
    <row r="16" spans="1:3" x14ac:dyDescent="0.3">
      <c r="A16" s="13"/>
    </row>
    <row r="17" spans="1:7" x14ac:dyDescent="0.3">
      <c r="A17" s="21" t="s">
        <v>18</v>
      </c>
      <c r="B17" s="53" t="s">
        <v>6</v>
      </c>
      <c r="C17" s="53"/>
      <c r="D17" s="53" t="s">
        <v>7</v>
      </c>
      <c r="E17" s="53"/>
    </row>
    <row r="18" spans="1:7" x14ac:dyDescent="0.3">
      <c r="A18" s="21" t="s">
        <v>14</v>
      </c>
      <c r="B18" t="s">
        <v>1</v>
      </c>
      <c r="C18" t="s">
        <v>0</v>
      </c>
      <c r="D18" t="s">
        <v>69</v>
      </c>
      <c r="E18" t="s">
        <v>0</v>
      </c>
    </row>
    <row r="19" spans="1:7" x14ac:dyDescent="0.3">
      <c r="A19" s="21"/>
      <c r="B19" t="s">
        <v>30</v>
      </c>
      <c r="C19" t="s">
        <v>31</v>
      </c>
      <c r="D19" t="s">
        <v>32</v>
      </c>
      <c r="E19" t="s">
        <v>33</v>
      </c>
    </row>
    <row r="20" spans="1:7" x14ac:dyDescent="0.3">
      <c r="A20" s="21" t="s">
        <v>22</v>
      </c>
      <c r="B20" s="22">
        <v>300</v>
      </c>
      <c r="C20" s="22">
        <v>600</v>
      </c>
      <c r="D20" s="22">
        <v>300</v>
      </c>
      <c r="E20" s="22">
        <v>300</v>
      </c>
    </row>
    <row r="21" spans="1:7" x14ac:dyDescent="0.3">
      <c r="A21" s="21"/>
      <c r="B21" s="18"/>
      <c r="C21" s="18"/>
      <c r="D21" s="18"/>
      <c r="E21" s="18"/>
    </row>
    <row r="22" spans="1:7" x14ac:dyDescent="0.3">
      <c r="A22" s="31" t="s">
        <v>68</v>
      </c>
      <c r="B22" s="24"/>
      <c r="C22" s="24"/>
      <c r="D22" s="24"/>
      <c r="E22" s="25"/>
    </row>
    <row r="23" spans="1:7" x14ac:dyDescent="0.3">
      <c r="A23" s="32" t="s">
        <v>70</v>
      </c>
      <c r="B23" s="55">
        <f>B20+C20</f>
        <v>900</v>
      </c>
      <c r="C23" s="56"/>
      <c r="D23" s="56">
        <f>D20+E20</f>
        <v>600</v>
      </c>
      <c r="E23" s="56"/>
      <c r="F23" s="67" t="s">
        <v>75</v>
      </c>
      <c r="G23" s="68"/>
    </row>
    <row r="24" spans="1:7" x14ac:dyDescent="0.3">
      <c r="A24" s="32"/>
      <c r="B24" s="57" t="s">
        <v>24</v>
      </c>
      <c r="C24" s="57"/>
      <c r="D24" s="57" t="s">
        <v>24</v>
      </c>
      <c r="E24" s="58"/>
      <c r="F24" s="67"/>
      <c r="G24" s="68"/>
    </row>
    <row r="25" spans="1:7" x14ac:dyDescent="0.3">
      <c r="A25" s="32" t="s">
        <v>72</v>
      </c>
      <c r="B25" s="65">
        <f>B2</f>
        <v>1000</v>
      </c>
      <c r="C25" s="65"/>
      <c r="D25" s="65">
        <f>B2</f>
        <v>1000</v>
      </c>
      <c r="E25" s="66"/>
      <c r="F25" s="67"/>
      <c r="G25" s="68"/>
    </row>
    <row r="26" spans="1:7" x14ac:dyDescent="0.3">
      <c r="A26" s="32"/>
      <c r="B26" s="23"/>
      <c r="C26" s="23"/>
      <c r="D26" s="23"/>
      <c r="E26" s="26"/>
    </row>
    <row r="27" spans="1:7" x14ac:dyDescent="0.3">
      <c r="A27" s="32" t="s">
        <v>73</v>
      </c>
      <c r="B27" s="23">
        <f>B20</f>
        <v>300</v>
      </c>
      <c r="C27" s="23">
        <f>C20</f>
        <v>600</v>
      </c>
      <c r="D27" s="23">
        <f>D20</f>
        <v>300</v>
      </c>
      <c r="E27" s="26">
        <f>E20</f>
        <v>300</v>
      </c>
    </row>
    <row r="28" spans="1:7" x14ac:dyDescent="0.3">
      <c r="A28" s="33"/>
      <c r="B28" s="27" t="s">
        <v>24</v>
      </c>
      <c r="C28" s="27" t="s">
        <v>24</v>
      </c>
      <c r="D28" s="27" t="s">
        <v>24</v>
      </c>
      <c r="E28" s="28" t="s">
        <v>24</v>
      </c>
    </row>
    <row r="29" spans="1:7" x14ac:dyDescent="0.3">
      <c r="A29" s="34" t="s">
        <v>71</v>
      </c>
      <c r="B29" s="29">
        <f>B2-C20</f>
        <v>400</v>
      </c>
      <c r="C29" s="29">
        <f>B2-B20</f>
        <v>700</v>
      </c>
      <c r="D29" s="29">
        <f>B2-E20</f>
        <v>700</v>
      </c>
      <c r="E29" s="30">
        <f>B2-D20</f>
        <v>700</v>
      </c>
    </row>
    <row r="31" spans="1:7" x14ac:dyDescent="0.3">
      <c r="A31" s="31" t="s">
        <v>74</v>
      </c>
      <c r="B31" s="24"/>
      <c r="C31" s="24"/>
      <c r="D31" s="24"/>
      <c r="E31" s="25"/>
    </row>
    <row r="32" spans="1:7" x14ac:dyDescent="0.3">
      <c r="A32" s="32" t="s">
        <v>73</v>
      </c>
      <c r="B32" s="27">
        <f>B20</f>
        <v>300</v>
      </c>
      <c r="C32" s="27">
        <f>C20</f>
        <v>600</v>
      </c>
      <c r="D32" s="27">
        <f>D20</f>
        <v>300</v>
      </c>
      <c r="E32" s="28">
        <f>E20</f>
        <v>300</v>
      </c>
    </row>
    <row r="33" spans="1:7" x14ac:dyDescent="0.3">
      <c r="A33" s="33"/>
      <c r="B33" s="27"/>
      <c r="C33" s="27"/>
      <c r="D33" s="27"/>
      <c r="E33" s="28"/>
    </row>
    <row r="34" spans="1:7" x14ac:dyDescent="0.3">
      <c r="A34" s="33" t="s">
        <v>36</v>
      </c>
      <c r="B34" s="27">
        <f>B20*B10</f>
        <v>600</v>
      </c>
      <c r="C34" s="27">
        <f>C20*C10</f>
        <v>600</v>
      </c>
      <c r="D34" s="27">
        <f>D20*B10</f>
        <v>600</v>
      </c>
      <c r="E34" s="28">
        <f>E20*C10</f>
        <v>300</v>
      </c>
    </row>
    <row r="35" spans="1:7" x14ac:dyDescent="0.3">
      <c r="A35" s="33"/>
      <c r="B35" s="65" t="s">
        <v>34</v>
      </c>
      <c r="C35" s="65"/>
      <c r="D35" s="65" t="s">
        <v>35</v>
      </c>
      <c r="E35" s="66"/>
      <c r="F35" s="59" t="s">
        <v>78</v>
      </c>
      <c r="G35" s="60"/>
    </row>
    <row r="36" spans="1:7" x14ac:dyDescent="0.3">
      <c r="A36" s="33" t="s">
        <v>76</v>
      </c>
      <c r="B36" s="65">
        <f>B34+C34</f>
        <v>1200</v>
      </c>
      <c r="C36" s="65"/>
      <c r="D36" s="65">
        <f>D34+E34</f>
        <v>900</v>
      </c>
      <c r="E36" s="66"/>
      <c r="F36" s="61"/>
      <c r="G36" s="62"/>
    </row>
    <row r="37" spans="1:7" x14ac:dyDescent="0.3">
      <c r="A37" s="33"/>
      <c r="B37" s="65" t="s">
        <v>24</v>
      </c>
      <c r="C37" s="65"/>
      <c r="D37" s="65" t="s">
        <v>24</v>
      </c>
      <c r="E37" s="66"/>
      <c r="F37" s="61"/>
      <c r="G37" s="62"/>
    </row>
    <row r="38" spans="1:7" x14ac:dyDescent="0.3">
      <c r="A38" s="33" t="s">
        <v>77</v>
      </c>
      <c r="B38" s="65">
        <f>B3</f>
        <v>2500</v>
      </c>
      <c r="C38" s="65"/>
      <c r="D38" s="65">
        <f>B3</f>
        <v>2500</v>
      </c>
      <c r="E38" s="66"/>
      <c r="F38" s="63"/>
      <c r="G38" s="64"/>
    </row>
    <row r="39" spans="1:7" x14ac:dyDescent="0.3">
      <c r="A39" s="33"/>
      <c r="B39" s="27"/>
      <c r="C39" s="27"/>
      <c r="D39" s="27"/>
      <c r="E39" s="28"/>
    </row>
    <row r="40" spans="1:7" x14ac:dyDescent="0.3">
      <c r="A40" s="33"/>
      <c r="B40" s="27" t="s">
        <v>24</v>
      </c>
      <c r="C40" s="27" t="s">
        <v>24</v>
      </c>
      <c r="D40" s="27" t="s">
        <v>24</v>
      </c>
      <c r="E40" s="28" t="s">
        <v>24</v>
      </c>
    </row>
    <row r="41" spans="1:7" x14ac:dyDescent="0.3">
      <c r="A41" s="34" t="s">
        <v>79</v>
      </c>
      <c r="B41" s="29">
        <f>((B3-C20)/B10)</f>
        <v>950</v>
      </c>
      <c r="C41" s="29">
        <f>(B3-(B10*B20))</f>
        <v>1900</v>
      </c>
      <c r="D41" s="29">
        <f>((B3-E20)/B10)</f>
        <v>1100</v>
      </c>
      <c r="E41" s="30">
        <f>(B3-(B10*D20))</f>
        <v>1900</v>
      </c>
    </row>
    <row r="43" spans="1:7" x14ac:dyDescent="0.3">
      <c r="A43" s="13" t="s">
        <v>80</v>
      </c>
    </row>
    <row r="44" spans="1:7" x14ac:dyDescent="0.3">
      <c r="A44" t="s">
        <v>73</v>
      </c>
      <c r="B44">
        <f>B20</f>
        <v>300</v>
      </c>
      <c r="C44">
        <f>C20</f>
        <v>600</v>
      </c>
      <c r="D44">
        <f>D20</f>
        <v>300</v>
      </c>
      <c r="E44">
        <f>E20</f>
        <v>300</v>
      </c>
    </row>
    <row r="46" spans="1:7" x14ac:dyDescent="0.3">
      <c r="A46" t="s">
        <v>11</v>
      </c>
      <c r="B46" s="35">
        <f>B7</f>
        <v>100</v>
      </c>
      <c r="C46" s="35">
        <f>C7</f>
        <v>200</v>
      </c>
    </row>
    <row r="48" spans="1:7" x14ac:dyDescent="0.3">
      <c r="A48" t="s">
        <v>38</v>
      </c>
      <c r="B48">
        <f>B46+B20</f>
        <v>400</v>
      </c>
      <c r="C48">
        <f>C46+C20</f>
        <v>800</v>
      </c>
      <c r="D48">
        <f>D20</f>
        <v>300</v>
      </c>
      <c r="E48">
        <f>C52+E20</f>
        <v>300</v>
      </c>
    </row>
    <row r="50" spans="1:6" x14ac:dyDescent="0.3">
      <c r="A50" t="s">
        <v>23</v>
      </c>
      <c r="B50" s="35">
        <v>400</v>
      </c>
      <c r="C50" s="35">
        <v>800</v>
      </c>
      <c r="D50" s="35">
        <v>300</v>
      </c>
      <c r="E50" s="35">
        <v>300</v>
      </c>
    </row>
    <row r="52" spans="1:6" x14ac:dyDescent="0.3">
      <c r="A52" t="s">
        <v>37</v>
      </c>
      <c r="B52">
        <f>B46+B20-B50</f>
        <v>0</v>
      </c>
      <c r="C52">
        <f>C46+C20-C50</f>
        <v>0</v>
      </c>
      <c r="D52">
        <f>B52+D20-D50</f>
        <v>0</v>
      </c>
      <c r="E52">
        <f>C52+E20-E50</f>
        <v>0</v>
      </c>
    </row>
    <row r="53" spans="1:6" x14ac:dyDescent="0.3">
      <c r="B53" t="s">
        <v>41</v>
      </c>
      <c r="C53" t="s">
        <v>40</v>
      </c>
      <c r="D53" t="s">
        <v>43</v>
      </c>
      <c r="E53" t="s">
        <v>42</v>
      </c>
    </row>
    <row r="56" spans="1:6" x14ac:dyDescent="0.3">
      <c r="A56" s="13" t="s">
        <v>81</v>
      </c>
    </row>
    <row r="57" spans="1:6" x14ac:dyDescent="0.3">
      <c r="B57" s="53" t="s">
        <v>6</v>
      </c>
      <c r="C57" s="53"/>
      <c r="D57" s="53" t="s">
        <v>7</v>
      </c>
      <c r="E57" s="53"/>
    </row>
    <row r="58" spans="1:6" x14ac:dyDescent="0.3">
      <c r="B58" t="s">
        <v>1</v>
      </c>
      <c r="C58" t="s">
        <v>0</v>
      </c>
      <c r="D58" t="s">
        <v>1</v>
      </c>
      <c r="E58" t="s">
        <v>0</v>
      </c>
      <c r="F58" t="s">
        <v>29</v>
      </c>
    </row>
    <row r="59" spans="1:6" x14ac:dyDescent="0.3">
      <c r="A59" t="s">
        <v>27</v>
      </c>
      <c r="B59" s="69">
        <f>B36*B13</f>
        <v>840000</v>
      </c>
      <c r="C59" s="53"/>
      <c r="D59" s="69">
        <f>D36*C13</f>
        <v>720000</v>
      </c>
      <c r="E59" s="53"/>
      <c r="F59" s="36">
        <f>B59+D59</f>
        <v>1560000</v>
      </c>
    </row>
    <row r="60" spans="1:6" x14ac:dyDescent="0.3">
      <c r="A60" t="s">
        <v>28</v>
      </c>
      <c r="B60" s="36">
        <f>B52*B4</f>
        <v>0</v>
      </c>
      <c r="C60" s="36">
        <f>C52*B4</f>
        <v>0</v>
      </c>
      <c r="D60" s="36">
        <f>D52*B4</f>
        <v>0</v>
      </c>
      <c r="E60" s="36">
        <f>E52*B4</f>
        <v>0</v>
      </c>
      <c r="F60" s="36">
        <f>SUM(B60:E60)</f>
        <v>0</v>
      </c>
    </row>
    <row r="61" spans="1:6" x14ac:dyDescent="0.3">
      <c r="F61" s="36">
        <f>F59+F60</f>
        <v>1560000</v>
      </c>
    </row>
  </sheetData>
  <mergeCells count="22">
    <mergeCell ref="B59:C59"/>
    <mergeCell ref="D59:E59"/>
    <mergeCell ref="B37:C37"/>
    <mergeCell ref="D37:E37"/>
    <mergeCell ref="B38:C38"/>
    <mergeCell ref="D38:E38"/>
    <mergeCell ref="F35:G38"/>
    <mergeCell ref="B57:C57"/>
    <mergeCell ref="D57:E57"/>
    <mergeCell ref="B25:C25"/>
    <mergeCell ref="D25:E25"/>
    <mergeCell ref="F23:G25"/>
    <mergeCell ref="B35:C35"/>
    <mergeCell ref="D35:E35"/>
    <mergeCell ref="B36:C36"/>
    <mergeCell ref="D36:E36"/>
    <mergeCell ref="B17:C17"/>
    <mergeCell ref="D17:E17"/>
    <mergeCell ref="B23:C23"/>
    <mergeCell ref="D23:E23"/>
    <mergeCell ref="B24:C24"/>
    <mergeCell ref="D24:E2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1"/>
  <sheetViews>
    <sheetView topLeftCell="B35" workbookViewId="0">
      <selection activeCell="Q52" sqref="Q52"/>
    </sheetView>
  </sheetViews>
  <sheetFormatPr defaultRowHeight="14.4" x14ac:dyDescent="0.3"/>
  <cols>
    <col min="1" max="1" width="44.33203125" customWidth="1"/>
    <col min="2" max="2" width="12.5546875" customWidth="1"/>
    <col min="3" max="3" width="14.33203125" customWidth="1"/>
    <col min="4" max="4" width="13.5546875" customWidth="1"/>
    <col min="5" max="5" width="12.88671875" customWidth="1"/>
    <col min="6" max="6" width="13.6640625" bestFit="1" customWidth="1"/>
    <col min="7" max="7" width="11.44140625" customWidth="1"/>
  </cols>
  <sheetData>
    <row r="1" spans="1:3" x14ac:dyDescent="0.3">
      <c r="A1" s="13" t="s">
        <v>12</v>
      </c>
    </row>
    <row r="2" spans="1:3" x14ac:dyDescent="0.3">
      <c r="A2" t="s">
        <v>13</v>
      </c>
      <c r="B2" s="15">
        <v>1000</v>
      </c>
      <c r="C2" s="37"/>
    </row>
    <row r="3" spans="1:3" x14ac:dyDescent="0.3">
      <c r="A3" t="s">
        <v>20</v>
      </c>
      <c r="B3" s="15">
        <v>2500</v>
      </c>
      <c r="C3" s="37"/>
    </row>
    <row r="4" spans="1:3" x14ac:dyDescent="0.3">
      <c r="A4" t="s">
        <v>26</v>
      </c>
      <c r="B4" s="17">
        <v>200</v>
      </c>
      <c r="C4" s="37"/>
    </row>
    <row r="5" spans="1:3" x14ac:dyDescent="0.3">
      <c r="B5" s="16"/>
      <c r="C5" s="37"/>
    </row>
    <row r="6" spans="1:3" x14ac:dyDescent="0.3">
      <c r="A6" t="s">
        <v>14</v>
      </c>
      <c r="B6" s="16" t="s">
        <v>16</v>
      </c>
      <c r="C6" s="37" t="s">
        <v>17</v>
      </c>
    </row>
    <row r="7" spans="1:3" x14ac:dyDescent="0.3">
      <c r="A7" t="s">
        <v>25</v>
      </c>
      <c r="B7" s="15">
        <v>100</v>
      </c>
      <c r="C7" s="15">
        <v>200</v>
      </c>
    </row>
    <row r="8" spans="1:3" x14ac:dyDescent="0.3">
      <c r="B8" s="37"/>
      <c r="C8" s="37"/>
    </row>
    <row r="9" spans="1:3" x14ac:dyDescent="0.3">
      <c r="A9" t="s">
        <v>14</v>
      </c>
      <c r="B9" s="37" t="s">
        <v>16</v>
      </c>
      <c r="C9" s="37" t="s">
        <v>17</v>
      </c>
    </row>
    <row r="10" spans="1:3" x14ac:dyDescent="0.3">
      <c r="A10" t="s">
        <v>15</v>
      </c>
      <c r="B10" s="15">
        <v>2</v>
      </c>
      <c r="C10" s="15">
        <v>1</v>
      </c>
    </row>
    <row r="11" spans="1:3" x14ac:dyDescent="0.3">
      <c r="B11" s="37"/>
      <c r="C11" s="37"/>
    </row>
    <row r="12" spans="1:3" x14ac:dyDescent="0.3">
      <c r="A12" t="s">
        <v>18</v>
      </c>
      <c r="B12" s="37" t="s">
        <v>6</v>
      </c>
      <c r="C12" s="37" t="s">
        <v>7</v>
      </c>
    </row>
    <row r="13" spans="1:3" x14ac:dyDescent="0.3">
      <c r="A13" t="s">
        <v>19</v>
      </c>
      <c r="B13" s="17">
        <v>700</v>
      </c>
      <c r="C13" s="17">
        <v>800</v>
      </c>
    </row>
    <row r="15" spans="1:3" x14ac:dyDescent="0.3">
      <c r="A15" s="13" t="s">
        <v>21</v>
      </c>
    </row>
    <row r="16" spans="1:3" x14ac:dyDescent="0.3">
      <c r="A16" s="13"/>
    </row>
    <row r="17" spans="1:20" x14ac:dyDescent="0.3">
      <c r="A17" s="21" t="s">
        <v>18</v>
      </c>
      <c r="B17" s="53" t="s">
        <v>6</v>
      </c>
      <c r="C17" s="53"/>
      <c r="D17" s="53" t="s">
        <v>7</v>
      </c>
      <c r="E17" s="53"/>
    </row>
    <row r="18" spans="1:20" x14ac:dyDescent="0.3">
      <c r="A18" s="21" t="s">
        <v>14</v>
      </c>
      <c r="B18" t="s">
        <v>1</v>
      </c>
      <c r="C18" t="s">
        <v>0</v>
      </c>
      <c r="D18" t="s">
        <v>69</v>
      </c>
      <c r="E18" t="s">
        <v>0</v>
      </c>
    </row>
    <row r="19" spans="1:20" x14ac:dyDescent="0.3">
      <c r="A19" s="21"/>
      <c r="B19" t="s">
        <v>30</v>
      </c>
      <c r="C19" t="s">
        <v>31</v>
      </c>
      <c r="D19" t="s">
        <v>32</v>
      </c>
      <c r="E19" t="s">
        <v>33</v>
      </c>
    </row>
    <row r="20" spans="1:20" x14ac:dyDescent="0.3">
      <c r="A20" s="21" t="s">
        <v>22</v>
      </c>
      <c r="B20" s="22">
        <v>0</v>
      </c>
      <c r="C20" s="22">
        <v>0</v>
      </c>
      <c r="D20" s="22">
        <v>0</v>
      </c>
      <c r="E20" s="22">
        <v>0</v>
      </c>
    </row>
    <row r="21" spans="1:20" x14ac:dyDescent="0.3">
      <c r="A21" s="21"/>
      <c r="B21" s="18"/>
      <c r="C21" s="18"/>
      <c r="D21" s="18"/>
      <c r="E21" s="18"/>
    </row>
    <row r="22" spans="1:20" ht="15" thickBot="1" x14ac:dyDescent="0.35">
      <c r="A22" s="31" t="s">
        <v>68</v>
      </c>
      <c r="B22" s="24"/>
      <c r="C22" s="24"/>
      <c r="D22" s="24"/>
      <c r="E22" s="25"/>
    </row>
    <row r="23" spans="1:20" x14ac:dyDescent="0.3">
      <c r="A23" s="32" t="s">
        <v>70</v>
      </c>
      <c r="B23" s="55">
        <f>B20+C20</f>
        <v>0</v>
      </c>
      <c r="C23" s="56"/>
      <c r="D23" s="56">
        <f>D20+E20</f>
        <v>0</v>
      </c>
      <c r="E23" s="56"/>
      <c r="F23" s="67" t="s">
        <v>75</v>
      </c>
      <c r="G23" s="68"/>
      <c r="I23" s="53" t="s">
        <v>82</v>
      </c>
      <c r="J23" s="53"/>
      <c r="Q23" s="11">
        <f>L24</f>
        <v>0</v>
      </c>
      <c r="R23" s="4">
        <f>L25</f>
        <v>0</v>
      </c>
    </row>
    <row r="24" spans="1:20" x14ac:dyDescent="0.3">
      <c r="A24" s="32"/>
      <c r="B24" s="57" t="s">
        <v>24</v>
      </c>
      <c r="C24" s="57"/>
      <c r="D24" s="57" t="s">
        <v>24</v>
      </c>
      <c r="E24" s="58"/>
      <c r="F24" s="67"/>
      <c r="G24" s="68"/>
      <c r="I24" s="53" t="s">
        <v>83</v>
      </c>
      <c r="J24" s="53"/>
      <c r="K24" t="s">
        <v>85</v>
      </c>
      <c r="L24">
        <f>C20+B20</f>
        <v>0</v>
      </c>
      <c r="M24" t="s">
        <v>24</v>
      </c>
      <c r="N24">
        <f>B2</f>
        <v>1000</v>
      </c>
      <c r="Q24" s="12" t="s">
        <v>24</v>
      </c>
      <c r="R24" s="7" t="s">
        <v>24</v>
      </c>
    </row>
    <row r="25" spans="1:20" ht="15" thickBot="1" x14ac:dyDescent="0.35">
      <c r="A25" s="32" t="s">
        <v>72</v>
      </c>
      <c r="B25" s="65">
        <f>B2</f>
        <v>1000</v>
      </c>
      <c r="C25" s="65"/>
      <c r="D25" s="65">
        <f>B2</f>
        <v>1000</v>
      </c>
      <c r="E25" s="66"/>
      <c r="F25" s="67"/>
      <c r="G25" s="68"/>
      <c r="I25" s="53" t="s">
        <v>84</v>
      </c>
      <c r="J25" s="53"/>
      <c r="K25" t="s">
        <v>86</v>
      </c>
      <c r="L25">
        <f>E20+D20</f>
        <v>0</v>
      </c>
      <c r="M25" t="s">
        <v>24</v>
      </c>
      <c r="N25">
        <f>B2</f>
        <v>1000</v>
      </c>
      <c r="Q25" s="8">
        <f>N24</f>
        <v>1000</v>
      </c>
      <c r="R25" s="10">
        <f>N25</f>
        <v>1000</v>
      </c>
    </row>
    <row r="26" spans="1:20" x14ac:dyDescent="0.3">
      <c r="A26" s="32"/>
      <c r="B26" s="38"/>
      <c r="C26" s="38"/>
      <c r="D26" s="38"/>
      <c r="E26" s="39"/>
    </row>
    <row r="27" spans="1:20" x14ac:dyDescent="0.3">
      <c r="A27" s="32" t="s">
        <v>73</v>
      </c>
      <c r="B27" s="38">
        <f>B20</f>
        <v>0</v>
      </c>
      <c r="C27" s="38">
        <f>C20</f>
        <v>0</v>
      </c>
      <c r="D27" s="38">
        <f>D20</f>
        <v>0</v>
      </c>
      <c r="E27" s="39">
        <f>E20</f>
        <v>0</v>
      </c>
    </row>
    <row r="28" spans="1:20" x14ac:dyDescent="0.3">
      <c r="A28" s="33"/>
      <c r="B28" s="27" t="s">
        <v>24</v>
      </c>
      <c r="C28" s="27" t="s">
        <v>24</v>
      </c>
      <c r="D28" s="27" t="s">
        <v>24</v>
      </c>
      <c r="E28" s="28" t="s">
        <v>24</v>
      </c>
    </row>
    <row r="29" spans="1:20" x14ac:dyDescent="0.3">
      <c r="A29" s="34" t="s">
        <v>71</v>
      </c>
      <c r="B29" s="29">
        <f>B2-C20</f>
        <v>1000</v>
      </c>
      <c r="C29" s="29">
        <f>B2-B20</f>
        <v>1000</v>
      </c>
      <c r="D29" s="29">
        <f>B2-E20</f>
        <v>1000</v>
      </c>
      <c r="E29" s="30">
        <f>B2-D20</f>
        <v>1000</v>
      </c>
    </row>
    <row r="30" spans="1:20" ht="15" thickBot="1" x14ac:dyDescent="0.35"/>
    <row r="31" spans="1:20" x14ac:dyDescent="0.3">
      <c r="A31" s="31" t="s">
        <v>74</v>
      </c>
      <c r="B31" s="24"/>
      <c r="C31" s="24"/>
      <c r="D31" s="24"/>
      <c r="E31" s="25"/>
      <c r="I31" s="53" t="s">
        <v>82</v>
      </c>
      <c r="J31" s="53"/>
      <c r="Q31" s="11">
        <f>L32</f>
        <v>0</v>
      </c>
      <c r="R31" s="3">
        <f>L33</f>
        <v>0</v>
      </c>
      <c r="S31" s="3">
        <f>L34</f>
        <v>0</v>
      </c>
      <c r="T31" s="4">
        <f>L35</f>
        <v>0</v>
      </c>
    </row>
    <row r="32" spans="1:20" x14ac:dyDescent="0.3">
      <c r="A32" s="32" t="s">
        <v>73</v>
      </c>
      <c r="B32" s="27">
        <f>B20</f>
        <v>0</v>
      </c>
      <c r="C32" s="27">
        <f>C20</f>
        <v>0</v>
      </c>
      <c r="D32" s="27">
        <f>D20</f>
        <v>0</v>
      </c>
      <c r="E32" s="28">
        <f>E20</f>
        <v>0</v>
      </c>
      <c r="I32" s="53" t="s">
        <v>87</v>
      </c>
      <c r="J32" s="53"/>
      <c r="K32" t="s">
        <v>85</v>
      </c>
      <c r="L32">
        <f>B36</f>
        <v>0</v>
      </c>
      <c r="M32" t="s">
        <v>24</v>
      </c>
      <c r="N32">
        <f>B3</f>
        <v>2500</v>
      </c>
      <c r="Q32" s="12" t="s">
        <v>24</v>
      </c>
      <c r="R32" s="6" t="s">
        <v>24</v>
      </c>
      <c r="S32" s="6" t="s">
        <v>24</v>
      </c>
      <c r="T32" s="7" t="s">
        <v>24</v>
      </c>
    </row>
    <row r="33" spans="1:20" ht="15" thickBot="1" x14ac:dyDescent="0.35">
      <c r="A33" s="33"/>
      <c r="B33" s="27"/>
      <c r="C33" s="27"/>
      <c r="D33" s="27"/>
      <c r="E33" s="28"/>
      <c r="I33" s="53" t="s">
        <v>88</v>
      </c>
      <c r="J33" s="53"/>
      <c r="K33" t="s">
        <v>86</v>
      </c>
      <c r="L33">
        <f>D36</f>
        <v>0</v>
      </c>
      <c r="M33" t="s">
        <v>24</v>
      </c>
      <c r="N33">
        <f>B3</f>
        <v>2500</v>
      </c>
      <c r="Q33" s="8">
        <f>N32</f>
        <v>2500</v>
      </c>
      <c r="R33" s="9">
        <f>N33</f>
        <v>2500</v>
      </c>
      <c r="S33" s="9">
        <f>N34</f>
        <v>0</v>
      </c>
      <c r="T33" s="10">
        <f>N35</f>
        <v>0</v>
      </c>
    </row>
    <row r="34" spans="1:20" x14ac:dyDescent="0.3">
      <c r="A34" s="33" t="s">
        <v>36</v>
      </c>
      <c r="B34" s="27">
        <f>B20*B10</f>
        <v>0</v>
      </c>
      <c r="C34" s="27">
        <f>C20*C10</f>
        <v>0</v>
      </c>
      <c r="D34" s="27">
        <f>D20*B10</f>
        <v>0</v>
      </c>
      <c r="E34" s="28">
        <f>E20*C10</f>
        <v>0</v>
      </c>
      <c r="I34" s="53" t="s">
        <v>89</v>
      </c>
      <c r="J34" s="53"/>
      <c r="K34" t="s">
        <v>85</v>
      </c>
      <c r="L34">
        <f>((2*B20)+C20)</f>
        <v>0</v>
      </c>
      <c r="M34" t="s">
        <v>24</v>
      </c>
      <c r="N34">
        <f>B36</f>
        <v>0</v>
      </c>
    </row>
    <row r="35" spans="1:20" x14ac:dyDescent="0.3">
      <c r="A35" s="33"/>
      <c r="B35" s="65" t="s">
        <v>34</v>
      </c>
      <c r="C35" s="65"/>
      <c r="D35" s="65" t="s">
        <v>35</v>
      </c>
      <c r="E35" s="66"/>
      <c r="F35" s="59" t="s">
        <v>78</v>
      </c>
      <c r="G35" s="60"/>
      <c r="I35" s="53" t="s">
        <v>90</v>
      </c>
      <c r="J35" s="53"/>
      <c r="K35" t="s">
        <v>86</v>
      </c>
      <c r="L35">
        <f>((2*D20)+E20)</f>
        <v>0</v>
      </c>
      <c r="M35" t="s">
        <v>24</v>
      </c>
      <c r="N35">
        <f>D36</f>
        <v>0</v>
      </c>
    </row>
    <row r="36" spans="1:20" x14ac:dyDescent="0.3">
      <c r="A36" s="33" t="s">
        <v>76</v>
      </c>
      <c r="B36" s="65">
        <f>B34+C34</f>
        <v>0</v>
      </c>
      <c r="C36" s="65"/>
      <c r="D36" s="65">
        <f>D34+E34</f>
        <v>0</v>
      </c>
      <c r="E36" s="66"/>
      <c r="F36" s="61"/>
      <c r="G36" s="62"/>
    </row>
    <row r="37" spans="1:20" x14ac:dyDescent="0.3">
      <c r="A37" s="33"/>
      <c r="B37" s="65" t="s">
        <v>24</v>
      </c>
      <c r="C37" s="65"/>
      <c r="D37" s="65" t="s">
        <v>24</v>
      </c>
      <c r="E37" s="66"/>
      <c r="F37" s="61"/>
      <c r="G37" s="62"/>
    </row>
    <row r="38" spans="1:20" x14ac:dyDescent="0.3">
      <c r="A38" s="33" t="s">
        <v>77</v>
      </c>
      <c r="B38" s="65">
        <f>B3</f>
        <v>2500</v>
      </c>
      <c r="C38" s="65"/>
      <c r="D38" s="65">
        <f>B3</f>
        <v>2500</v>
      </c>
      <c r="E38" s="66"/>
      <c r="F38" s="63"/>
      <c r="G38" s="64"/>
    </row>
    <row r="39" spans="1:20" x14ac:dyDescent="0.3">
      <c r="A39" s="33"/>
      <c r="B39" s="27"/>
      <c r="C39" s="27"/>
      <c r="D39" s="27"/>
      <c r="E39" s="28"/>
    </row>
    <row r="40" spans="1:20" x14ac:dyDescent="0.3">
      <c r="A40" s="33"/>
      <c r="B40" s="27" t="s">
        <v>24</v>
      </c>
      <c r="C40" s="27" t="s">
        <v>24</v>
      </c>
      <c r="D40" s="27" t="s">
        <v>24</v>
      </c>
      <c r="E40" s="28" t="s">
        <v>24</v>
      </c>
    </row>
    <row r="41" spans="1:20" x14ac:dyDescent="0.3">
      <c r="A41" s="34" t="s">
        <v>79</v>
      </c>
      <c r="B41" s="29">
        <f>((B3-C20)/B10)</f>
        <v>1250</v>
      </c>
      <c r="C41" s="29">
        <f>(B3-(B10*B20))</f>
        <v>2500</v>
      </c>
      <c r="D41" s="29">
        <f>((B3-E20)/B10)</f>
        <v>1250</v>
      </c>
      <c r="E41" s="30">
        <f>(B3-(B10*D20))</f>
        <v>2500</v>
      </c>
    </row>
    <row r="43" spans="1:20" ht="15" thickBot="1" x14ac:dyDescent="0.35">
      <c r="A43" s="13" t="s">
        <v>80</v>
      </c>
    </row>
    <row r="44" spans="1:20" x14ac:dyDescent="0.3">
      <c r="A44" t="s">
        <v>73</v>
      </c>
      <c r="B44">
        <f>B20</f>
        <v>0</v>
      </c>
      <c r="C44">
        <f>C20</f>
        <v>0</v>
      </c>
      <c r="D44">
        <f>D20</f>
        <v>0</v>
      </c>
      <c r="E44">
        <f>E20</f>
        <v>0</v>
      </c>
      <c r="I44" s="53" t="s">
        <v>82</v>
      </c>
      <c r="J44" s="53"/>
      <c r="Q44" s="11">
        <f>M45</f>
        <v>300</v>
      </c>
      <c r="R44" s="3">
        <f>M46</f>
        <v>600</v>
      </c>
      <c r="S44" s="3">
        <f>M47</f>
        <v>300</v>
      </c>
      <c r="T44" s="4">
        <f>M48</f>
        <v>300</v>
      </c>
    </row>
    <row r="45" spans="1:20" x14ac:dyDescent="0.3">
      <c r="I45" s="53" t="s">
        <v>91</v>
      </c>
      <c r="J45" s="53"/>
      <c r="K45" s="53" t="s">
        <v>94</v>
      </c>
      <c r="L45" s="53"/>
      <c r="M45">
        <f>B20-B52</f>
        <v>300</v>
      </c>
      <c r="N45" t="s">
        <v>98</v>
      </c>
      <c r="O45">
        <v>300</v>
      </c>
      <c r="Q45" s="12" t="s">
        <v>98</v>
      </c>
      <c r="R45" s="6" t="s">
        <v>98</v>
      </c>
      <c r="S45" s="6" t="s">
        <v>98</v>
      </c>
      <c r="T45" s="7" t="s">
        <v>98</v>
      </c>
    </row>
    <row r="46" spans="1:20" ht="15" thickBot="1" x14ac:dyDescent="0.35">
      <c r="A46" t="s">
        <v>11</v>
      </c>
      <c r="B46" s="35">
        <f>B7</f>
        <v>100</v>
      </c>
      <c r="C46" s="35">
        <f>C7</f>
        <v>200</v>
      </c>
      <c r="I46" s="53" t="s">
        <v>92</v>
      </c>
      <c r="J46" s="53"/>
      <c r="K46" s="53" t="s">
        <v>95</v>
      </c>
      <c r="L46" s="53"/>
      <c r="M46">
        <f>C20-C52</f>
        <v>600</v>
      </c>
      <c r="N46" t="s">
        <v>98</v>
      </c>
      <c r="O46">
        <v>600</v>
      </c>
      <c r="Q46" s="8">
        <f>O45</f>
        <v>300</v>
      </c>
      <c r="R46" s="9">
        <f>O46</f>
        <v>600</v>
      </c>
      <c r="S46" s="9">
        <f>O47</f>
        <v>300</v>
      </c>
      <c r="T46" s="10">
        <f>O48</f>
        <v>300</v>
      </c>
    </row>
    <row r="47" spans="1:20" x14ac:dyDescent="0.3">
      <c r="I47" s="53" t="s">
        <v>93</v>
      </c>
      <c r="J47" s="53"/>
      <c r="K47" s="53" t="s">
        <v>96</v>
      </c>
      <c r="L47" s="53"/>
      <c r="M47">
        <f>B52+D20-D52</f>
        <v>300</v>
      </c>
      <c r="N47" t="s">
        <v>98</v>
      </c>
      <c r="O47">
        <v>300</v>
      </c>
    </row>
    <row r="48" spans="1:20" x14ac:dyDescent="0.3">
      <c r="A48" t="s">
        <v>38</v>
      </c>
      <c r="B48">
        <f>B46+B20</f>
        <v>100</v>
      </c>
      <c r="C48">
        <f>C46+C20</f>
        <v>200</v>
      </c>
      <c r="D48">
        <f>D20</f>
        <v>0</v>
      </c>
      <c r="E48">
        <f>C52+E20</f>
        <v>-600</v>
      </c>
      <c r="I48" s="53" t="s">
        <v>67</v>
      </c>
      <c r="J48" s="53"/>
      <c r="K48" s="53" t="s">
        <v>97</v>
      </c>
      <c r="L48" s="53"/>
      <c r="M48">
        <f>C52+E20-E52</f>
        <v>300</v>
      </c>
      <c r="N48" t="s">
        <v>98</v>
      </c>
      <c r="O48">
        <v>300</v>
      </c>
    </row>
    <row r="50" spans="1:6" x14ac:dyDescent="0.3">
      <c r="A50" t="s">
        <v>23</v>
      </c>
      <c r="B50" s="35">
        <v>400</v>
      </c>
      <c r="C50" s="35">
        <v>800</v>
      </c>
      <c r="D50" s="35">
        <v>300</v>
      </c>
      <c r="E50" s="35">
        <v>300</v>
      </c>
    </row>
    <row r="52" spans="1:6" x14ac:dyDescent="0.3">
      <c r="A52" t="s">
        <v>37</v>
      </c>
      <c r="B52">
        <f>B46+B20-B50</f>
        <v>-300</v>
      </c>
      <c r="C52">
        <f>C46+C20-C50</f>
        <v>-600</v>
      </c>
      <c r="D52">
        <f>B52+D20-D50</f>
        <v>-600</v>
      </c>
      <c r="E52">
        <f>C52+E20-E50</f>
        <v>-900</v>
      </c>
    </row>
    <row r="53" spans="1:6" x14ac:dyDescent="0.3">
      <c r="B53" t="s">
        <v>41</v>
      </c>
      <c r="C53" t="s">
        <v>40</v>
      </c>
      <c r="D53" t="s">
        <v>43</v>
      </c>
      <c r="E53" t="s">
        <v>42</v>
      </c>
    </row>
    <row r="56" spans="1:6" x14ac:dyDescent="0.3">
      <c r="A56" s="13" t="s">
        <v>81</v>
      </c>
    </row>
    <row r="57" spans="1:6" x14ac:dyDescent="0.3">
      <c r="B57" s="53" t="s">
        <v>6</v>
      </c>
      <c r="C57" s="53"/>
      <c r="D57" s="53" t="s">
        <v>7</v>
      </c>
      <c r="E57" s="53"/>
    </row>
    <row r="58" spans="1:6" x14ac:dyDescent="0.3">
      <c r="B58" t="s">
        <v>1</v>
      </c>
      <c r="C58" t="s">
        <v>0</v>
      </c>
      <c r="D58" t="s">
        <v>1</v>
      </c>
      <c r="E58" t="s">
        <v>0</v>
      </c>
      <c r="F58" t="s">
        <v>29</v>
      </c>
    </row>
    <row r="59" spans="1:6" x14ac:dyDescent="0.3">
      <c r="A59" t="s">
        <v>27</v>
      </c>
      <c r="B59" s="69">
        <f>B36*B13</f>
        <v>0</v>
      </c>
      <c r="C59" s="53"/>
      <c r="D59" s="69">
        <f>D36*C13</f>
        <v>0</v>
      </c>
      <c r="E59" s="53"/>
      <c r="F59" s="36">
        <f>B59+D59</f>
        <v>0</v>
      </c>
    </row>
    <row r="60" spans="1:6" ht="15" thickBot="1" x14ac:dyDescent="0.35">
      <c r="A60" t="s">
        <v>28</v>
      </c>
      <c r="B60" s="36">
        <f>B52*B4</f>
        <v>-60000</v>
      </c>
      <c r="C60" s="36">
        <f>C52*B4</f>
        <v>-120000</v>
      </c>
      <c r="D60" s="36">
        <f>D52*B4</f>
        <v>-120000</v>
      </c>
      <c r="E60" s="36">
        <f>E52*B4</f>
        <v>-180000</v>
      </c>
      <c r="F60" s="36">
        <f>SUM(B60:E60)</f>
        <v>-480000</v>
      </c>
    </row>
    <row r="61" spans="1:6" ht="15" thickBot="1" x14ac:dyDescent="0.35">
      <c r="F61" s="70">
        <f>F59+F60</f>
        <v>-480000</v>
      </c>
    </row>
  </sheetData>
  <mergeCells count="39">
    <mergeCell ref="I48:J48"/>
    <mergeCell ref="K45:L45"/>
    <mergeCell ref="K46:L46"/>
    <mergeCell ref="K47:L47"/>
    <mergeCell ref="K48:L48"/>
    <mergeCell ref="I34:J34"/>
    <mergeCell ref="I35:J35"/>
    <mergeCell ref="I44:J44"/>
    <mergeCell ref="I45:J45"/>
    <mergeCell ref="I46:J46"/>
    <mergeCell ref="I47:J47"/>
    <mergeCell ref="B57:C57"/>
    <mergeCell ref="D57:E57"/>
    <mergeCell ref="B59:C59"/>
    <mergeCell ref="D59:E59"/>
    <mergeCell ref="I23:J23"/>
    <mergeCell ref="I24:J24"/>
    <mergeCell ref="I25:J25"/>
    <mergeCell ref="I31:J31"/>
    <mergeCell ref="I32:J32"/>
    <mergeCell ref="I33:J33"/>
    <mergeCell ref="B35:C35"/>
    <mergeCell ref="D35:E35"/>
    <mergeCell ref="F35:G38"/>
    <mergeCell ref="B36:C36"/>
    <mergeCell ref="D36:E36"/>
    <mergeCell ref="B37:C37"/>
    <mergeCell ref="D37:E37"/>
    <mergeCell ref="B38:C38"/>
    <mergeCell ref="D38:E38"/>
    <mergeCell ref="B17:C17"/>
    <mergeCell ref="D17:E17"/>
    <mergeCell ref="B23:C23"/>
    <mergeCell ref="D23:E23"/>
    <mergeCell ref="F23:G25"/>
    <mergeCell ref="B24:C24"/>
    <mergeCell ref="D24:E24"/>
    <mergeCell ref="B25:C25"/>
    <mergeCell ref="D25:E2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1"/>
  <sheetViews>
    <sheetView topLeftCell="B34" workbookViewId="0">
      <selection activeCell="Q52" sqref="Q52"/>
    </sheetView>
  </sheetViews>
  <sheetFormatPr defaultRowHeight="14.4" x14ac:dyDescent="0.3"/>
  <cols>
    <col min="1" max="1" width="44.33203125" customWidth="1"/>
    <col min="2" max="2" width="12.5546875" customWidth="1"/>
    <col min="3" max="3" width="14.33203125" customWidth="1"/>
    <col min="4" max="4" width="13.5546875" customWidth="1"/>
    <col min="5" max="5" width="12.88671875" customWidth="1"/>
    <col min="6" max="6" width="13.6640625" bestFit="1" customWidth="1"/>
    <col min="7" max="7" width="11.44140625" customWidth="1"/>
  </cols>
  <sheetData>
    <row r="1" spans="1:3" x14ac:dyDescent="0.3">
      <c r="A1" s="13" t="s">
        <v>12</v>
      </c>
    </row>
    <row r="2" spans="1:3" x14ac:dyDescent="0.3">
      <c r="A2" t="s">
        <v>13</v>
      </c>
      <c r="B2" s="15">
        <v>1000</v>
      </c>
      <c r="C2" s="37"/>
    </row>
    <row r="3" spans="1:3" x14ac:dyDescent="0.3">
      <c r="A3" t="s">
        <v>20</v>
      </c>
      <c r="B3" s="15">
        <v>2500</v>
      </c>
      <c r="C3" s="37"/>
    </row>
    <row r="4" spans="1:3" x14ac:dyDescent="0.3">
      <c r="A4" t="s">
        <v>26</v>
      </c>
      <c r="B4" s="17">
        <v>200</v>
      </c>
      <c r="C4" s="37"/>
    </row>
    <row r="5" spans="1:3" x14ac:dyDescent="0.3">
      <c r="B5" s="16"/>
      <c r="C5" s="37"/>
    </row>
    <row r="6" spans="1:3" x14ac:dyDescent="0.3">
      <c r="A6" t="s">
        <v>14</v>
      </c>
      <c r="B6" s="16" t="s">
        <v>16</v>
      </c>
      <c r="C6" s="37" t="s">
        <v>17</v>
      </c>
    </row>
    <row r="7" spans="1:3" x14ac:dyDescent="0.3">
      <c r="A7" t="s">
        <v>25</v>
      </c>
      <c r="B7" s="15">
        <v>100</v>
      </c>
      <c r="C7" s="15">
        <v>200</v>
      </c>
    </row>
    <row r="8" spans="1:3" x14ac:dyDescent="0.3">
      <c r="B8" s="37"/>
      <c r="C8" s="37"/>
    </row>
    <row r="9" spans="1:3" x14ac:dyDescent="0.3">
      <c r="A9" t="s">
        <v>14</v>
      </c>
      <c r="B9" s="37" t="s">
        <v>16</v>
      </c>
      <c r="C9" s="37" t="s">
        <v>17</v>
      </c>
    </row>
    <row r="10" spans="1:3" x14ac:dyDescent="0.3">
      <c r="A10" t="s">
        <v>15</v>
      </c>
      <c r="B10" s="15">
        <v>2</v>
      </c>
      <c r="C10" s="15">
        <v>1</v>
      </c>
    </row>
    <row r="11" spans="1:3" x14ac:dyDescent="0.3">
      <c r="B11" s="37"/>
      <c r="C11" s="37"/>
    </row>
    <row r="12" spans="1:3" x14ac:dyDescent="0.3">
      <c r="A12" t="s">
        <v>18</v>
      </c>
      <c r="B12" s="37" t="s">
        <v>6</v>
      </c>
      <c r="C12" s="37" t="s">
        <v>7</v>
      </c>
    </row>
    <row r="13" spans="1:3" x14ac:dyDescent="0.3">
      <c r="A13" t="s">
        <v>19</v>
      </c>
      <c r="B13" s="17">
        <v>700</v>
      </c>
      <c r="C13" s="17">
        <v>800</v>
      </c>
    </row>
    <row r="15" spans="1:3" x14ac:dyDescent="0.3">
      <c r="A15" s="13" t="s">
        <v>21</v>
      </c>
    </row>
    <row r="16" spans="1:3" x14ac:dyDescent="0.3">
      <c r="A16" s="13"/>
    </row>
    <row r="17" spans="1:20" x14ac:dyDescent="0.3">
      <c r="A17" s="21" t="s">
        <v>18</v>
      </c>
      <c r="B17" s="53" t="s">
        <v>6</v>
      </c>
      <c r="C17" s="53"/>
      <c r="D17" s="53" t="s">
        <v>7</v>
      </c>
      <c r="E17" s="53"/>
    </row>
    <row r="18" spans="1:20" x14ac:dyDescent="0.3">
      <c r="A18" s="21" t="s">
        <v>14</v>
      </c>
      <c r="B18" t="s">
        <v>1</v>
      </c>
      <c r="C18" t="s">
        <v>0</v>
      </c>
      <c r="D18" t="s">
        <v>69</v>
      </c>
      <c r="E18" t="s">
        <v>0</v>
      </c>
    </row>
    <row r="19" spans="1:20" x14ac:dyDescent="0.3">
      <c r="A19" s="21"/>
      <c r="B19" t="s">
        <v>30</v>
      </c>
      <c r="C19" t="s">
        <v>31</v>
      </c>
      <c r="D19" t="s">
        <v>32</v>
      </c>
      <c r="E19" t="s">
        <v>33</v>
      </c>
    </row>
    <row r="20" spans="1:20" x14ac:dyDescent="0.3">
      <c r="A20" s="21" t="s">
        <v>22</v>
      </c>
      <c r="B20" s="22">
        <v>0</v>
      </c>
      <c r="C20" s="22">
        <v>0</v>
      </c>
      <c r="D20" s="22">
        <v>0</v>
      </c>
      <c r="E20" s="22">
        <v>0</v>
      </c>
    </row>
    <row r="21" spans="1:20" x14ac:dyDescent="0.3">
      <c r="A21" s="21"/>
      <c r="B21" s="18"/>
      <c r="C21" s="18"/>
      <c r="D21" s="18"/>
      <c r="E21" s="18"/>
    </row>
    <row r="22" spans="1:20" ht="15" thickBot="1" x14ac:dyDescent="0.35">
      <c r="A22" s="31" t="s">
        <v>68</v>
      </c>
      <c r="B22" s="24"/>
      <c r="C22" s="24"/>
      <c r="D22" s="24"/>
      <c r="E22" s="25"/>
    </row>
    <row r="23" spans="1:20" x14ac:dyDescent="0.3">
      <c r="A23" s="32" t="s">
        <v>70</v>
      </c>
      <c r="B23" s="55">
        <f>B20+C20</f>
        <v>0</v>
      </c>
      <c r="C23" s="56"/>
      <c r="D23" s="56">
        <f>D20+E20</f>
        <v>0</v>
      </c>
      <c r="E23" s="56"/>
      <c r="F23" s="67" t="s">
        <v>75</v>
      </c>
      <c r="G23" s="68"/>
      <c r="I23" s="53" t="s">
        <v>82</v>
      </c>
      <c r="J23" s="53"/>
      <c r="Q23" s="11">
        <f>L24</f>
        <v>0</v>
      </c>
      <c r="R23" s="4">
        <f>L25</f>
        <v>0</v>
      </c>
    </row>
    <row r="24" spans="1:20" x14ac:dyDescent="0.3">
      <c r="A24" s="32"/>
      <c r="B24" s="57" t="s">
        <v>24</v>
      </c>
      <c r="C24" s="57"/>
      <c r="D24" s="57" t="s">
        <v>24</v>
      </c>
      <c r="E24" s="58"/>
      <c r="F24" s="67"/>
      <c r="G24" s="68"/>
      <c r="I24" s="53" t="s">
        <v>83</v>
      </c>
      <c r="J24" s="53"/>
      <c r="K24" t="s">
        <v>85</v>
      </c>
      <c r="L24">
        <f>C20+B20</f>
        <v>0</v>
      </c>
      <c r="M24" t="s">
        <v>24</v>
      </c>
      <c r="N24">
        <f>B2</f>
        <v>1000</v>
      </c>
      <c r="Q24" s="12" t="s">
        <v>24</v>
      </c>
      <c r="R24" s="7" t="s">
        <v>24</v>
      </c>
    </row>
    <row r="25" spans="1:20" ht="15" thickBot="1" x14ac:dyDescent="0.35">
      <c r="A25" s="32" t="s">
        <v>72</v>
      </c>
      <c r="B25" s="65">
        <f>B2</f>
        <v>1000</v>
      </c>
      <c r="C25" s="65"/>
      <c r="D25" s="65">
        <f>B2</f>
        <v>1000</v>
      </c>
      <c r="E25" s="66"/>
      <c r="F25" s="67"/>
      <c r="G25" s="68"/>
      <c r="I25" s="53" t="s">
        <v>84</v>
      </c>
      <c r="J25" s="53"/>
      <c r="K25" t="s">
        <v>86</v>
      </c>
      <c r="L25">
        <f>E20+D20</f>
        <v>0</v>
      </c>
      <c r="M25" t="s">
        <v>24</v>
      </c>
      <c r="N25">
        <f>B2</f>
        <v>1000</v>
      </c>
      <c r="Q25" s="8">
        <f>N24</f>
        <v>1000</v>
      </c>
      <c r="R25" s="10">
        <f>N25</f>
        <v>1000</v>
      </c>
    </row>
    <row r="26" spans="1:20" x14ac:dyDescent="0.3">
      <c r="A26" s="32"/>
      <c r="B26" s="38"/>
      <c r="C26" s="38"/>
      <c r="D26" s="38"/>
      <c r="E26" s="39"/>
    </row>
    <row r="27" spans="1:20" x14ac:dyDescent="0.3">
      <c r="A27" s="32" t="s">
        <v>73</v>
      </c>
      <c r="B27" s="38">
        <f>B20</f>
        <v>0</v>
      </c>
      <c r="C27" s="38">
        <f>C20</f>
        <v>0</v>
      </c>
      <c r="D27" s="38">
        <f>D20</f>
        <v>0</v>
      </c>
      <c r="E27" s="39">
        <f>E20</f>
        <v>0</v>
      </c>
    </row>
    <row r="28" spans="1:20" x14ac:dyDescent="0.3">
      <c r="A28" s="33"/>
      <c r="B28" s="27" t="s">
        <v>24</v>
      </c>
      <c r="C28" s="27" t="s">
        <v>24</v>
      </c>
      <c r="D28" s="27" t="s">
        <v>24</v>
      </c>
      <c r="E28" s="28" t="s">
        <v>24</v>
      </c>
    </row>
    <row r="29" spans="1:20" x14ac:dyDescent="0.3">
      <c r="A29" s="34" t="s">
        <v>71</v>
      </c>
      <c r="B29" s="29">
        <f>B2-C20</f>
        <v>1000</v>
      </c>
      <c r="C29" s="29">
        <f>B2-B20</f>
        <v>1000</v>
      </c>
      <c r="D29" s="29">
        <f>B2-E20</f>
        <v>1000</v>
      </c>
      <c r="E29" s="30">
        <f>B2-D20</f>
        <v>1000</v>
      </c>
    </row>
    <row r="30" spans="1:20" ht="15" thickBot="1" x14ac:dyDescent="0.35"/>
    <row r="31" spans="1:20" x14ac:dyDescent="0.3">
      <c r="A31" s="31" t="s">
        <v>74</v>
      </c>
      <c r="B31" s="24"/>
      <c r="C31" s="24"/>
      <c r="D31" s="24"/>
      <c r="E31" s="25"/>
      <c r="I31" s="53" t="s">
        <v>82</v>
      </c>
      <c r="J31" s="53"/>
      <c r="Q31" s="11">
        <f>L32</f>
        <v>0</v>
      </c>
      <c r="R31" s="3">
        <f>L33</f>
        <v>0</v>
      </c>
      <c r="S31" s="3">
        <f>L34</f>
        <v>0</v>
      </c>
      <c r="T31" s="4">
        <f>L35</f>
        <v>0</v>
      </c>
    </row>
    <row r="32" spans="1:20" x14ac:dyDescent="0.3">
      <c r="A32" s="32" t="s">
        <v>73</v>
      </c>
      <c r="B32" s="27">
        <f>B20</f>
        <v>0</v>
      </c>
      <c r="C32" s="27">
        <f>C20</f>
        <v>0</v>
      </c>
      <c r="D32" s="27">
        <f>D20</f>
        <v>0</v>
      </c>
      <c r="E32" s="28">
        <f>E20</f>
        <v>0</v>
      </c>
      <c r="I32" s="53" t="s">
        <v>87</v>
      </c>
      <c r="J32" s="53"/>
      <c r="K32" t="s">
        <v>85</v>
      </c>
      <c r="L32">
        <f>B36</f>
        <v>0</v>
      </c>
      <c r="M32" t="s">
        <v>24</v>
      </c>
      <c r="N32">
        <f>B3</f>
        <v>2500</v>
      </c>
      <c r="Q32" s="12" t="s">
        <v>24</v>
      </c>
      <c r="R32" s="6" t="s">
        <v>24</v>
      </c>
      <c r="S32" s="6" t="s">
        <v>24</v>
      </c>
      <c r="T32" s="7" t="s">
        <v>24</v>
      </c>
    </row>
    <row r="33" spans="1:20" ht="15" thickBot="1" x14ac:dyDescent="0.35">
      <c r="A33" s="33"/>
      <c r="B33" s="27"/>
      <c r="C33" s="27"/>
      <c r="D33" s="27"/>
      <c r="E33" s="28"/>
      <c r="I33" s="53" t="s">
        <v>88</v>
      </c>
      <c r="J33" s="53"/>
      <c r="K33" t="s">
        <v>86</v>
      </c>
      <c r="L33">
        <f>D36</f>
        <v>0</v>
      </c>
      <c r="M33" t="s">
        <v>24</v>
      </c>
      <c r="N33">
        <f>B3</f>
        <v>2500</v>
      </c>
      <c r="Q33" s="8">
        <f>N32</f>
        <v>2500</v>
      </c>
      <c r="R33" s="9">
        <f>N33</f>
        <v>2500</v>
      </c>
      <c r="S33" s="9">
        <f>N34</f>
        <v>0</v>
      </c>
      <c r="T33" s="10">
        <f>N35</f>
        <v>0</v>
      </c>
    </row>
    <row r="34" spans="1:20" x14ac:dyDescent="0.3">
      <c r="A34" s="33" t="s">
        <v>36</v>
      </c>
      <c r="B34" s="27">
        <f>B20*B10</f>
        <v>0</v>
      </c>
      <c r="C34" s="27">
        <f>C20*C10</f>
        <v>0</v>
      </c>
      <c r="D34" s="27">
        <f>D20*B10</f>
        <v>0</v>
      </c>
      <c r="E34" s="28">
        <f>E20*C10</f>
        <v>0</v>
      </c>
      <c r="I34" s="53" t="s">
        <v>89</v>
      </c>
      <c r="J34" s="53"/>
      <c r="K34" t="s">
        <v>85</v>
      </c>
      <c r="L34">
        <f>((2*B20)+C20)</f>
        <v>0</v>
      </c>
      <c r="M34" t="s">
        <v>24</v>
      </c>
      <c r="N34">
        <f>B36</f>
        <v>0</v>
      </c>
    </row>
    <row r="35" spans="1:20" x14ac:dyDescent="0.3">
      <c r="A35" s="33"/>
      <c r="B35" s="65" t="s">
        <v>34</v>
      </c>
      <c r="C35" s="65"/>
      <c r="D35" s="65" t="s">
        <v>35</v>
      </c>
      <c r="E35" s="66"/>
      <c r="F35" s="59" t="s">
        <v>78</v>
      </c>
      <c r="G35" s="60"/>
      <c r="I35" s="53" t="s">
        <v>90</v>
      </c>
      <c r="J35" s="53"/>
      <c r="K35" t="s">
        <v>86</v>
      </c>
      <c r="L35">
        <f>((2*D20)+E20)</f>
        <v>0</v>
      </c>
      <c r="M35" t="s">
        <v>24</v>
      </c>
      <c r="N35">
        <f>D36</f>
        <v>0</v>
      </c>
    </row>
    <row r="36" spans="1:20" x14ac:dyDescent="0.3">
      <c r="A36" s="33" t="s">
        <v>76</v>
      </c>
      <c r="B36" s="65">
        <f>B34+C34</f>
        <v>0</v>
      </c>
      <c r="C36" s="65"/>
      <c r="D36" s="65">
        <f>D34+E34</f>
        <v>0</v>
      </c>
      <c r="E36" s="66"/>
      <c r="F36" s="61"/>
      <c r="G36" s="62"/>
    </row>
    <row r="37" spans="1:20" x14ac:dyDescent="0.3">
      <c r="A37" s="33"/>
      <c r="B37" s="65" t="s">
        <v>24</v>
      </c>
      <c r="C37" s="65"/>
      <c r="D37" s="65" t="s">
        <v>24</v>
      </c>
      <c r="E37" s="66"/>
      <c r="F37" s="61"/>
      <c r="G37" s="62"/>
    </row>
    <row r="38" spans="1:20" x14ac:dyDescent="0.3">
      <c r="A38" s="33" t="s">
        <v>77</v>
      </c>
      <c r="B38" s="65">
        <f>B3</f>
        <v>2500</v>
      </c>
      <c r="C38" s="65"/>
      <c r="D38" s="65">
        <f>B3</f>
        <v>2500</v>
      </c>
      <c r="E38" s="66"/>
      <c r="F38" s="63"/>
      <c r="G38" s="64"/>
    </row>
    <row r="39" spans="1:20" x14ac:dyDescent="0.3">
      <c r="A39" s="33"/>
      <c r="B39" s="27"/>
      <c r="C39" s="27"/>
      <c r="D39" s="27"/>
      <c r="E39" s="28"/>
    </row>
    <row r="40" spans="1:20" x14ac:dyDescent="0.3">
      <c r="A40" s="33"/>
      <c r="B40" s="27" t="s">
        <v>24</v>
      </c>
      <c r="C40" s="27" t="s">
        <v>24</v>
      </c>
      <c r="D40" s="27" t="s">
        <v>24</v>
      </c>
      <c r="E40" s="28" t="s">
        <v>24</v>
      </c>
    </row>
    <row r="41" spans="1:20" x14ac:dyDescent="0.3">
      <c r="A41" s="34" t="s">
        <v>79</v>
      </c>
      <c r="B41" s="29">
        <f>((B3-C20)/B10)</f>
        <v>1250</v>
      </c>
      <c r="C41" s="29">
        <f>(B3-(B10*B20))</f>
        <v>2500</v>
      </c>
      <c r="D41" s="29">
        <f>((B3-E20)/B10)</f>
        <v>1250</v>
      </c>
      <c r="E41" s="30">
        <f>(B3-(B10*D20))</f>
        <v>2500</v>
      </c>
    </row>
    <row r="43" spans="1:20" ht="15" thickBot="1" x14ac:dyDescent="0.35">
      <c r="A43" s="13" t="s">
        <v>80</v>
      </c>
    </row>
    <row r="44" spans="1:20" x14ac:dyDescent="0.3">
      <c r="A44" t="s">
        <v>73</v>
      </c>
      <c r="B44">
        <f>B20</f>
        <v>0</v>
      </c>
      <c r="C44">
        <f>C20</f>
        <v>0</v>
      </c>
      <c r="D44">
        <f>D20</f>
        <v>0</v>
      </c>
      <c r="E44">
        <f>E20</f>
        <v>0</v>
      </c>
      <c r="I44" s="53" t="s">
        <v>82</v>
      </c>
      <c r="J44" s="53"/>
      <c r="Q44" s="11">
        <f>M45</f>
        <v>300</v>
      </c>
      <c r="R44" s="3">
        <f>M46</f>
        <v>600</v>
      </c>
      <c r="S44" s="3">
        <f>M47</f>
        <v>300</v>
      </c>
      <c r="T44" s="4">
        <f>M48</f>
        <v>300</v>
      </c>
    </row>
    <row r="45" spans="1:20" x14ac:dyDescent="0.3">
      <c r="I45" s="53" t="s">
        <v>91</v>
      </c>
      <c r="J45" s="53"/>
      <c r="K45" s="53" t="s">
        <v>94</v>
      </c>
      <c r="L45" s="53"/>
      <c r="M45">
        <f>B20-B52</f>
        <v>300</v>
      </c>
      <c r="N45" t="s">
        <v>98</v>
      </c>
      <c r="O45">
        <v>300</v>
      </c>
      <c r="Q45" s="12" t="s">
        <v>98</v>
      </c>
      <c r="R45" s="6" t="s">
        <v>98</v>
      </c>
      <c r="S45" s="6" t="s">
        <v>98</v>
      </c>
      <c r="T45" s="7" t="s">
        <v>98</v>
      </c>
    </row>
    <row r="46" spans="1:20" ht="15" thickBot="1" x14ac:dyDescent="0.35">
      <c r="A46" t="s">
        <v>11</v>
      </c>
      <c r="B46" s="35">
        <f>B7</f>
        <v>100</v>
      </c>
      <c r="C46" s="35">
        <f>C7</f>
        <v>200</v>
      </c>
      <c r="I46" s="53" t="s">
        <v>92</v>
      </c>
      <c r="J46" s="53"/>
      <c r="K46" s="53" t="s">
        <v>95</v>
      </c>
      <c r="L46" s="53"/>
      <c r="M46">
        <f>C20-C52</f>
        <v>600</v>
      </c>
      <c r="N46" t="s">
        <v>98</v>
      </c>
      <c r="O46">
        <v>600</v>
      </c>
      <c r="Q46" s="8">
        <f>O45</f>
        <v>300</v>
      </c>
      <c r="R46" s="9">
        <f>O46</f>
        <v>600</v>
      </c>
      <c r="S46" s="9">
        <f>O47</f>
        <v>300</v>
      </c>
      <c r="T46" s="10">
        <f>O48</f>
        <v>300</v>
      </c>
    </row>
    <row r="47" spans="1:20" x14ac:dyDescent="0.3">
      <c r="I47" s="53" t="s">
        <v>93</v>
      </c>
      <c r="J47" s="53"/>
      <c r="K47" s="53" t="s">
        <v>96</v>
      </c>
      <c r="L47" s="53"/>
      <c r="M47">
        <f>B52+D20-D52</f>
        <v>300</v>
      </c>
      <c r="N47" t="s">
        <v>98</v>
      </c>
      <c r="O47">
        <v>300</v>
      </c>
    </row>
    <row r="48" spans="1:20" x14ac:dyDescent="0.3">
      <c r="A48" t="s">
        <v>38</v>
      </c>
      <c r="B48">
        <f>B46+B20</f>
        <v>100</v>
      </c>
      <c r="C48">
        <f>C46+C20</f>
        <v>200</v>
      </c>
      <c r="D48">
        <f>D20</f>
        <v>0</v>
      </c>
      <c r="E48">
        <f>C52+E20</f>
        <v>-600</v>
      </c>
      <c r="I48" s="53" t="s">
        <v>67</v>
      </c>
      <c r="J48" s="53"/>
      <c r="K48" s="53" t="s">
        <v>97</v>
      </c>
      <c r="L48" s="53"/>
      <c r="M48">
        <f>C52+E20-E52</f>
        <v>300</v>
      </c>
      <c r="N48" t="s">
        <v>98</v>
      </c>
      <c r="O48">
        <v>300</v>
      </c>
    </row>
    <row r="50" spans="1:6" x14ac:dyDescent="0.3">
      <c r="A50" t="s">
        <v>23</v>
      </c>
      <c r="B50" s="35">
        <v>400</v>
      </c>
      <c r="C50" s="35">
        <v>800</v>
      </c>
      <c r="D50" s="35">
        <v>300</v>
      </c>
      <c r="E50" s="35">
        <v>300</v>
      </c>
    </row>
    <row r="52" spans="1:6" x14ac:dyDescent="0.3">
      <c r="A52" t="s">
        <v>37</v>
      </c>
      <c r="B52">
        <f>B46+B20-B50</f>
        <v>-300</v>
      </c>
      <c r="C52">
        <f>C46+C20-C50</f>
        <v>-600</v>
      </c>
      <c r="D52">
        <f>B52+D20-D50</f>
        <v>-600</v>
      </c>
      <c r="E52">
        <f>C52+E20-E50</f>
        <v>-900</v>
      </c>
    </row>
    <row r="53" spans="1:6" x14ac:dyDescent="0.3">
      <c r="B53" t="s">
        <v>41</v>
      </c>
      <c r="C53" t="s">
        <v>40</v>
      </c>
      <c r="D53" t="s">
        <v>43</v>
      </c>
      <c r="E53" t="s">
        <v>42</v>
      </c>
    </row>
    <row r="56" spans="1:6" x14ac:dyDescent="0.3">
      <c r="A56" s="13" t="s">
        <v>81</v>
      </c>
    </row>
    <row r="57" spans="1:6" x14ac:dyDescent="0.3">
      <c r="B57" s="53" t="s">
        <v>6</v>
      </c>
      <c r="C57" s="53"/>
      <c r="D57" s="53" t="s">
        <v>7</v>
      </c>
      <c r="E57" s="53"/>
    </row>
    <row r="58" spans="1:6" x14ac:dyDescent="0.3">
      <c r="B58" t="s">
        <v>1</v>
      </c>
      <c r="C58" t="s">
        <v>0</v>
      </c>
      <c r="D58" t="s">
        <v>1</v>
      </c>
      <c r="E58" t="s">
        <v>0</v>
      </c>
      <c r="F58" t="s">
        <v>29</v>
      </c>
    </row>
    <row r="59" spans="1:6" x14ac:dyDescent="0.3">
      <c r="A59" t="s">
        <v>27</v>
      </c>
      <c r="B59" s="69">
        <f>B36*B13</f>
        <v>0</v>
      </c>
      <c r="C59" s="53"/>
      <c r="D59" s="69">
        <f>D36*C13</f>
        <v>0</v>
      </c>
      <c r="E59" s="53"/>
      <c r="F59" s="36">
        <f>B59+D59</f>
        <v>0</v>
      </c>
    </row>
    <row r="60" spans="1:6" ht="15" thickBot="1" x14ac:dyDescent="0.35">
      <c r="A60" t="s">
        <v>28</v>
      </c>
      <c r="B60" s="36">
        <f>B52*B4</f>
        <v>-60000</v>
      </c>
      <c r="C60" s="36">
        <f>C52*B4</f>
        <v>-120000</v>
      </c>
      <c r="D60" s="36">
        <f>D52*B4</f>
        <v>-120000</v>
      </c>
      <c r="E60" s="36">
        <f>E52*B4</f>
        <v>-180000</v>
      </c>
      <c r="F60" s="36">
        <f>SUM(B60:E60)</f>
        <v>-480000</v>
      </c>
    </row>
    <row r="61" spans="1:6" ht="15" thickBot="1" x14ac:dyDescent="0.35">
      <c r="F61" s="70">
        <f>F59+F60</f>
        <v>-480000</v>
      </c>
    </row>
  </sheetData>
  <mergeCells count="39">
    <mergeCell ref="I48:J48"/>
    <mergeCell ref="K48:L48"/>
    <mergeCell ref="B57:C57"/>
    <mergeCell ref="D57:E57"/>
    <mergeCell ref="B59:C59"/>
    <mergeCell ref="D59:E59"/>
    <mergeCell ref="I44:J44"/>
    <mergeCell ref="I45:J45"/>
    <mergeCell ref="K45:L45"/>
    <mergeCell ref="I46:J46"/>
    <mergeCell ref="K46:L46"/>
    <mergeCell ref="I47:J47"/>
    <mergeCell ref="K47:L47"/>
    <mergeCell ref="B35:C35"/>
    <mergeCell ref="D35:E35"/>
    <mergeCell ref="F35:G38"/>
    <mergeCell ref="I35:J35"/>
    <mergeCell ref="B36:C36"/>
    <mergeCell ref="D36:E36"/>
    <mergeCell ref="B37:C37"/>
    <mergeCell ref="D37:E37"/>
    <mergeCell ref="B38:C38"/>
    <mergeCell ref="D38:E38"/>
    <mergeCell ref="D25:E25"/>
    <mergeCell ref="I25:J25"/>
    <mergeCell ref="I31:J31"/>
    <mergeCell ref="I32:J32"/>
    <mergeCell ref="I33:J33"/>
    <mergeCell ref="I34:J34"/>
    <mergeCell ref="B17:C17"/>
    <mergeCell ref="D17:E17"/>
    <mergeCell ref="B23:C23"/>
    <mergeCell ref="D23:E23"/>
    <mergeCell ref="F23:G25"/>
    <mergeCell ref="I23:J23"/>
    <mergeCell ref="B24:C24"/>
    <mergeCell ref="D24:E24"/>
    <mergeCell ref="I24:J24"/>
    <mergeCell ref="B25:C2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1"/>
  <sheetViews>
    <sheetView topLeftCell="A35" workbookViewId="0">
      <selection activeCell="Q52" sqref="Q52"/>
    </sheetView>
  </sheetViews>
  <sheetFormatPr defaultRowHeight="14.4" x14ac:dyDescent="0.3"/>
  <cols>
    <col min="1" max="1" width="44.33203125" customWidth="1"/>
    <col min="2" max="2" width="12.5546875" customWidth="1"/>
    <col min="3" max="3" width="14.33203125" customWidth="1"/>
    <col min="4" max="4" width="13.5546875" customWidth="1"/>
    <col min="5" max="5" width="12.88671875" customWidth="1"/>
    <col min="6" max="6" width="13.6640625" bestFit="1" customWidth="1"/>
    <col min="7" max="7" width="11.44140625" customWidth="1"/>
  </cols>
  <sheetData>
    <row r="1" spans="1:3" x14ac:dyDescent="0.3">
      <c r="A1" s="13" t="s">
        <v>12</v>
      </c>
    </row>
    <row r="2" spans="1:3" x14ac:dyDescent="0.3">
      <c r="A2" t="s">
        <v>13</v>
      </c>
      <c r="B2" s="15">
        <v>1000</v>
      </c>
      <c r="C2" s="37"/>
    </row>
    <row r="3" spans="1:3" x14ac:dyDescent="0.3">
      <c r="A3" t="s">
        <v>20</v>
      </c>
      <c r="B3" s="15">
        <v>2500</v>
      </c>
      <c r="C3" s="37"/>
    </row>
    <row r="4" spans="1:3" x14ac:dyDescent="0.3">
      <c r="A4" t="s">
        <v>26</v>
      </c>
      <c r="B4" s="17">
        <v>200</v>
      </c>
      <c r="C4" s="37"/>
    </row>
    <row r="5" spans="1:3" x14ac:dyDescent="0.3">
      <c r="B5" s="16"/>
      <c r="C5" s="37"/>
    </row>
    <row r="6" spans="1:3" x14ac:dyDescent="0.3">
      <c r="A6" t="s">
        <v>14</v>
      </c>
      <c r="B6" s="16" t="s">
        <v>16</v>
      </c>
      <c r="C6" s="37" t="s">
        <v>17</v>
      </c>
    </row>
    <row r="7" spans="1:3" x14ac:dyDescent="0.3">
      <c r="A7" t="s">
        <v>25</v>
      </c>
      <c r="B7" s="15">
        <v>100</v>
      </c>
      <c r="C7" s="15">
        <v>200</v>
      </c>
    </row>
    <row r="8" spans="1:3" x14ac:dyDescent="0.3">
      <c r="B8" s="37"/>
      <c r="C8" s="37"/>
    </row>
    <row r="9" spans="1:3" x14ac:dyDescent="0.3">
      <c r="A9" t="s">
        <v>14</v>
      </c>
      <c r="B9" s="37" t="s">
        <v>16</v>
      </c>
      <c r="C9" s="37" t="s">
        <v>17</v>
      </c>
    </row>
    <row r="10" spans="1:3" x14ac:dyDescent="0.3">
      <c r="A10" t="s">
        <v>15</v>
      </c>
      <c r="B10" s="15">
        <v>2</v>
      </c>
      <c r="C10" s="15">
        <v>1</v>
      </c>
    </row>
    <row r="11" spans="1:3" x14ac:dyDescent="0.3">
      <c r="B11" s="37"/>
      <c r="C11" s="37"/>
    </row>
    <row r="12" spans="1:3" x14ac:dyDescent="0.3">
      <c r="A12" t="s">
        <v>18</v>
      </c>
      <c r="B12" s="37" t="s">
        <v>6</v>
      </c>
      <c r="C12" s="37" t="s">
        <v>7</v>
      </c>
    </row>
    <row r="13" spans="1:3" x14ac:dyDescent="0.3">
      <c r="A13" t="s">
        <v>19</v>
      </c>
      <c r="B13" s="17">
        <v>700</v>
      </c>
      <c r="C13" s="17">
        <v>800</v>
      </c>
    </row>
    <row r="15" spans="1:3" x14ac:dyDescent="0.3">
      <c r="A15" s="13" t="s">
        <v>21</v>
      </c>
    </row>
    <row r="16" spans="1:3" x14ac:dyDescent="0.3">
      <c r="A16" s="13"/>
    </row>
    <row r="17" spans="1:20" x14ac:dyDescent="0.3">
      <c r="A17" s="21" t="s">
        <v>18</v>
      </c>
      <c r="B17" s="53" t="s">
        <v>6</v>
      </c>
      <c r="C17" s="53"/>
      <c r="D17" s="53" t="s">
        <v>7</v>
      </c>
      <c r="E17" s="53"/>
    </row>
    <row r="18" spans="1:20" x14ac:dyDescent="0.3">
      <c r="A18" s="21" t="s">
        <v>14</v>
      </c>
      <c r="B18" t="s">
        <v>1</v>
      </c>
      <c r="C18" t="s">
        <v>0</v>
      </c>
      <c r="D18" t="s">
        <v>69</v>
      </c>
      <c r="E18" t="s">
        <v>0</v>
      </c>
    </row>
    <row r="19" spans="1:20" x14ac:dyDescent="0.3">
      <c r="A19" s="21"/>
      <c r="B19" t="s">
        <v>30</v>
      </c>
      <c r="C19" t="s">
        <v>31</v>
      </c>
      <c r="D19" t="s">
        <v>32</v>
      </c>
      <c r="E19" t="s">
        <v>33</v>
      </c>
    </row>
    <row r="20" spans="1:20" x14ac:dyDescent="0.3">
      <c r="A20" s="21" t="s">
        <v>22</v>
      </c>
      <c r="B20" s="22">
        <v>0</v>
      </c>
      <c r="C20" s="22">
        <v>0</v>
      </c>
      <c r="D20" s="22">
        <v>0</v>
      </c>
      <c r="E20" s="22">
        <v>0</v>
      </c>
    </row>
    <row r="21" spans="1:20" x14ac:dyDescent="0.3">
      <c r="A21" s="21"/>
      <c r="B21" s="18"/>
      <c r="C21" s="18"/>
      <c r="D21" s="18"/>
      <c r="E21" s="18"/>
    </row>
    <row r="22" spans="1:20" ht="15" thickBot="1" x14ac:dyDescent="0.35">
      <c r="A22" s="31" t="s">
        <v>68</v>
      </c>
      <c r="B22" s="24"/>
      <c r="C22" s="24"/>
      <c r="D22" s="24"/>
      <c r="E22" s="25"/>
    </row>
    <row r="23" spans="1:20" x14ac:dyDescent="0.3">
      <c r="A23" s="32" t="s">
        <v>70</v>
      </c>
      <c r="B23" s="55">
        <f>B20+C20</f>
        <v>0</v>
      </c>
      <c r="C23" s="56"/>
      <c r="D23" s="56">
        <f>D20+E20</f>
        <v>0</v>
      </c>
      <c r="E23" s="56"/>
      <c r="F23" s="67" t="s">
        <v>75</v>
      </c>
      <c r="G23" s="68"/>
      <c r="I23" s="53" t="s">
        <v>82</v>
      </c>
      <c r="J23" s="53"/>
      <c r="Q23" s="11">
        <f>L24</f>
        <v>0</v>
      </c>
      <c r="R23" s="4">
        <f>L25</f>
        <v>0</v>
      </c>
    </row>
    <row r="24" spans="1:20" x14ac:dyDescent="0.3">
      <c r="A24" s="32"/>
      <c r="B24" s="57" t="s">
        <v>24</v>
      </c>
      <c r="C24" s="57"/>
      <c r="D24" s="57" t="s">
        <v>24</v>
      </c>
      <c r="E24" s="58"/>
      <c r="F24" s="67"/>
      <c r="G24" s="68"/>
      <c r="I24" s="53" t="s">
        <v>83</v>
      </c>
      <c r="J24" s="53"/>
      <c r="K24" t="s">
        <v>85</v>
      </c>
      <c r="L24">
        <f>C20+B20</f>
        <v>0</v>
      </c>
      <c r="M24" t="s">
        <v>24</v>
      </c>
      <c r="N24">
        <f>B2</f>
        <v>1000</v>
      </c>
      <c r="Q24" s="12" t="s">
        <v>24</v>
      </c>
      <c r="R24" s="7" t="s">
        <v>24</v>
      </c>
    </row>
    <row r="25" spans="1:20" ht="15" thickBot="1" x14ac:dyDescent="0.35">
      <c r="A25" s="32" t="s">
        <v>72</v>
      </c>
      <c r="B25" s="65">
        <f>B2</f>
        <v>1000</v>
      </c>
      <c r="C25" s="65"/>
      <c r="D25" s="65">
        <f>B2</f>
        <v>1000</v>
      </c>
      <c r="E25" s="66"/>
      <c r="F25" s="67"/>
      <c r="G25" s="68"/>
      <c r="I25" s="53" t="s">
        <v>84</v>
      </c>
      <c r="J25" s="53"/>
      <c r="K25" t="s">
        <v>86</v>
      </c>
      <c r="L25">
        <f>E20+D20</f>
        <v>0</v>
      </c>
      <c r="M25" t="s">
        <v>24</v>
      </c>
      <c r="N25">
        <f>B2</f>
        <v>1000</v>
      </c>
      <c r="Q25" s="8">
        <f>N24</f>
        <v>1000</v>
      </c>
      <c r="R25" s="10">
        <f>N25</f>
        <v>1000</v>
      </c>
    </row>
    <row r="26" spans="1:20" x14ac:dyDescent="0.3">
      <c r="A26" s="32"/>
      <c r="B26" s="38"/>
      <c r="C26" s="38"/>
      <c r="D26" s="38"/>
      <c r="E26" s="39"/>
    </row>
    <row r="27" spans="1:20" x14ac:dyDescent="0.3">
      <c r="A27" s="32" t="s">
        <v>73</v>
      </c>
      <c r="B27" s="38">
        <f>B20</f>
        <v>0</v>
      </c>
      <c r="C27" s="38">
        <f>C20</f>
        <v>0</v>
      </c>
      <c r="D27" s="38">
        <f>D20</f>
        <v>0</v>
      </c>
      <c r="E27" s="39">
        <f>E20</f>
        <v>0</v>
      </c>
    </row>
    <row r="28" spans="1:20" x14ac:dyDescent="0.3">
      <c r="A28" s="33"/>
      <c r="B28" s="27" t="s">
        <v>24</v>
      </c>
      <c r="C28" s="27" t="s">
        <v>24</v>
      </c>
      <c r="D28" s="27" t="s">
        <v>24</v>
      </c>
      <c r="E28" s="28" t="s">
        <v>24</v>
      </c>
    </row>
    <row r="29" spans="1:20" x14ac:dyDescent="0.3">
      <c r="A29" s="34" t="s">
        <v>71</v>
      </c>
      <c r="B29" s="29">
        <f>B2-C20</f>
        <v>1000</v>
      </c>
      <c r="C29" s="29">
        <f>B2-B20</f>
        <v>1000</v>
      </c>
      <c r="D29" s="29">
        <f>B2-E20</f>
        <v>1000</v>
      </c>
      <c r="E29" s="30">
        <f>B2-D20</f>
        <v>1000</v>
      </c>
    </row>
    <row r="30" spans="1:20" ht="15" thickBot="1" x14ac:dyDescent="0.35"/>
    <row r="31" spans="1:20" x14ac:dyDescent="0.3">
      <c r="A31" s="31" t="s">
        <v>74</v>
      </c>
      <c r="B31" s="24"/>
      <c r="C31" s="24"/>
      <c r="D31" s="24"/>
      <c r="E31" s="25"/>
      <c r="I31" s="53" t="s">
        <v>82</v>
      </c>
      <c r="J31" s="53"/>
      <c r="Q31" s="11">
        <f>L32</f>
        <v>0</v>
      </c>
      <c r="R31" s="3">
        <f>L33</f>
        <v>0</v>
      </c>
      <c r="S31" s="3">
        <f>L34</f>
        <v>0</v>
      </c>
      <c r="T31" s="4">
        <f>L35</f>
        <v>0</v>
      </c>
    </row>
    <row r="32" spans="1:20" x14ac:dyDescent="0.3">
      <c r="A32" s="32" t="s">
        <v>73</v>
      </c>
      <c r="B32" s="27">
        <f>B20</f>
        <v>0</v>
      </c>
      <c r="C32" s="27">
        <f>C20</f>
        <v>0</v>
      </c>
      <c r="D32" s="27">
        <f>D20</f>
        <v>0</v>
      </c>
      <c r="E32" s="28">
        <f>E20</f>
        <v>0</v>
      </c>
      <c r="I32" s="53" t="s">
        <v>87</v>
      </c>
      <c r="J32" s="53"/>
      <c r="K32" t="s">
        <v>85</v>
      </c>
      <c r="L32">
        <f>B36</f>
        <v>0</v>
      </c>
      <c r="M32" t="s">
        <v>24</v>
      </c>
      <c r="N32">
        <f>B3</f>
        <v>2500</v>
      </c>
      <c r="Q32" s="12" t="s">
        <v>24</v>
      </c>
      <c r="R32" s="6" t="s">
        <v>24</v>
      </c>
      <c r="S32" s="6" t="s">
        <v>24</v>
      </c>
      <c r="T32" s="7" t="s">
        <v>24</v>
      </c>
    </row>
    <row r="33" spans="1:20" ht="15" thickBot="1" x14ac:dyDescent="0.35">
      <c r="A33" s="33"/>
      <c r="B33" s="27"/>
      <c r="C33" s="27"/>
      <c r="D33" s="27"/>
      <c r="E33" s="28"/>
      <c r="I33" s="53" t="s">
        <v>88</v>
      </c>
      <c r="J33" s="53"/>
      <c r="K33" t="s">
        <v>86</v>
      </c>
      <c r="L33">
        <f>D36</f>
        <v>0</v>
      </c>
      <c r="M33" t="s">
        <v>24</v>
      </c>
      <c r="N33">
        <f>B3</f>
        <v>2500</v>
      </c>
      <c r="Q33" s="8">
        <f>N32</f>
        <v>2500</v>
      </c>
      <c r="R33" s="9">
        <f>N33</f>
        <v>2500</v>
      </c>
      <c r="S33" s="9">
        <f>N34</f>
        <v>0</v>
      </c>
      <c r="T33" s="10">
        <f>N35</f>
        <v>0</v>
      </c>
    </row>
    <row r="34" spans="1:20" x14ac:dyDescent="0.3">
      <c r="A34" s="33" t="s">
        <v>36</v>
      </c>
      <c r="B34" s="27">
        <f>B20*B10</f>
        <v>0</v>
      </c>
      <c r="C34" s="27">
        <f>C20*C10</f>
        <v>0</v>
      </c>
      <c r="D34" s="27">
        <f>D20*B10</f>
        <v>0</v>
      </c>
      <c r="E34" s="28">
        <f>E20*C10</f>
        <v>0</v>
      </c>
      <c r="I34" s="53" t="s">
        <v>89</v>
      </c>
      <c r="J34" s="53"/>
      <c r="K34" t="s">
        <v>85</v>
      </c>
      <c r="L34">
        <f>((2*B20)+C20)</f>
        <v>0</v>
      </c>
      <c r="M34" t="s">
        <v>24</v>
      </c>
      <c r="N34">
        <f>B36</f>
        <v>0</v>
      </c>
    </row>
    <row r="35" spans="1:20" x14ac:dyDescent="0.3">
      <c r="A35" s="33"/>
      <c r="B35" s="65" t="s">
        <v>34</v>
      </c>
      <c r="C35" s="65"/>
      <c r="D35" s="65" t="s">
        <v>35</v>
      </c>
      <c r="E35" s="66"/>
      <c r="F35" s="59" t="s">
        <v>78</v>
      </c>
      <c r="G35" s="60"/>
      <c r="I35" s="53" t="s">
        <v>90</v>
      </c>
      <c r="J35" s="53"/>
      <c r="K35" t="s">
        <v>86</v>
      </c>
      <c r="L35">
        <f>((2*D20)+E20)</f>
        <v>0</v>
      </c>
      <c r="M35" t="s">
        <v>24</v>
      </c>
      <c r="N35">
        <f>D36</f>
        <v>0</v>
      </c>
    </row>
    <row r="36" spans="1:20" x14ac:dyDescent="0.3">
      <c r="A36" s="33" t="s">
        <v>76</v>
      </c>
      <c r="B36" s="65">
        <f>B34+C34</f>
        <v>0</v>
      </c>
      <c r="C36" s="65"/>
      <c r="D36" s="65">
        <f>D34+E34</f>
        <v>0</v>
      </c>
      <c r="E36" s="66"/>
      <c r="F36" s="61"/>
      <c r="G36" s="62"/>
    </row>
    <row r="37" spans="1:20" x14ac:dyDescent="0.3">
      <c r="A37" s="33"/>
      <c r="B37" s="65" t="s">
        <v>24</v>
      </c>
      <c r="C37" s="65"/>
      <c r="D37" s="65" t="s">
        <v>24</v>
      </c>
      <c r="E37" s="66"/>
      <c r="F37" s="61"/>
      <c r="G37" s="62"/>
    </row>
    <row r="38" spans="1:20" x14ac:dyDescent="0.3">
      <c r="A38" s="33" t="s">
        <v>77</v>
      </c>
      <c r="B38" s="65">
        <f>B3</f>
        <v>2500</v>
      </c>
      <c r="C38" s="65"/>
      <c r="D38" s="65">
        <f>B3</f>
        <v>2500</v>
      </c>
      <c r="E38" s="66"/>
      <c r="F38" s="63"/>
      <c r="G38" s="64"/>
    </row>
    <row r="39" spans="1:20" x14ac:dyDescent="0.3">
      <c r="A39" s="33"/>
      <c r="B39" s="27"/>
      <c r="C39" s="27"/>
      <c r="D39" s="27"/>
      <c r="E39" s="28"/>
    </row>
    <row r="40" spans="1:20" x14ac:dyDescent="0.3">
      <c r="A40" s="33"/>
      <c r="B40" s="27" t="s">
        <v>24</v>
      </c>
      <c r="C40" s="27" t="s">
        <v>24</v>
      </c>
      <c r="D40" s="27" t="s">
        <v>24</v>
      </c>
      <c r="E40" s="28" t="s">
        <v>24</v>
      </c>
    </row>
    <row r="41" spans="1:20" x14ac:dyDescent="0.3">
      <c r="A41" s="34" t="s">
        <v>79</v>
      </c>
      <c r="B41" s="29">
        <f>((B3-C20)/B10)</f>
        <v>1250</v>
      </c>
      <c r="C41" s="29">
        <f>(B3-(B10*B20))</f>
        <v>2500</v>
      </c>
      <c r="D41" s="29">
        <f>((B3-E20)/B10)</f>
        <v>1250</v>
      </c>
      <c r="E41" s="30">
        <f>(B3-(B10*D20))</f>
        <v>2500</v>
      </c>
    </row>
    <row r="43" spans="1:20" ht="15" thickBot="1" x14ac:dyDescent="0.35">
      <c r="A43" s="13" t="s">
        <v>80</v>
      </c>
    </row>
    <row r="44" spans="1:20" x14ac:dyDescent="0.3">
      <c r="A44" t="s">
        <v>73</v>
      </c>
      <c r="B44">
        <f>B20</f>
        <v>0</v>
      </c>
      <c r="C44">
        <f>C20</f>
        <v>0</v>
      </c>
      <c r="D44">
        <f>D20</f>
        <v>0</v>
      </c>
      <c r="E44">
        <f>E20</f>
        <v>0</v>
      </c>
      <c r="I44" s="53" t="s">
        <v>82</v>
      </c>
      <c r="J44" s="53"/>
      <c r="Q44" s="11">
        <f>M45</f>
        <v>300</v>
      </c>
      <c r="R44" s="3">
        <f>M46</f>
        <v>600</v>
      </c>
      <c r="S44" s="3">
        <f>M47</f>
        <v>300</v>
      </c>
      <c r="T44" s="4">
        <f>M48</f>
        <v>300</v>
      </c>
    </row>
    <row r="45" spans="1:20" x14ac:dyDescent="0.3">
      <c r="I45" s="53" t="s">
        <v>91</v>
      </c>
      <c r="J45" s="53"/>
      <c r="K45" s="53" t="s">
        <v>94</v>
      </c>
      <c r="L45" s="53"/>
      <c r="M45">
        <f>B20-B52</f>
        <v>300</v>
      </c>
      <c r="N45" t="s">
        <v>98</v>
      </c>
      <c r="O45">
        <v>300</v>
      </c>
      <c r="Q45" s="12" t="s">
        <v>98</v>
      </c>
      <c r="R45" s="6" t="s">
        <v>98</v>
      </c>
      <c r="S45" s="6" t="s">
        <v>98</v>
      </c>
      <c r="T45" s="7" t="s">
        <v>98</v>
      </c>
    </row>
    <row r="46" spans="1:20" ht="15" thickBot="1" x14ac:dyDescent="0.35">
      <c r="A46" t="s">
        <v>11</v>
      </c>
      <c r="B46" s="35">
        <f>B7</f>
        <v>100</v>
      </c>
      <c r="C46" s="35">
        <f>C7</f>
        <v>200</v>
      </c>
      <c r="I46" s="53" t="s">
        <v>92</v>
      </c>
      <c r="J46" s="53"/>
      <c r="K46" s="53" t="s">
        <v>95</v>
      </c>
      <c r="L46" s="53"/>
      <c r="M46">
        <f>C20-C52</f>
        <v>600</v>
      </c>
      <c r="N46" t="s">
        <v>98</v>
      </c>
      <c r="O46">
        <v>600</v>
      </c>
      <c r="Q46" s="8">
        <f>O45</f>
        <v>300</v>
      </c>
      <c r="R46" s="9">
        <f>O46</f>
        <v>600</v>
      </c>
      <c r="S46" s="9">
        <f>O47</f>
        <v>300</v>
      </c>
      <c r="T46" s="10">
        <f>O48</f>
        <v>300</v>
      </c>
    </row>
    <row r="47" spans="1:20" x14ac:dyDescent="0.3">
      <c r="I47" s="53" t="s">
        <v>93</v>
      </c>
      <c r="J47" s="53"/>
      <c r="K47" s="53" t="s">
        <v>96</v>
      </c>
      <c r="L47" s="53"/>
      <c r="M47">
        <f>B52+D20-D52</f>
        <v>300</v>
      </c>
      <c r="N47" t="s">
        <v>98</v>
      </c>
      <c r="O47">
        <v>300</v>
      </c>
    </row>
    <row r="48" spans="1:20" x14ac:dyDescent="0.3">
      <c r="A48" t="s">
        <v>38</v>
      </c>
      <c r="B48">
        <f>B46+B20</f>
        <v>100</v>
      </c>
      <c r="C48">
        <f>C46+C20</f>
        <v>200</v>
      </c>
      <c r="D48">
        <f>D20</f>
        <v>0</v>
      </c>
      <c r="E48">
        <f>C52+E20</f>
        <v>-600</v>
      </c>
      <c r="I48" s="53" t="s">
        <v>67</v>
      </c>
      <c r="J48" s="53"/>
      <c r="K48" s="53" t="s">
        <v>97</v>
      </c>
      <c r="L48" s="53"/>
      <c r="M48">
        <f>C52+E20-E52</f>
        <v>300</v>
      </c>
      <c r="N48" t="s">
        <v>98</v>
      </c>
      <c r="O48">
        <v>300</v>
      </c>
    </row>
    <row r="50" spans="1:6" x14ac:dyDescent="0.3">
      <c r="A50" t="s">
        <v>23</v>
      </c>
      <c r="B50" s="35">
        <v>400</v>
      </c>
      <c r="C50" s="35">
        <v>800</v>
      </c>
      <c r="D50" s="35">
        <v>300</v>
      </c>
      <c r="E50" s="35">
        <v>300</v>
      </c>
    </row>
    <row r="52" spans="1:6" x14ac:dyDescent="0.3">
      <c r="A52" t="s">
        <v>37</v>
      </c>
      <c r="B52">
        <f>B46+B20-B50</f>
        <v>-300</v>
      </c>
      <c r="C52">
        <f>C46+C20-C50</f>
        <v>-600</v>
      </c>
      <c r="D52">
        <f>B52+D20-D50</f>
        <v>-600</v>
      </c>
      <c r="E52">
        <f>C52+E20-E50</f>
        <v>-900</v>
      </c>
    </row>
    <row r="53" spans="1:6" x14ac:dyDescent="0.3">
      <c r="B53" t="s">
        <v>41</v>
      </c>
      <c r="C53" t="s">
        <v>40</v>
      </c>
      <c r="D53" t="s">
        <v>43</v>
      </c>
      <c r="E53" t="s">
        <v>42</v>
      </c>
    </row>
    <row r="56" spans="1:6" x14ac:dyDescent="0.3">
      <c r="A56" s="13" t="s">
        <v>81</v>
      </c>
    </row>
    <row r="57" spans="1:6" x14ac:dyDescent="0.3">
      <c r="B57" s="53" t="s">
        <v>6</v>
      </c>
      <c r="C57" s="53"/>
      <c r="D57" s="53" t="s">
        <v>7</v>
      </c>
      <c r="E57" s="53"/>
    </row>
    <row r="58" spans="1:6" x14ac:dyDescent="0.3">
      <c r="B58" t="s">
        <v>1</v>
      </c>
      <c r="C58" t="s">
        <v>0</v>
      </c>
      <c r="D58" t="s">
        <v>1</v>
      </c>
      <c r="E58" t="s">
        <v>0</v>
      </c>
      <c r="F58" t="s">
        <v>29</v>
      </c>
    </row>
    <row r="59" spans="1:6" x14ac:dyDescent="0.3">
      <c r="A59" t="s">
        <v>27</v>
      </c>
      <c r="B59" s="69">
        <f>B36*B13</f>
        <v>0</v>
      </c>
      <c r="C59" s="53"/>
      <c r="D59" s="69">
        <f>D36*C13</f>
        <v>0</v>
      </c>
      <c r="E59" s="53"/>
      <c r="F59" s="36">
        <f>B59+D59</f>
        <v>0</v>
      </c>
    </row>
    <row r="60" spans="1:6" ht="15" thickBot="1" x14ac:dyDescent="0.35">
      <c r="A60" t="s">
        <v>28</v>
      </c>
      <c r="B60" s="36">
        <f>B52*B4</f>
        <v>-60000</v>
      </c>
      <c r="C60" s="36">
        <f>C52*B4</f>
        <v>-120000</v>
      </c>
      <c r="D60" s="36">
        <f>D52*B4</f>
        <v>-120000</v>
      </c>
      <c r="E60" s="36">
        <f>E52*B4</f>
        <v>-180000</v>
      </c>
      <c r="F60" s="36">
        <f>SUM(B60:E60)</f>
        <v>-480000</v>
      </c>
    </row>
    <row r="61" spans="1:6" ht="15" thickBot="1" x14ac:dyDescent="0.35">
      <c r="F61" s="70">
        <f>F59+F60</f>
        <v>-480000</v>
      </c>
    </row>
  </sheetData>
  <mergeCells count="39">
    <mergeCell ref="I48:J48"/>
    <mergeCell ref="K48:L48"/>
    <mergeCell ref="B57:C57"/>
    <mergeCell ref="D57:E57"/>
    <mergeCell ref="B59:C59"/>
    <mergeCell ref="D59:E59"/>
    <mergeCell ref="I44:J44"/>
    <mergeCell ref="I45:J45"/>
    <mergeCell ref="K45:L45"/>
    <mergeCell ref="I46:J46"/>
    <mergeCell ref="K46:L46"/>
    <mergeCell ref="I47:J47"/>
    <mergeCell ref="K47:L47"/>
    <mergeCell ref="B35:C35"/>
    <mergeCell ref="D35:E35"/>
    <mergeCell ref="F35:G38"/>
    <mergeCell ref="I35:J35"/>
    <mergeCell ref="B36:C36"/>
    <mergeCell ref="D36:E36"/>
    <mergeCell ref="B37:C37"/>
    <mergeCell ref="D37:E37"/>
    <mergeCell ref="B38:C38"/>
    <mergeCell ref="D38:E38"/>
    <mergeCell ref="D25:E25"/>
    <mergeCell ref="I25:J25"/>
    <mergeCell ref="I31:J31"/>
    <mergeCell ref="I32:J32"/>
    <mergeCell ref="I33:J33"/>
    <mergeCell ref="I34:J34"/>
    <mergeCell ref="B17:C17"/>
    <mergeCell ref="D17:E17"/>
    <mergeCell ref="B23:C23"/>
    <mergeCell ref="D23:E23"/>
    <mergeCell ref="F23:G25"/>
    <mergeCell ref="I23:J23"/>
    <mergeCell ref="B24:C24"/>
    <mergeCell ref="D24:E24"/>
    <mergeCell ref="I24:J24"/>
    <mergeCell ref="B25:C25"/>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1"/>
  <sheetViews>
    <sheetView tabSelected="1" topLeftCell="A43" workbookViewId="0">
      <selection activeCell="M38" sqref="M38"/>
    </sheetView>
  </sheetViews>
  <sheetFormatPr defaultRowHeight="14.4" x14ac:dyDescent="0.3"/>
  <cols>
    <col min="1" max="1" width="44.33203125" customWidth="1"/>
    <col min="2" max="2" width="12.5546875" customWidth="1"/>
    <col min="3" max="3" width="14.33203125" customWidth="1"/>
    <col min="4" max="4" width="13.5546875" customWidth="1"/>
    <col min="5" max="5" width="12.88671875" customWidth="1"/>
    <col min="6" max="6" width="13.6640625" bestFit="1" customWidth="1"/>
    <col min="7" max="7" width="11.44140625" customWidth="1"/>
  </cols>
  <sheetData>
    <row r="1" spans="1:3" x14ac:dyDescent="0.3">
      <c r="A1" s="13" t="s">
        <v>12</v>
      </c>
    </row>
    <row r="2" spans="1:3" x14ac:dyDescent="0.3">
      <c r="A2" t="s">
        <v>13</v>
      </c>
      <c r="B2" s="15">
        <v>1000</v>
      </c>
      <c r="C2" s="37"/>
    </row>
    <row r="3" spans="1:3" x14ac:dyDescent="0.3">
      <c r="A3" t="s">
        <v>20</v>
      </c>
      <c r="B3" s="15">
        <v>2500</v>
      </c>
      <c r="C3" s="37"/>
    </row>
    <row r="4" spans="1:3" x14ac:dyDescent="0.3">
      <c r="A4" t="s">
        <v>26</v>
      </c>
      <c r="B4" s="17">
        <v>200</v>
      </c>
      <c r="C4" s="37"/>
    </row>
    <row r="5" spans="1:3" x14ac:dyDescent="0.3">
      <c r="B5" s="16"/>
      <c r="C5" s="37"/>
    </row>
    <row r="6" spans="1:3" x14ac:dyDescent="0.3">
      <c r="A6" t="s">
        <v>14</v>
      </c>
      <c r="B6" s="16" t="s">
        <v>16</v>
      </c>
      <c r="C6" s="37" t="s">
        <v>17</v>
      </c>
    </row>
    <row r="7" spans="1:3" x14ac:dyDescent="0.3">
      <c r="A7" t="s">
        <v>25</v>
      </c>
      <c r="B7" s="15">
        <v>100</v>
      </c>
      <c r="C7" s="15">
        <v>200</v>
      </c>
    </row>
    <row r="8" spans="1:3" x14ac:dyDescent="0.3">
      <c r="B8" s="37"/>
      <c r="C8" s="37"/>
    </row>
    <row r="9" spans="1:3" x14ac:dyDescent="0.3">
      <c r="A9" t="s">
        <v>14</v>
      </c>
      <c r="B9" s="37" t="s">
        <v>16</v>
      </c>
      <c r="C9" s="37" t="s">
        <v>17</v>
      </c>
    </row>
    <row r="10" spans="1:3" x14ac:dyDescent="0.3">
      <c r="A10" t="s">
        <v>15</v>
      </c>
      <c r="B10" s="15">
        <v>2</v>
      </c>
      <c r="C10" s="15">
        <v>1</v>
      </c>
    </row>
    <row r="11" spans="1:3" x14ac:dyDescent="0.3">
      <c r="B11" s="37"/>
      <c r="C11" s="37"/>
    </row>
    <row r="12" spans="1:3" x14ac:dyDescent="0.3">
      <c r="A12" t="s">
        <v>18</v>
      </c>
      <c r="B12" s="37" t="s">
        <v>6</v>
      </c>
      <c r="C12" s="37" t="s">
        <v>7</v>
      </c>
    </row>
    <row r="13" spans="1:3" x14ac:dyDescent="0.3">
      <c r="A13" t="s">
        <v>19</v>
      </c>
      <c r="B13" s="17">
        <v>700</v>
      </c>
      <c r="C13" s="17">
        <v>800</v>
      </c>
    </row>
    <row r="15" spans="1:3" x14ac:dyDescent="0.3">
      <c r="A15" s="13" t="s">
        <v>21</v>
      </c>
    </row>
    <row r="16" spans="1:3" x14ac:dyDescent="0.3">
      <c r="A16" s="13"/>
    </row>
    <row r="17" spans="1:20" x14ac:dyDescent="0.3">
      <c r="A17" s="21" t="s">
        <v>18</v>
      </c>
      <c r="B17" s="53" t="s">
        <v>6</v>
      </c>
      <c r="C17" s="53"/>
      <c r="D17" s="53" t="s">
        <v>7</v>
      </c>
      <c r="E17" s="53"/>
    </row>
    <row r="18" spans="1:20" x14ac:dyDescent="0.3">
      <c r="A18" s="21" t="s">
        <v>14</v>
      </c>
      <c r="B18" t="s">
        <v>1</v>
      </c>
      <c r="C18" t="s">
        <v>0</v>
      </c>
      <c r="D18" t="s">
        <v>69</v>
      </c>
      <c r="E18" t="s">
        <v>0</v>
      </c>
    </row>
    <row r="19" spans="1:20" x14ac:dyDescent="0.3">
      <c r="A19" s="21"/>
      <c r="B19" t="s">
        <v>30</v>
      </c>
      <c r="C19" t="s">
        <v>31</v>
      </c>
      <c r="D19" t="s">
        <v>32</v>
      </c>
      <c r="E19" t="s">
        <v>33</v>
      </c>
    </row>
    <row r="20" spans="1:20" x14ac:dyDescent="0.3">
      <c r="A20" s="21" t="s">
        <v>22</v>
      </c>
      <c r="B20" s="22">
        <v>300</v>
      </c>
      <c r="C20" s="22">
        <v>600</v>
      </c>
      <c r="D20" s="22">
        <v>300</v>
      </c>
      <c r="E20" s="22">
        <v>300</v>
      </c>
    </row>
    <row r="21" spans="1:20" x14ac:dyDescent="0.3">
      <c r="A21" s="21"/>
      <c r="B21" s="18"/>
      <c r="C21" s="18"/>
      <c r="D21" s="18"/>
      <c r="E21" s="18"/>
    </row>
    <row r="22" spans="1:20" ht="15" thickBot="1" x14ac:dyDescent="0.35">
      <c r="A22" s="31" t="s">
        <v>68</v>
      </c>
      <c r="B22" s="24"/>
      <c r="C22" s="24"/>
      <c r="D22" s="24"/>
      <c r="E22" s="25"/>
    </row>
    <row r="23" spans="1:20" x14ac:dyDescent="0.3">
      <c r="A23" s="32" t="s">
        <v>70</v>
      </c>
      <c r="B23" s="55">
        <f>B20+C20</f>
        <v>900</v>
      </c>
      <c r="C23" s="56"/>
      <c r="D23" s="56">
        <f>D20+E20</f>
        <v>600</v>
      </c>
      <c r="E23" s="56"/>
      <c r="F23" s="67" t="s">
        <v>75</v>
      </c>
      <c r="G23" s="68"/>
      <c r="I23" s="71" t="s">
        <v>82</v>
      </c>
      <c r="J23" s="57"/>
      <c r="K23" s="24"/>
      <c r="L23" s="24"/>
      <c r="M23" s="24"/>
      <c r="N23" s="25"/>
      <c r="Q23" s="75">
        <f>L24</f>
        <v>900</v>
      </c>
      <c r="R23" s="77">
        <f>L25</f>
        <v>600</v>
      </c>
    </row>
    <row r="24" spans="1:20" x14ac:dyDescent="0.3">
      <c r="A24" s="32"/>
      <c r="B24" s="57" t="s">
        <v>24</v>
      </c>
      <c r="C24" s="57"/>
      <c r="D24" s="57" t="s">
        <v>24</v>
      </c>
      <c r="E24" s="58"/>
      <c r="F24" s="67"/>
      <c r="G24" s="68"/>
      <c r="I24" s="72" t="s">
        <v>83</v>
      </c>
      <c r="J24" s="65"/>
      <c r="K24" s="27" t="s">
        <v>85</v>
      </c>
      <c r="L24" s="27">
        <f>C20+B20</f>
        <v>900</v>
      </c>
      <c r="M24" s="27" t="s">
        <v>24</v>
      </c>
      <c r="N24" s="28">
        <f>B2</f>
        <v>1000</v>
      </c>
      <c r="Q24" s="78" t="s">
        <v>24</v>
      </c>
      <c r="R24" s="79" t="s">
        <v>24</v>
      </c>
    </row>
    <row r="25" spans="1:20" ht="15" thickBot="1" x14ac:dyDescent="0.35">
      <c r="A25" s="32" t="s">
        <v>72</v>
      </c>
      <c r="B25" s="65">
        <f>B2</f>
        <v>1000</v>
      </c>
      <c r="C25" s="65"/>
      <c r="D25" s="65">
        <f>B2</f>
        <v>1000</v>
      </c>
      <c r="E25" s="66"/>
      <c r="F25" s="67"/>
      <c r="G25" s="68"/>
      <c r="I25" s="73" t="s">
        <v>84</v>
      </c>
      <c r="J25" s="74"/>
      <c r="K25" s="29" t="s">
        <v>86</v>
      </c>
      <c r="L25" s="29">
        <f>E20+D20</f>
        <v>600</v>
      </c>
      <c r="M25" s="29" t="s">
        <v>24</v>
      </c>
      <c r="N25" s="30">
        <f>B2</f>
        <v>1000</v>
      </c>
      <c r="Q25" s="80">
        <f>N24</f>
        <v>1000</v>
      </c>
      <c r="R25" s="82">
        <f>N25</f>
        <v>1000</v>
      </c>
    </row>
    <row r="26" spans="1:20" x14ac:dyDescent="0.3">
      <c r="A26" s="32"/>
      <c r="B26" s="38"/>
      <c r="C26" s="38"/>
      <c r="D26" s="38"/>
      <c r="E26" s="39"/>
    </row>
    <row r="27" spans="1:20" x14ac:dyDescent="0.3">
      <c r="A27" s="32" t="s">
        <v>73</v>
      </c>
      <c r="B27" s="38">
        <f>B20</f>
        <v>300</v>
      </c>
      <c r="C27" s="38">
        <f>C20</f>
        <v>600</v>
      </c>
      <c r="D27" s="38">
        <f>D20</f>
        <v>300</v>
      </c>
      <c r="E27" s="39">
        <f>E20</f>
        <v>300</v>
      </c>
    </row>
    <row r="28" spans="1:20" x14ac:dyDescent="0.3">
      <c r="A28" s="33"/>
      <c r="B28" s="27" t="s">
        <v>24</v>
      </c>
      <c r="C28" s="27" t="s">
        <v>24</v>
      </c>
      <c r="D28" s="27" t="s">
        <v>24</v>
      </c>
      <c r="E28" s="28" t="s">
        <v>24</v>
      </c>
    </row>
    <row r="29" spans="1:20" x14ac:dyDescent="0.3">
      <c r="A29" s="34" t="s">
        <v>71</v>
      </c>
      <c r="B29" s="29">
        <f>B2-C20</f>
        <v>400</v>
      </c>
      <c r="C29" s="29">
        <f>B2-B20</f>
        <v>700</v>
      </c>
      <c r="D29" s="29">
        <f>B2-E20</f>
        <v>700</v>
      </c>
      <c r="E29" s="30">
        <f>B2-D20</f>
        <v>700</v>
      </c>
    </row>
    <row r="30" spans="1:20" ht="15" thickBot="1" x14ac:dyDescent="0.35"/>
    <row r="31" spans="1:20" x14ac:dyDescent="0.3">
      <c r="A31" s="31" t="s">
        <v>74</v>
      </c>
      <c r="B31" s="24"/>
      <c r="C31" s="24"/>
      <c r="D31" s="24"/>
      <c r="E31" s="25"/>
      <c r="I31" s="71" t="s">
        <v>82</v>
      </c>
      <c r="J31" s="57"/>
      <c r="K31" s="24"/>
      <c r="L31" s="24"/>
      <c r="M31" s="24"/>
      <c r="N31" s="25"/>
      <c r="Q31" s="75">
        <f>L32</f>
        <v>1200</v>
      </c>
      <c r="R31" s="76">
        <f>L33</f>
        <v>900</v>
      </c>
      <c r="S31" s="76">
        <f>L34</f>
        <v>1200</v>
      </c>
      <c r="T31" s="77">
        <f>L35</f>
        <v>900</v>
      </c>
    </row>
    <row r="32" spans="1:20" x14ac:dyDescent="0.3">
      <c r="A32" s="32" t="s">
        <v>73</v>
      </c>
      <c r="B32" s="27">
        <f>B20</f>
        <v>300</v>
      </c>
      <c r="C32" s="27">
        <f>C20</f>
        <v>600</v>
      </c>
      <c r="D32" s="27">
        <f>D20</f>
        <v>300</v>
      </c>
      <c r="E32" s="28">
        <f>E20</f>
        <v>300</v>
      </c>
      <c r="I32" s="72" t="s">
        <v>87</v>
      </c>
      <c r="J32" s="65"/>
      <c r="K32" s="27" t="s">
        <v>85</v>
      </c>
      <c r="L32" s="27">
        <f>B36</f>
        <v>1200</v>
      </c>
      <c r="M32" s="27" t="s">
        <v>24</v>
      </c>
      <c r="N32" s="28">
        <f>B3</f>
        <v>2500</v>
      </c>
      <c r="Q32" s="78" t="s">
        <v>24</v>
      </c>
      <c r="R32" s="27" t="s">
        <v>24</v>
      </c>
      <c r="S32" s="27" t="s">
        <v>24</v>
      </c>
      <c r="T32" s="79" t="s">
        <v>24</v>
      </c>
    </row>
    <row r="33" spans="1:20" ht="15" thickBot="1" x14ac:dyDescent="0.35">
      <c r="A33" s="33"/>
      <c r="B33" s="27"/>
      <c r="C33" s="27"/>
      <c r="D33" s="27"/>
      <c r="E33" s="28"/>
      <c r="I33" s="72" t="s">
        <v>88</v>
      </c>
      <c r="J33" s="65"/>
      <c r="K33" s="27" t="s">
        <v>86</v>
      </c>
      <c r="L33" s="27">
        <f>D36</f>
        <v>900</v>
      </c>
      <c r="M33" s="27" t="s">
        <v>24</v>
      </c>
      <c r="N33" s="28">
        <f>B3</f>
        <v>2500</v>
      </c>
      <c r="Q33" s="80">
        <f>N32</f>
        <v>2500</v>
      </c>
      <c r="R33" s="81">
        <f>N33</f>
        <v>2500</v>
      </c>
      <c r="S33" s="81">
        <f>N34</f>
        <v>1200</v>
      </c>
      <c r="T33" s="82">
        <f>N35</f>
        <v>900</v>
      </c>
    </row>
    <row r="34" spans="1:20" x14ac:dyDescent="0.3">
      <c r="A34" s="33" t="s">
        <v>36</v>
      </c>
      <c r="B34" s="27">
        <f>B20*B10</f>
        <v>600</v>
      </c>
      <c r="C34" s="27">
        <f>C20*C10</f>
        <v>600</v>
      </c>
      <c r="D34" s="27">
        <f>D20*B10</f>
        <v>600</v>
      </c>
      <c r="E34" s="28">
        <f>E20*C10</f>
        <v>300</v>
      </c>
      <c r="I34" s="72" t="s">
        <v>89</v>
      </c>
      <c r="J34" s="65"/>
      <c r="K34" s="27" t="s">
        <v>85</v>
      </c>
      <c r="L34" s="27">
        <f>((2*B20)+C20)</f>
        <v>1200</v>
      </c>
      <c r="M34" s="27" t="s">
        <v>24</v>
      </c>
      <c r="N34" s="28">
        <f>B36</f>
        <v>1200</v>
      </c>
    </row>
    <row r="35" spans="1:20" x14ac:dyDescent="0.3">
      <c r="A35" s="33"/>
      <c r="B35" s="65" t="s">
        <v>34</v>
      </c>
      <c r="C35" s="65"/>
      <c r="D35" s="65" t="s">
        <v>35</v>
      </c>
      <c r="E35" s="66"/>
      <c r="F35" s="59" t="s">
        <v>78</v>
      </c>
      <c r="G35" s="60"/>
      <c r="I35" s="73" t="s">
        <v>90</v>
      </c>
      <c r="J35" s="74"/>
      <c r="K35" s="29" t="s">
        <v>86</v>
      </c>
      <c r="L35" s="29">
        <f>((2*D20)+E20)</f>
        <v>900</v>
      </c>
      <c r="M35" s="29" t="s">
        <v>24</v>
      </c>
      <c r="N35" s="30">
        <f>D36</f>
        <v>900</v>
      </c>
    </row>
    <row r="36" spans="1:20" x14ac:dyDescent="0.3">
      <c r="A36" s="33" t="s">
        <v>76</v>
      </c>
      <c r="B36" s="65">
        <f>B34+C34</f>
        <v>1200</v>
      </c>
      <c r="C36" s="65"/>
      <c r="D36" s="65">
        <f>D34+E34</f>
        <v>900</v>
      </c>
      <c r="E36" s="66"/>
      <c r="F36" s="61"/>
      <c r="G36" s="62"/>
    </row>
    <row r="37" spans="1:20" x14ac:dyDescent="0.3">
      <c r="A37" s="33"/>
      <c r="B37" s="65" t="s">
        <v>24</v>
      </c>
      <c r="C37" s="65"/>
      <c r="D37" s="65" t="s">
        <v>24</v>
      </c>
      <c r="E37" s="66"/>
      <c r="F37" s="61"/>
      <c r="G37" s="62"/>
    </row>
    <row r="38" spans="1:20" x14ac:dyDescent="0.3">
      <c r="A38" s="33" t="s">
        <v>77</v>
      </c>
      <c r="B38" s="65">
        <f>B3</f>
        <v>2500</v>
      </c>
      <c r="C38" s="65"/>
      <c r="D38" s="65">
        <f>B3</f>
        <v>2500</v>
      </c>
      <c r="E38" s="66"/>
      <c r="F38" s="63"/>
      <c r="G38" s="64"/>
    </row>
    <row r="39" spans="1:20" x14ac:dyDescent="0.3">
      <c r="A39" s="33"/>
      <c r="B39" s="27"/>
      <c r="C39" s="27"/>
      <c r="D39" s="27"/>
      <c r="E39" s="28"/>
    </row>
    <row r="40" spans="1:20" x14ac:dyDescent="0.3">
      <c r="A40" s="33"/>
      <c r="B40" s="27" t="s">
        <v>24</v>
      </c>
      <c r="C40" s="27" t="s">
        <v>24</v>
      </c>
      <c r="D40" s="27" t="s">
        <v>24</v>
      </c>
      <c r="E40" s="28" t="s">
        <v>24</v>
      </c>
    </row>
    <row r="41" spans="1:20" x14ac:dyDescent="0.3">
      <c r="A41" s="34" t="s">
        <v>79</v>
      </c>
      <c r="B41" s="29">
        <f>((B3-C20)/B10)</f>
        <v>950</v>
      </c>
      <c r="C41" s="29">
        <f>(B3-(B10*B20))</f>
        <v>1900</v>
      </c>
      <c r="D41" s="29">
        <f>((B3-E20)/B10)</f>
        <v>1100</v>
      </c>
      <c r="E41" s="30">
        <f>(B3-(B10*D20))</f>
        <v>1900</v>
      </c>
    </row>
    <row r="43" spans="1:20" ht="15" thickBot="1" x14ac:dyDescent="0.35">
      <c r="A43" s="13" t="s">
        <v>80</v>
      </c>
    </row>
    <row r="44" spans="1:20" x14ac:dyDescent="0.3">
      <c r="A44" t="s">
        <v>73</v>
      </c>
      <c r="B44">
        <f>B20</f>
        <v>300</v>
      </c>
      <c r="C44">
        <f>C20</f>
        <v>600</v>
      </c>
      <c r="D44">
        <f>D20</f>
        <v>300</v>
      </c>
      <c r="E44">
        <f>E20</f>
        <v>300</v>
      </c>
      <c r="I44" s="71" t="s">
        <v>82</v>
      </c>
      <c r="J44" s="57"/>
      <c r="K44" s="24"/>
      <c r="L44" s="24"/>
      <c r="M44" s="24"/>
      <c r="N44" s="24"/>
      <c r="O44" s="25"/>
      <c r="Q44" s="75">
        <f>M45</f>
        <v>300</v>
      </c>
      <c r="R44" s="76">
        <f>M46</f>
        <v>600</v>
      </c>
      <c r="S44" s="76">
        <f>M47</f>
        <v>300</v>
      </c>
      <c r="T44" s="77">
        <f>M48</f>
        <v>300</v>
      </c>
    </row>
    <row r="45" spans="1:20" x14ac:dyDescent="0.3">
      <c r="I45" s="72" t="s">
        <v>91</v>
      </c>
      <c r="J45" s="65"/>
      <c r="K45" s="65" t="s">
        <v>94</v>
      </c>
      <c r="L45" s="65"/>
      <c r="M45" s="27">
        <f>B20-B52</f>
        <v>300</v>
      </c>
      <c r="N45" s="27" t="s">
        <v>98</v>
      </c>
      <c r="O45" s="28">
        <v>300</v>
      </c>
      <c r="Q45" s="78" t="s">
        <v>98</v>
      </c>
      <c r="R45" s="27" t="s">
        <v>98</v>
      </c>
      <c r="S45" s="27" t="s">
        <v>98</v>
      </c>
      <c r="T45" s="79" t="s">
        <v>98</v>
      </c>
    </row>
    <row r="46" spans="1:20" ht="15" thickBot="1" x14ac:dyDescent="0.35">
      <c r="A46" t="s">
        <v>11</v>
      </c>
      <c r="B46" s="35">
        <f>B7</f>
        <v>100</v>
      </c>
      <c r="C46" s="35">
        <f>C7</f>
        <v>200</v>
      </c>
      <c r="I46" s="72" t="s">
        <v>92</v>
      </c>
      <c r="J46" s="65"/>
      <c r="K46" s="65" t="s">
        <v>95</v>
      </c>
      <c r="L46" s="65"/>
      <c r="M46" s="27">
        <f>C20-C52</f>
        <v>600</v>
      </c>
      <c r="N46" s="27" t="s">
        <v>98</v>
      </c>
      <c r="O46" s="28">
        <v>600</v>
      </c>
      <c r="Q46" s="80">
        <f>O45</f>
        <v>300</v>
      </c>
      <c r="R46" s="81">
        <f>O46</f>
        <v>600</v>
      </c>
      <c r="S46" s="81">
        <f>O47</f>
        <v>300</v>
      </c>
      <c r="T46" s="82">
        <f>O48</f>
        <v>300</v>
      </c>
    </row>
    <row r="47" spans="1:20" x14ac:dyDescent="0.3">
      <c r="I47" s="72" t="s">
        <v>93</v>
      </c>
      <c r="J47" s="65"/>
      <c r="K47" s="65" t="s">
        <v>96</v>
      </c>
      <c r="L47" s="65"/>
      <c r="M47" s="27">
        <f>B52+D20-D52</f>
        <v>300</v>
      </c>
      <c r="N47" s="27" t="s">
        <v>98</v>
      </c>
      <c r="O47" s="28">
        <v>300</v>
      </c>
    </row>
    <row r="48" spans="1:20" x14ac:dyDescent="0.3">
      <c r="A48" t="s">
        <v>38</v>
      </c>
      <c r="B48">
        <f>B46+B20</f>
        <v>400</v>
      </c>
      <c r="C48">
        <f>C46+C20</f>
        <v>800</v>
      </c>
      <c r="D48">
        <f>D20</f>
        <v>300</v>
      </c>
      <c r="E48">
        <f>C52+E20</f>
        <v>300</v>
      </c>
      <c r="I48" s="73" t="s">
        <v>67</v>
      </c>
      <c r="J48" s="74"/>
      <c r="K48" s="74" t="s">
        <v>97</v>
      </c>
      <c r="L48" s="74"/>
      <c r="M48" s="29">
        <f>C52+E20-E52</f>
        <v>300</v>
      </c>
      <c r="N48" s="29" t="s">
        <v>98</v>
      </c>
      <c r="O48" s="30">
        <v>300</v>
      </c>
    </row>
    <row r="50" spans="1:6" x14ac:dyDescent="0.3">
      <c r="A50" t="s">
        <v>23</v>
      </c>
      <c r="B50" s="35">
        <v>400</v>
      </c>
      <c r="C50" s="35">
        <v>800</v>
      </c>
      <c r="D50" s="35">
        <v>300</v>
      </c>
      <c r="E50" s="35">
        <v>300</v>
      </c>
    </row>
    <row r="52" spans="1:6" x14ac:dyDescent="0.3">
      <c r="A52" t="s">
        <v>37</v>
      </c>
      <c r="B52">
        <f>B46+B20-B50</f>
        <v>0</v>
      </c>
      <c r="C52">
        <f>C46+C20-C50</f>
        <v>0</v>
      </c>
      <c r="D52">
        <f>B52+D20-D50</f>
        <v>0</v>
      </c>
      <c r="E52">
        <f>C52+E20-E50</f>
        <v>0</v>
      </c>
    </row>
    <row r="53" spans="1:6" x14ac:dyDescent="0.3">
      <c r="B53" t="s">
        <v>41</v>
      </c>
      <c r="C53" t="s">
        <v>40</v>
      </c>
      <c r="D53" t="s">
        <v>43</v>
      </c>
      <c r="E53" t="s">
        <v>42</v>
      </c>
    </row>
    <row r="56" spans="1:6" x14ac:dyDescent="0.3">
      <c r="A56" s="13" t="s">
        <v>81</v>
      </c>
    </row>
    <row r="57" spans="1:6" x14ac:dyDescent="0.3">
      <c r="B57" s="53" t="s">
        <v>6</v>
      </c>
      <c r="C57" s="53"/>
      <c r="D57" s="53" t="s">
        <v>7</v>
      </c>
      <c r="E57" s="53"/>
    </row>
    <row r="58" spans="1:6" x14ac:dyDescent="0.3">
      <c r="B58" t="s">
        <v>1</v>
      </c>
      <c r="C58" t="s">
        <v>0</v>
      </c>
      <c r="D58" t="s">
        <v>1</v>
      </c>
      <c r="E58" t="s">
        <v>0</v>
      </c>
      <c r="F58" t="s">
        <v>29</v>
      </c>
    </row>
    <row r="59" spans="1:6" x14ac:dyDescent="0.3">
      <c r="A59" t="s">
        <v>27</v>
      </c>
      <c r="B59" s="69">
        <f>B36*B13</f>
        <v>840000</v>
      </c>
      <c r="C59" s="53"/>
      <c r="D59" s="69">
        <f>D36*C13</f>
        <v>720000</v>
      </c>
      <c r="E59" s="53"/>
      <c r="F59" s="36">
        <f>B59+D59</f>
        <v>1560000</v>
      </c>
    </row>
    <row r="60" spans="1:6" ht="15" thickBot="1" x14ac:dyDescent="0.35">
      <c r="A60" t="s">
        <v>28</v>
      </c>
      <c r="B60" s="36">
        <f>B52*B4</f>
        <v>0</v>
      </c>
      <c r="C60" s="36">
        <f>C52*B4</f>
        <v>0</v>
      </c>
      <c r="D60" s="36">
        <f>D52*B4</f>
        <v>0</v>
      </c>
      <c r="E60" s="36">
        <f>E52*B4</f>
        <v>0</v>
      </c>
      <c r="F60" s="36">
        <f>SUM(B60:E60)</f>
        <v>0</v>
      </c>
    </row>
    <row r="61" spans="1:6" ht="15" thickBot="1" x14ac:dyDescent="0.35">
      <c r="F61" s="70">
        <f>F59+F60</f>
        <v>1560000</v>
      </c>
    </row>
  </sheetData>
  <mergeCells count="39">
    <mergeCell ref="I48:J48"/>
    <mergeCell ref="K48:L48"/>
    <mergeCell ref="B57:C57"/>
    <mergeCell ref="D57:E57"/>
    <mergeCell ref="B59:C59"/>
    <mergeCell ref="D59:E59"/>
    <mergeCell ref="I44:J44"/>
    <mergeCell ref="I45:J45"/>
    <mergeCell ref="K45:L45"/>
    <mergeCell ref="I46:J46"/>
    <mergeCell ref="K46:L46"/>
    <mergeCell ref="I47:J47"/>
    <mergeCell ref="K47:L47"/>
    <mergeCell ref="B35:C35"/>
    <mergeCell ref="D35:E35"/>
    <mergeCell ref="F35:G38"/>
    <mergeCell ref="I35:J35"/>
    <mergeCell ref="B36:C36"/>
    <mergeCell ref="D36:E36"/>
    <mergeCell ref="B37:C37"/>
    <mergeCell ref="D37:E37"/>
    <mergeCell ref="B38:C38"/>
    <mergeCell ref="D38:E38"/>
    <mergeCell ref="D25:E25"/>
    <mergeCell ref="I25:J25"/>
    <mergeCell ref="I31:J31"/>
    <mergeCell ref="I32:J32"/>
    <mergeCell ref="I33:J33"/>
    <mergeCell ref="I34:J34"/>
    <mergeCell ref="B17:C17"/>
    <mergeCell ref="D17:E17"/>
    <mergeCell ref="B23:C23"/>
    <mergeCell ref="D23:E23"/>
    <mergeCell ref="F23:G25"/>
    <mergeCell ref="I23:J23"/>
    <mergeCell ref="B24:C24"/>
    <mergeCell ref="D24:E24"/>
    <mergeCell ref="I24:J24"/>
    <mergeCell ref="B25:C25"/>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ProbDesc</vt:lpstr>
      <vt:lpstr>AlgebraicRepresentation</vt:lpstr>
      <vt:lpstr>Model</vt:lpstr>
      <vt:lpstr>Constraint1</vt:lpstr>
      <vt:lpstr>Constraint2</vt:lpstr>
      <vt:lpstr>Constraint3</vt:lpstr>
      <vt:lpstr>Constraint4-Final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dc:creator>
  <cp:lastModifiedBy>Ritu</cp:lastModifiedBy>
  <dcterms:created xsi:type="dcterms:W3CDTF">2019-02-27T10:16:02Z</dcterms:created>
  <dcterms:modified xsi:type="dcterms:W3CDTF">2019-03-03T10:56:07Z</dcterms:modified>
</cp:coreProperties>
</file>