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yza Salyador\Desktop\"/>
    </mc:Choice>
  </mc:AlternateContent>
  <xr:revisionPtr revIDLastSave="0" documentId="8_{7E251D2F-E0C7-47CA-B354-E783BCB72794}" xr6:coauthVersionLast="38" xr6:coauthVersionMax="38" xr10:uidLastSave="{00000000-0000-0000-0000-000000000000}"/>
  <bookViews>
    <workbookView xWindow="0" yWindow="0" windowWidth="23040" windowHeight="8532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E9" i="1"/>
  <c r="E10" i="1"/>
  <c r="E11" i="1"/>
  <c r="E12" i="1"/>
  <c r="C9" i="1"/>
  <c r="C10" i="1"/>
  <c r="C11" i="1"/>
  <c r="F18" i="1"/>
  <c r="C28" i="1"/>
  <c r="C29" i="1"/>
  <c r="C30" i="1"/>
  <c r="C32" i="1"/>
  <c r="C34" i="1"/>
  <c r="E28" i="1"/>
  <c r="E29" i="1"/>
  <c r="E30" i="1"/>
  <c r="E31" i="1"/>
  <c r="E32" i="1"/>
  <c r="F38" i="1"/>
  <c r="C25" i="1"/>
  <c r="C36" i="1"/>
  <c r="E37" i="1"/>
  <c r="E16" i="1"/>
  <c r="E17" i="1"/>
  <c r="C13" i="1"/>
  <c r="C16" i="1"/>
</calcChain>
</file>

<file path=xl/sharedStrings.xml><?xml version="1.0" encoding="utf-8"?>
<sst xmlns="http://schemas.openxmlformats.org/spreadsheetml/2006/main" count="30" uniqueCount="19">
  <si>
    <t>Salaire brut</t>
  </si>
  <si>
    <t>Indemnité totale annuelle selon contrat</t>
  </si>
  <si>
    <t xml:space="preserve">Salaire brut soumis </t>
  </si>
  <si>
    <t>./. Cotisations</t>
  </si>
  <si>
    <t>Employé</t>
  </si>
  <si>
    <t>./. Frais forfaitaires (10% sont admis)</t>
  </si>
  <si>
    <t xml:space="preserve">./. Frais de déplacement estimés (à négocier) </t>
  </si>
  <si>
    <t>Employeur</t>
  </si>
  <si>
    <t>Frais de gestion</t>
  </si>
  <si>
    <t>Assurance accident (selon contrat séparé)</t>
  </si>
  <si>
    <t>Salaire Net pour le chef</t>
  </si>
  <si>
    <t>Total pour le chœur</t>
  </si>
  <si>
    <t>Total à payer à la Caisse de compensation à la fin de l'année</t>
  </si>
  <si>
    <t>Salaire net</t>
  </si>
  <si>
    <t>Total Cotisations</t>
  </si>
  <si>
    <t>Salaire brut soumis</t>
  </si>
  <si>
    <t>AF 0.3% + 3%</t>
  </si>
  <si>
    <t>AC 1.1% (paritaire)</t>
  </si>
  <si>
    <t>AVS-AI-APG (paritaire)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</si>
</sst>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fr.&quot;\ * #,##0.00_ ;_ &quot;fr.&quot;\ * \-#,##0.00_ ;_ &quot;fr.&quot;\ * &quot;-&quot;??_ ;_ @_ "/>
    <numFmt numFmtId="165" formatCode="0.000%"/>
    <numFmt numFmtId="166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1" applyFont="1"/>
    <xf numFmtId="164" fontId="0" fillId="3" borderId="0" xfId="1" applyFont="1" applyFill="1"/>
    <xf numFmtId="164" fontId="0" fillId="2" borderId="0" xfId="1" applyFont="1" applyFill="1"/>
    <xf numFmtId="16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topLeftCell="A17" workbookViewId="0">
      <selection activeCell="H13" sqref="H13"/>
    </sheetView>
  </sheetViews>
  <sheetFormatPr baseColWidth="10" defaultColWidth="8.88671875" defaultRowHeight="14.4" x14ac:dyDescent="0.3"/>
  <cols>
    <col min="1" max="1" width="49.88671875" bestFit="1" customWidth="1"/>
    <col min="2" max="2" width="12.33203125" customWidth="1"/>
    <col min="3" max="3" width="12.88671875" bestFit="1" customWidth="1"/>
    <col min="5" max="5" width="12.33203125" bestFit="1" customWidth="1"/>
    <col min="6" max="6" width="11.33203125" bestFit="1" customWidth="1"/>
    <col min="8" max="8" width="9.88671875" bestFit="1" customWidth="1"/>
    <col min="10" max="10" width="10.109375" bestFit="1" customWidth="1"/>
  </cols>
  <sheetData>
    <row r="2" spans="1:6" ht="28.8" x14ac:dyDescent="0.55000000000000004">
      <c r="A2" s="4" t="s">
        <v>0</v>
      </c>
    </row>
    <row r="4" spans="1:6" x14ac:dyDescent="0.3">
      <c r="C4" t="s">
        <v>4</v>
      </c>
      <c r="E4" t="s">
        <v>7</v>
      </c>
    </row>
    <row r="5" spans="1:6" x14ac:dyDescent="0.3">
      <c r="A5" t="s">
        <v>1</v>
      </c>
      <c r="C5" s="8">
        <v>10000</v>
      </c>
      <c r="E5" s="6"/>
      <c r="F5" s="6"/>
    </row>
    <row r="6" spans="1:6" x14ac:dyDescent="0.3">
      <c r="A6" t="s">
        <v>5</v>
      </c>
      <c r="C6" s="8">
        <v>1000</v>
      </c>
      <c r="E6" s="6"/>
      <c r="F6" s="6"/>
    </row>
    <row r="7" spans="1:6" x14ac:dyDescent="0.3">
      <c r="A7" t="s">
        <v>6</v>
      </c>
      <c r="C7" s="8">
        <v>2000</v>
      </c>
      <c r="E7" s="6"/>
      <c r="F7" s="6"/>
    </row>
    <row r="8" spans="1:6" x14ac:dyDescent="0.3">
      <c r="A8" t="s">
        <v>2</v>
      </c>
      <c r="C8" s="6">
        <f>C5-(C7+C6)</f>
        <v>7000</v>
      </c>
      <c r="E8" s="6"/>
      <c r="F8" s="6"/>
    </row>
    <row r="9" spans="1:6" x14ac:dyDescent="0.3">
      <c r="A9" t="s">
        <v>18</v>
      </c>
      <c r="B9" s="2">
        <v>5.1249999999999997E-2</v>
      </c>
      <c r="C9" s="6">
        <f>B9*C8</f>
        <v>358.75</v>
      </c>
      <c r="D9" s="2">
        <v>5.1249999999999997E-2</v>
      </c>
      <c r="E9" s="6">
        <f>D9*C8</f>
        <v>358.75</v>
      </c>
      <c r="F9" s="6"/>
    </row>
    <row r="10" spans="1:6" x14ac:dyDescent="0.3">
      <c r="A10" t="s">
        <v>17</v>
      </c>
      <c r="B10" s="1">
        <v>1.0999999999999999E-2</v>
      </c>
      <c r="C10" s="6">
        <f>B10*C8</f>
        <v>77</v>
      </c>
      <c r="D10" s="1">
        <v>1.0999999999999999E-2</v>
      </c>
      <c r="E10" s="6">
        <f>D10*C8</f>
        <v>77</v>
      </c>
      <c r="F10" s="6"/>
    </row>
    <row r="11" spans="1:6" x14ac:dyDescent="0.3">
      <c r="A11" t="s">
        <v>16</v>
      </c>
      <c r="B11" s="1">
        <v>3.0000000000000001E-3</v>
      </c>
      <c r="C11" s="6">
        <f>B11*C8</f>
        <v>21</v>
      </c>
      <c r="D11" s="3">
        <v>0.03</v>
      </c>
      <c r="E11" s="6">
        <f>D11*C8</f>
        <v>210</v>
      </c>
      <c r="F11" s="6"/>
    </row>
    <row r="12" spans="1:6" x14ac:dyDescent="0.3">
      <c r="A12" t="s">
        <v>8</v>
      </c>
      <c r="C12" s="6"/>
      <c r="D12" s="1">
        <v>5.0000000000000001E-3</v>
      </c>
      <c r="E12" s="6">
        <f>D12*C8</f>
        <v>35</v>
      </c>
      <c r="F12" s="6"/>
    </row>
    <row r="13" spans="1:6" x14ac:dyDescent="0.3">
      <c r="A13" t="s">
        <v>3</v>
      </c>
      <c r="C13" s="6">
        <f>SUM(C9:C11)</f>
        <v>456.75</v>
      </c>
      <c r="E13" s="6"/>
      <c r="F13" s="6"/>
    </row>
    <row r="14" spans="1:6" x14ac:dyDescent="0.3">
      <c r="A14" t="s">
        <v>9</v>
      </c>
      <c r="C14" s="6"/>
      <c r="E14" s="8">
        <v>100</v>
      </c>
      <c r="F14" s="6"/>
    </row>
    <row r="15" spans="1:6" x14ac:dyDescent="0.3">
      <c r="C15" s="6"/>
      <c r="E15" s="6"/>
      <c r="F15" s="6"/>
    </row>
    <row r="16" spans="1:6" x14ac:dyDescent="0.3">
      <c r="A16" t="s">
        <v>10</v>
      </c>
      <c r="C16" s="7">
        <f>C8-C13</f>
        <v>6543.25</v>
      </c>
      <c r="E16" s="6">
        <f>SUM(E9:E14)</f>
        <v>780.75</v>
      </c>
      <c r="F16" s="6"/>
    </row>
    <row r="17" spans="1:10" x14ac:dyDescent="0.3">
      <c r="A17" t="s">
        <v>11</v>
      </c>
      <c r="E17" s="7">
        <f>E16+C5</f>
        <v>10780.75</v>
      </c>
      <c r="F17" s="6"/>
    </row>
    <row r="18" spans="1:10" x14ac:dyDescent="0.3">
      <c r="A18" t="s">
        <v>12</v>
      </c>
      <c r="E18" s="6"/>
      <c r="F18" s="7">
        <f>SUM(E9:E12,C9:C11)</f>
        <v>1137.5</v>
      </c>
    </row>
    <row r="21" spans="1:10" ht="28.8" x14ac:dyDescent="0.55000000000000004">
      <c r="A21" s="4" t="s">
        <v>13</v>
      </c>
    </row>
    <row r="24" spans="1:10" x14ac:dyDescent="0.3">
      <c r="A24" t="s">
        <v>10</v>
      </c>
      <c r="C24" s="8">
        <v>10000</v>
      </c>
    </row>
    <row r="25" spans="1:10" x14ac:dyDescent="0.3">
      <c r="A25" t="s">
        <v>5</v>
      </c>
      <c r="C25" s="8">
        <f>0.1*C34</f>
        <v>1069.8047606311848</v>
      </c>
    </row>
    <row r="26" spans="1:10" x14ac:dyDescent="0.3">
      <c r="A26" t="s">
        <v>6</v>
      </c>
      <c r="C26" s="8">
        <v>2000</v>
      </c>
    </row>
    <row r="27" spans="1:10" x14ac:dyDescent="0.3">
      <c r="C27" s="6"/>
      <c r="J27" s="5"/>
    </row>
    <row r="28" spans="1:10" x14ac:dyDescent="0.3">
      <c r="A28" t="s">
        <v>18</v>
      </c>
      <c r="B28" s="2">
        <v>5.1249999999999997E-2</v>
      </c>
      <c r="C28" s="6">
        <f>B28*$C$24/(100%-SUM($B$28:$B$30))</f>
        <v>548.27493982348221</v>
      </c>
      <c r="D28" s="2">
        <v>5.1249999999999997E-2</v>
      </c>
      <c r="E28" s="6">
        <f>D28*$C$34</f>
        <v>548.27493982348221</v>
      </c>
      <c r="F28" s="6"/>
      <c r="J28" s="3"/>
    </row>
    <row r="29" spans="1:10" x14ac:dyDescent="0.3">
      <c r="A29" t="s">
        <v>17</v>
      </c>
      <c r="B29" s="1">
        <v>1.0999999999999999E-2</v>
      </c>
      <c r="C29" s="6">
        <f t="shared" ref="C29:C30" si="0">B29*$C$24/(100%-SUM($B$28:$B$30))</f>
        <v>117.67852366943033</v>
      </c>
      <c r="D29" s="1">
        <v>1.0999999999999999E-2</v>
      </c>
      <c r="E29" s="6">
        <f t="shared" ref="E29:E31" si="1">D29*$C$34</f>
        <v>117.67852366943032</v>
      </c>
      <c r="F29" s="6"/>
      <c r="J29" s="1"/>
    </row>
    <row r="30" spans="1:10" x14ac:dyDescent="0.3">
      <c r="A30" t="s">
        <v>16</v>
      </c>
      <c r="B30" s="1">
        <v>3.0000000000000001E-3</v>
      </c>
      <c r="C30" s="6">
        <f t="shared" si="0"/>
        <v>32.094142818935545</v>
      </c>
      <c r="D30" s="3">
        <v>0.03</v>
      </c>
      <c r="E30" s="6">
        <f t="shared" si="1"/>
        <v>320.94142818935541</v>
      </c>
      <c r="F30" s="6"/>
      <c r="H30" s="9"/>
      <c r="J30" s="1"/>
    </row>
    <row r="31" spans="1:10" x14ac:dyDescent="0.3">
      <c r="A31" t="s">
        <v>8</v>
      </c>
      <c r="C31" s="6"/>
      <c r="D31" s="1">
        <v>5.0000000000000001E-3</v>
      </c>
      <c r="E31" s="6">
        <f t="shared" si="1"/>
        <v>53.490238031559237</v>
      </c>
      <c r="F31" s="6"/>
    </row>
    <row r="32" spans="1:10" x14ac:dyDescent="0.3">
      <c r="A32" t="s">
        <v>14</v>
      </c>
      <c r="C32" s="6">
        <f>SUM(C28:C30)</f>
        <v>698.04760631184809</v>
      </c>
      <c r="E32" s="6">
        <f>SUM(E28:E31)</f>
        <v>1040.3851297138272</v>
      </c>
      <c r="F32" s="6"/>
    </row>
    <row r="33" spans="1:6" x14ac:dyDescent="0.3">
      <c r="A33" t="s">
        <v>9</v>
      </c>
      <c r="C33" s="6"/>
      <c r="E33" s="8">
        <v>100</v>
      </c>
      <c r="F33" s="6"/>
    </row>
    <row r="34" spans="1:6" x14ac:dyDescent="0.3">
      <c r="A34" t="s">
        <v>15</v>
      </c>
      <c r="C34" s="6">
        <f>SUM(C32,C24)</f>
        <v>10698.047606311848</v>
      </c>
      <c r="E34" s="6"/>
      <c r="F34" s="6"/>
    </row>
    <row r="36" spans="1:6" x14ac:dyDescent="0.3">
      <c r="A36" t="s">
        <v>1</v>
      </c>
      <c r="C36" s="7">
        <f>SUM(C24:C26)+C32</f>
        <v>13767.852366943032</v>
      </c>
      <c r="E36" s="6"/>
      <c r="F36" s="6"/>
    </row>
    <row r="37" spans="1:6" x14ac:dyDescent="0.3">
      <c r="A37" t="s">
        <v>11</v>
      </c>
      <c r="E37" s="7">
        <f>SUM(C36,E32:E33)</f>
        <v>14908.23749665686</v>
      </c>
      <c r="F37" s="6"/>
    </row>
    <row r="38" spans="1:6" x14ac:dyDescent="0.3">
      <c r="A38" t="s">
        <v>12</v>
      </c>
      <c r="E38" s="6"/>
      <c r="F38" s="7">
        <f>SUM(C32,E32)</f>
        <v>1738.4327360256752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Lovisa</dc:creator>
  <cp:lastModifiedBy>Beyza Salyador</cp:lastModifiedBy>
  <dcterms:created xsi:type="dcterms:W3CDTF">2018-06-03T21:12:17Z</dcterms:created>
  <dcterms:modified xsi:type="dcterms:W3CDTF">2018-11-06T17:08:12Z</dcterms:modified>
</cp:coreProperties>
</file>