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ius/bitcoin-mining-gametheory/data_and_scripts/"/>
    </mc:Choice>
  </mc:AlternateContent>
  <xr:revisionPtr revIDLastSave="0" documentId="8_{DC02ECE5-E68D-374E-8229-73269D1DE545}" xr6:coauthVersionLast="47" xr6:coauthVersionMax="47" xr10:uidLastSave="{00000000-0000-0000-0000-000000000000}"/>
  <bookViews>
    <workbookView xWindow="5180" yWindow="1800" windowWidth="28040" windowHeight="17440" xr2:uid="{2A199D96-CB7B-B04A-A283-0B7456E1D0A8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7" i="1"/>
  <c r="G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" i="1"/>
</calcChain>
</file>

<file path=xl/sharedStrings.xml><?xml version="1.0" encoding="utf-8"?>
<sst xmlns="http://schemas.openxmlformats.org/spreadsheetml/2006/main" count="78" uniqueCount="57">
  <si>
    <t>Mining pools</t>
  </si>
  <si>
    <t>Name</t>
  </si>
  <si>
    <t>Location</t>
  </si>
  <si>
    <t>% of total hash</t>
  </si>
  <si>
    <t>Fee</t>
  </si>
  <si>
    <t>Payout model</t>
  </si>
  <si>
    <t>Rank</t>
  </si>
  <si>
    <t>Foundrydigital</t>
  </si>
  <si>
    <t>Current total hashrate (THs)</t>
  </si>
  <si>
    <t>US</t>
  </si>
  <si>
    <t>FPPS</t>
  </si>
  <si>
    <t>SUM</t>
  </si>
  <si>
    <t>Notes</t>
  </si>
  <si>
    <t>No fee, has other paid services, caters to instituional miners</t>
  </si>
  <si>
    <t>antpool</t>
  </si>
  <si>
    <t>0% 4%</t>
  </si>
  <si>
    <t>PPLNS FPPS</t>
  </si>
  <si>
    <t>Bejing (China)</t>
  </si>
  <si>
    <t>viabtc</t>
  </si>
  <si>
    <t>4% 2% 1%</t>
  </si>
  <si>
    <t>PPS+ PPLNS SOLO</t>
  </si>
  <si>
    <t>f2pool</t>
  </si>
  <si>
    <t>4% 2%</t>
  </si>
  <si>
    <t>FPPS PPLNS</t>
  </si>
  <si>
    <t>Shenzhen (China)</t>
  </si>
  <si>
    <t>Cayman Islands</t>
  </si>
  <si>
    <t>Binance</t>
  </si>
  <si>
    <t>Mara</t>
  </si>
  <si>
    <t>Not availible to "external" miners, only Marathons internal mining operations</t>
  </si>
  <si>
    <t>SECPOOL</t>
  </si>
  <si>
    <t>Hong Kong</t>
  </si>
  <si>
    <t>Spiderpool</t>
  </si>
  <si>
    <t>emcd</t>
  </si>
  <si>
    <t>FPPS+</t>
  </si>
  <si>
    <t>Luxor</t>
  </si>
  <si>
    <t>sbicrypto</t>
  </si>
  <si>
    <t>1% 0,5%</t>
  </si>
  <si>
    <t>Tokyo(Japan)</t>
  </si>
  <si>
    <t>ntminerpool</t>
  </si>
  <si>
    <t>trustpool</t>
  </si>
  <si>
    <t xml:space="preserve">PPS+  </t>
  </si>
  <si>
    <t>Unkown</t>
  </si>
  <si>
    <t>braiins</t>
  </si>
  <si>
    <t>Prague</t>
  </si>
  <si>
    <t>Cloverpool</t>
  </si>
  <si>
    <t>(EU, US, SG)</t>
  </si>
  <si>
    <t>Whitebit</t>
  </si>
  <si>
    <t>EU</t>
  </si>
  <si>
    <t>f2pool.kz</t>
  </si>
  <si>
    <t>Khazakstan</t>
  </si>
  <si>
    <t>headframe.io</t>
  </si>
  <si>
    <t>Dubai</t>
  </si>
  <si>
    <t>dogpool</t>
  </si>
  <si>
    <t xml:space="preserve">PPLNS  </t>
  </si>
  <si>
    <t>(Hong kong, Russia, US)</t>
  </si>
  <si>
    <t>ocean</t>
  </si>
  <si>
    <t>TIDES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</si>
</sst>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833B-9851-8B48-9948-478FAA130A77}">
  <dimension ref="C2:J30"/>
  <sheetViews>
    <sheetView tabSelected="1" workbookViewId="0">
      <selection activeCell="J12" sqref="J12"/>
    </sheetView>
  </sheetViews>
  <sheetFormatPr baseColWidth="10" defaultRowHeight="16" x14ac:dyDescent="0.2"/>
  <cols>
    <col min="5" max="5" width="15.1640625" customWidth="1"/>
    <col min="6" max="6" width="21.1640625" customWidth="1"/>
    <col min="7" max="7" width="19" customWidth="1"/>
    <col min="8" max="8" width="14.5" customWidth="1"/>
    <col min="9" max="9" width="18.33203125" customWidth="1"/>
    <col min="10" max="10" width="49" customWidth="1"/>
  </cols>
  <sheetData>
    <row r="2" spans="4:10" x14ac:dyDescent="0.2">
      <c r="J2" s="1" t="s">
        <v>8</v>
      </c>
    </row>
    <row r="3" spans="4:10" x14ac:dyDescent="0.2">
      <c r="E3" s="1" t="s">
        <v>0</v>
      </c>
      <c r="J3">
        <v>933.73</v>
      </c>
    </row>
    <row r="4" spans="4:10" x14ac:dyDescent="0.2">
      <c r="D4" s="1" t="s">
        <v>6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12</v>
      </c>
    </row>
    <row r="5" spans="4:10" x14ac:dyDescent="0.2">
      <c r="D5">
        <v>1</v>
      </c>
      <c r="E5" t="s">
        <v>7</v>
      </c>
      <c r="F5" t="s">
        <v>9</v>
      </c>
      <c r="G5" s="2">
        <f>262/J3</f>
        <v>0.28059503282533493</v>
      </c>
      <c r="H5" s="3">
        <v>0</v>
      </c>
      <c r="I5" t="s">
        <v>10</v>
      </c>
      <c r="J5" t="s">
        <v>13</v>
      </c>
    </row>
    <row r="6" spans="4:10" x14ac:dyDescent="0.2">
      <c r="D6">
        <v>2</v>
      </c>
      <c r="E6" t="s">
        <v>14</v>
      </c>
      <c r="F6" t="s">
        <v>17</v>
      </c>
      <c r="G6" s="2">
        <f>160/J3</f>
        <v>0.17135574523684577</v>
      </c>
      <c r="H6" t="s">
        <v>15</v>
      </c>
      <c r="I6" t="s">
        <v>16</v>
      </c>
    </row>
    <row r="7" spans="4:10" x14ac:dyDescent="0.2">
      <c r="D7">
        <v>3</v>
      </c>
      <c r="E7" t="s">
        <v>18</v>
      </c>
      <c r="F7" t="s">
        <v>24</v>
      </c>
      <c r="G7" s="2">
        <f>115/J3</f>
        <v>0.1231619418889829</v>
      </c>
      <c r="H7" t="s">
        <v>19</v>
      </c>
      <c r="I7" t="s">
        <v>20</v>
      </c>
    </row>
    <row r="8" spans="4:10" x14ac:dyDescent="0.2">
      <c r="D8">
        <v>4</v>
      </c>
      <c r="E8" t="s">
        <v>21</v>
      </c>
      <c r="F8" t="s">
        <v>25</v>
      </c>
      <c r="G8" s="2">
        <f>86/J3</f>
        <v>9.2103713064804596E-2</v>
      </c>
      <c r="H8" t="s">
        <v>22</v>
      </c>
      <c r="I8" t="s">
        <v>23</v>
      </c>
    </row>
    <row r="9" spans="4:10" x14ac:dyDescent="0.2">
      <c r="D9">
        <v>5</v>
      </c>
      <c r="E9" t="s">
        <v>26</v>
      </c>
      <c r="F9" t="s">
        <v>25</v>
      </c>
      <c r="G9" s="2">
        <f>68.89/J3</f>
        <v>7.3779358058539399E-2</v>
      </c>
      <c r="H9" s="3">
        <v>0.04</v>
      </c>
      <c r="I9" t="s">
        <v>10</v>
      </c>
    </row>
    <row r="10" spans="4:10" x14ac:dyDescent="0.2">
      <c r="D10">
        <v>6</v>
      </c>
      <c r="E10" t="s">
        <v>27</v>
      </c>
      <c r="F10" t="s">
        <v>9</v>
      </c>
      <c r="G10" s="2">
        <f>46/J3</f>
        <v>4.9264776755593161E-2</v>
      </c>
      <c r="H10" s="3"/>
      <c r="J10" t="s">
        <v>28</v>
      </c>
    </row>
    <row r="11" spans="4:10" x14ac:dyDescent="0.2">
      <c r="D11">
        <v>7</v>
      </c>
      <c r="E11" t="s">
        <v>29</v>
      </c>
      <c r="F11" t="s">
        <v>30</v>
      </c>
      <c r="G11" s="2">
        <f>34.9/J3</f>
        <v>3.7376971929786978E-2</v>
      </c>
      <c r="H11" t="s">
        <v>15</v>
      </c>
      <c r="I11" t="s">
        <v>16</v>
      </c>
    </row>
    <row r="12" spans="4:10" x14ac:dyDescent="0.2">
      <c r="D12">
        <v>8</v>
      </c>
      <c r="E12" t="s">
        <v>31</v>
      </c>
      <c r="F12" t="s">
        <v>17</v>
      </c>
      <c r="G12" s="2">
        <f>33.9/J3</f>
        <v>3.6305998522056696E-2</v>
      </c>
      <c r="H12" t="s">
        <v>15</v>
      </c>
      <c r="I12" t="s">
        <v>16</v>
      </c>
    </row>
    <row r="13" spans="4:10" x14ac:dyDescent="0.2">
      <c r="D13">
        <v>9</v>
      </c>
      <c r="E13" t="s">
        <v>32</v>
      </c>
      <c r="F13" t="s">
        <v>30</v>
      </c>
      <c r="G13" s="2">
        <f>21.58/J3</f>
        <v>2.311160613881957E-2</v>
      </c>
      <c r="H13" s="2">
        <v>1.4999999999999999E-2</v>
      </c>
      <c r="I13" t="s">
        <v>33</v>
      </c>
    </row>
    <row r="14" spans="4:10" x14ac:dyDescent="0.2">
      <c r="D14">
        <v>10</v>
      </c>
      <c r="E14" t="s">
        <v>34</v>
      </c>
      <c r="F14" t="s">
        <v>9</v>
      </c>
      <c r="G14" s="2">
        <f>17.73/J3</f>
        <v>1.8988358519057971E-2</v>
      </c>
      <c r="H14" s="2">
        <v>2.5000000000000001E-2</v>
      </c>
      <c r="I14" t="s">
        <v>10</v>
      </c>
    </row>
    <row r="15" spans="4:10" x14ac:dyDescent="0.2">
      <c r="D15">
        <v>11</v>
      </c>
      <c r="E15" t="s">
        <v>35</v>
      </c>
      <c r="F15" t="s">
        <v>37</v>
      </c>
      <c r="G15" s="2">
        <f>12.66/J3</f>
        <v>1.3558523341865421E-2</v>
      </c>
      <c r="H15" t="s">
        <v>36</v>
      </c>
      <c r="I15" t="s">
        <v>23</v>
      </c>
    </row>
    <row r="16" spans="4:10" x14ac:dyDescent="0.2">
      <c r="D16">
        <v>12</v>
      </c>
      <c r="E16" t="s">
        <v>38</v>
      </c>
      <c r="F16" t="s">
        <v>30</v>
      </c>
      <c r="G16" s="2">
        <f>12.26/J3</f>
        <v>1.3130133978773306E-2</v>
      </c>
      <c r="H16" s="2">
        <v>1.4999999999999999E-2</v>
      </c>
      <c r="I16" t="s">
        <v>33</v>
      </c>
    </row>
    <row r="17" spans="3:9" x14ac:dyDescent="0.2">
      <c r="D17">
        <v>13</v>
      </c>
      <c r="E17" t="s">
        <v>39</v>
      </c>
      <c r="F17" t="s">
        <v>41</v>
      </c>
      <c r="G17" s="2">
        <f>11.53/J3</f>
        <v>1.2348323391130197E-2</v>
      </c>
      <c r="H17" s="3">
        <v>0.01</v>
      </c>
      <c r="I17" t="s">
        <v>40</v>
      </c>
    </row>
    <row r="18" spans="3:9" x14ac:dyDescent="0.2">
      <c r="D18">
        <v>14</v>
      </c>
      <c r="E18" t="s">
        <v>42</v>
      </c>
      <c r="F18" t="s">
        <v>43</v>
      </c>
      <c r="G18" s="2">
        <f>11.44/J3</f>
        <v>1.2251935784434472E-2</v>
      </c>
      <c r="H18" s="3">
        <v>0.02</v>
      </c>
      <c r="I18" t="s">
        <v>10</v>
      </c>
    </row>
    <row r="19" spans="3:9" x14ac:dyDescent="0.2">
      <c r="D19">
        <v>15</v>
      </c>
      <c r="E19" t="s">
        <v>44</v>
      </c>
      <c r="F19" t="s">
        <v>45</v>
      </c>
      <c r="G19" s="2">
        <f>8.84/J3</f>
        <v>9.4674049243357282E-3</v>
      </c>
      <c r="H19" s="3">
        <v>0.04</v>
      </c>
      <c r="I19" t="s">
        <v>10</v>
      </c>
    </row>
    <row r="20" spans="3:9" x14ac:dyDescent="0.2">
      <c r="D20">
        <v>16</v>
      </c>
      <c r="E20" t="s">
        <v>46</v>
      </c>
      <c r="F20" t="s">
        <v>47</v>
      </c>
      <c r="G20" s="2">
        <f>7.58/J3</f>
        <v>8.1179784305955675E-3</v>
      </c>
      <c r="H20" s="3">
        <v>0.02</v>
      </c>
      <c r="I20" t="s">
        <v>10</v>
      </c>
    </row>
    <row r="21" spans="3:9" x14ac:dyDescent="0.2">
      <c r="D21">
        <v>17</v>
      </c>
      <c r="E21" t="s">
        <v>48</v>
      </c>
      <c r="F21" t="s">
        <v>49</v>
      </c>
      <c r="G21" s="2">
        <f>6.81/J3</f>
        <v>7.2933289066432474E-3</v>
      </c>
      <c r="H21" t="s">
        <v>22</v>
      </c>
      <c r="I21" t="s">
        <v>23</v>
      </c>
    </row>
    <row r="22" spans="3:9" x14ac:dyDescent="0.2">
      <c r="D22">
        <v>18</v>
      </c>
      <c r="E22" t="s">
        <v>50</v>
      </c>
      <c r="F22" t="s">
        <v>51</v>
      </c>
      <c r="G22" s="2">
        <f>5/J3</f>
        <v>5.3548670386514303E-3</v>
      </c>
      <c r="H22" s="2">
        <v>8.9999999999999993E-3</v>
      </c>
      <c r="I22" t="s">
        <v>10</v>
      </c>
    </row>
    <row r="23" spans="3:9" x14ac:dyDescent="0.2">
      <c r="D23">
        <v>19</v>
      </c>
      <c r="E23" t="s">
        <v>52</v>
      </c>
      <c r="F23" t="s">
        <v>54</v>
      </c>
      <c r="G23" s="2">
        <f>4.25/J3</f>
        <v>4.5516369828537155E-3</v>
      </c>
      <c r="H23" s="2">
        <v>1.4999999999999999E-2</v>
      </c>
      <c r="I23" t="s">
        <v>53</v>
      </c>
    </row>
    <row r="24" spans="3:9" x14ac:dyDescent="0.2">
      <c r="D24">
        <v>20</v>
      </c>
      <c r="E24" t="s">
        <v>55</v>
      </c>
      <c r="F24" t="s">
        <v>9</v>
      </c>
      <c r="G24" s="2">
        <f>4.21/J3</f>
        <v>4.508798046544504E-3</v>
      </c>
      <c r="H24" s="3">
        <v>0</v>
      </c>
      <c r="I24" t="s">
        <v>56</v>
      </c>
    </row>
    <row r="25" spans="3:9" x14ac:dyDescent="0.2">
      <c r="C25" s="1" t="s">
        <v>11</v>
      </c>
      <c r="G25" s="2">
        <f>SUM(G5:G24)</f>
        <v>0.99662643376564974</v>
      </c>
    </row>
    <row r="26" spans="3:9" x14ac:dyDescent="0.2">
      <c r="G26" s="2"/>
    </row>
    <row r="27" spans="3:9" x14ac:dyDescent="0.2">
      <c r="G27" s="2"/>
    </row>
    <row r="28" spans="3:9" x14ac:dyDescent="0.2">
      <c r="G28" s="2"/>
    </row>
    <row r="29" spans="3:9" x14ac:dyDescent="0.2">
      <c r="G29" s="2"/>
    </row>
    <row r="30" spans="3:9" x14ac:dyDescent="0.2">
      <c r="C30" s="1"/>
      <c r="G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Møller-Hansen</dc:creator>
  <cp:lastModifiedBy>Marius Møller-Hansen</cp:lastModifiedBy>
  <dcterms:created xsi:type="dcterms:W3CDTF">2025-03-14T09:50:57Z</dcterms:created>
  <dcterms:modified xsi:type="dcterms:W3CDTF">2025-03-14T10:20:15Z</dcterms:modified>
</cp:coreProperties>
</file>